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97AA" lockStructure="1"/>
  <bookViews>
    <workbookView xWindow="270" yWindow="-105" windowWidth="14100" windowHeight="12585" tabRatio="864"/>
  </bookViews>
  <sheets>
    <sheet name="Athens Timberwolves" sheetId="51" r:id="rId1"/>
    <sheet name="Austin Blackhawks" sheetId="22" r:id="rId2"/>
    <sheet name="Bayou City Heat" sheetId="1" r:id="rId3"/>
    <sheet name="BCS Outlaws" sheetId="62" r:id="rId4"/>
    <sheet name="Boston Renegades" sheetId="26" r:id="rId5"/>
    <sheet name="Chicago Comets" sheetId="28" r:id="rId6"/>
    <sheet name="Cleveland Scrappers" sheetId="63" r:id="rId7"/>
    <sheet name="Colorado Storm" sheetId="36" r:id="rId8"/>
    <sheet name="Indy Edge" sheetId="30" r:id="rId9"/>
    <sheet name="Indy Thunder" sheetId="27" r:id="rId10"/>
    <sheet name="Lonestar Roadrunners" sheetId="57" r:id="rId11"/>
    <sheet name="Long Island Bombers" sheetId="45" r:id="rId12"/>
    <sheet name="Minnesota Millers" sheetId="34" r:id="rId13"/>
    <sheet name="New Jersey Titans" sheetId="58" r:id="rId14"/>
    <sheet name="Philly Fire" sheetId="59" r:id="rId15"/>
    <sheet name="Rochester Pioneers" sheetId="60" r:id="rId16"/>
    <sheet name="San Antonio Jets" sheetId="49" r:id="rId17"/>
    <sheet name="Seattle Sluggers" sheetId="32" r:id="rId18"/>
    <sheet name="St Louis Firing Squad" sheetId="66" r:id="rId19"/>
    <sheet name="Taiwan Lightning" sheetId="65" r:id="rId20"/>
    <sheet name="Tyler Tigers" sheetId="37" r:id="rId21"/>
    <sheet name="Toronto Blind Jays" sheetId="64" r:id="rId22"/>
    <sheet name="Player Totals" sheetId="38" r:id="rId23"/>
    <sheet name="Spotter Score" sheetId="67" r:id="rId24"/>
    <sheet name="All Tournament" sheetId="68" r:id="rId25"/>
  </sheets>
  <externalReferences>
    <externalReference r:id="rId26"/>
  </externalReferences>
  <definedNames>
    <definedName name="_var1" localSheetId="24">#REF!</definedName>
    <definedName name="_var1" localSheetId="3">#REF!</definedName>
    <definedName name="_var1" localSheetId="6">#REF!</definedName>
    <definedName name="_var1" localSheetId="10">#REF!</definedName>
    <definedName name="_var1" localSheetId="13">#REF!</definedName>
    <definedName name="_var1" localSheetId="14">#REF!</definedName>
    <definedName name="_var1" localSheetId="15">#REF!</definedName>
    <definedName name="_var1" localSheetId="23">#REF!</definedName>
    <definedName name="_var1" localSheetId="18">#REF!</definedName>
    <definedName name="_var1" localSheetId="19">#REF!</definedName>
    <definedName name="_var1" localSheetId="21">#REF!</definedName>
    <definedName name="_var1">#REF!</definedName>
    <definedName name="cellone" localSheetId="24">#REF!</definedName>
    <definedName name="cellone" localSheetId="23">#REF!</definedName>
    <definedName name="cellone">'Player Totals'!$A$250</definedName>
    <definedName name="celltwo" localSheetId="24">#REF!</definedName>
    <definedName name="celltwo" localSheetId="3">#REF!</definedName>
    <definedName name="celltwo" localSheetId="6">#REF!</definedName>
    <definedName name="celltwo" localSheetId="10">#REF!</definedName>
    <definedName name="celltwo" localSheetId="13">#REF!</definedName>
    <definedName name="celltwo" localSheetId="14">#REF!</definedName>
    <definedName name="celltwo" localSheetId="15">#REF!</definedName>
    <definedName name="celltwo" localSheetId="23">#REF!</definedName>
    <definedName name="celltwo" localSheetId="18">#REF!</definedName>
    <definedName name="celltwo" localSheetId="19">#REF!</definedName>
    <definedName name="celltwo" localSheetId="21">#REF!</definedName>
    <definedName name="celltwo">#REF!</definedName>
    <definedName name="GAME_1" localSheetId="24">#REF!</definedName>
    <definedName name="GAME_1" localSheetId="3">#REF!</definedName>
    <definedName name="GAME_1" localSheetId="6">#REF!</definedName>
    <definedName name="GAME_1" localSheetId="10">#REF!</definedName>
    <definedName name="GAME_1" localSheetId="13">#REF!</definedName>
    <definedName name="GAME_1" localSheetId="14">#REF!</definedName>
    <definedName name="GAME_1" localSheetId="15">#REF!</definedName>
    <definedName name="GAME_1" localSheetId="23">#REF!</definedName>
    <definedName name="GAME_1" localSheetId="18">#REF!</definedName>
    <definedName name="GAME_1" localSheetId="19">#REF!</definedName>
    <definedName name="GAME_1" localSheetId="21">#REF!</definedName>
    <definedName name="GAME_1">#REF!</definedName>
    <definedName name="GAME_2" localSheetId="24">#REF!</definedName>
    <definedName name="GAME_2" localSheetId="3">#REF!</definedName>
    <definedName name="GAME_2" localSheetId="6">#REF!</definedName>
    <definedName name="GAME_2" localSheetId="10">#REF!</definedName>
    <definedName name="GAME_2" localSheetId="13">#REF!</definedName>
    <definedName name="GAME_2" localSheetId="14">#REF!</definedName>
    <definedName name="GAME_2" localSheetId="15">#REF!</definedName>
    <definedName name="GAME_2" localSheetId="23">#REF!</definedName>
    <definedName name="GAME_2" localSheetId="18">#REF!</definedName>
    <definedName name="GAME_2" localSheetId="19">#REF!</definedName>
    <definedName name="GAME_2" localSheetId="21">#REF!</definedName>
    <definedName name="GAME_2">#REF!</definedName>
    <definedName name="GAME_3" localSheetId="24">#REF!</definedName>
    <definedName name="GAME_3" localSheetId="3">#REF!</definedName>
    <definedName name="GAME_3" localSheetId="6">#REF!</definedName>
    <definedName name="GAME_3" localSheetId="10">#REF!</definedName>
    <definedName name="GAME_3" localSheetId="13">#REF!</definedName>
    <definedName name="GAME_3" localSheetId="14">#REF!</definedName>
    <definedName name="GAME_3" localSheetId="15">#REF!</definedName>
    <definedName name="GAME_3" localSheetId="23">#REF!</definedName>
    <definedName name="GAME_3" localSheetId="18">#REF!</definedName>
    <definedName name="GAME_3" localSheetId="19">#REF!</definedName>
    <definedName name="GAME_3" localSheetId="21">#REF!</definedName>
    <definedName name="GAME_3">#REF!</definedName>
    <definedName name="GAME_4" localSheetId="24">#REF!</definedName>
    <definedName name="GAME_4" localSheetId="3">#REF!</definedName>
    <definedName name="GAME_4" localSheetId="6">#REF!</definedName>
    <definedName name="GAME_4" localSheetId="10">#REF!</definedName>
    <definedName name="GAME_4" localSheetId="13">#REF!</definedName>
    <definedName name="GAME_4" localSheetId="14">#REF!</definedName>
    <definedName name="GAME_4" localSheetId="15">#REF!</definedName>
    <definedName name="GAME_4" localSheetId="23">#REF!</definedName>
    <definedName name="GAME_4" localSheetId="18">#REF!</definedName>
    <definedName name="GAME_4" localSheetId="19">#REF!</definedName>
    <definedName name="GAME_4" localSheetId="21">#REF!</definedName>
    <definedName name="GAME_4">#REF!</definedName>
    <definedName name="GAMES" localSheetId="24">#REF!</definedName>
    <definedName name="GAMES" localSheetId="3">#REF!</definedName>
    <definedName name="GAMES" localSheetId="6">#REF!</definedName>
    <definedName name="GAMES" localSheetId="10">#REF!</definedName>
    <definedName name="GAMES" localSheetId="13">#REF!</definedName>
    <definedName name="GAMES" localSheetId="14">#REF!</definedName>
    <definedName name="GAMES" localSheetId="15">#REF!</definedName>
    <definedName name="GAMES" localSheetId="23">#REF!</definedName>
    <definedName name="GAMES" localSheetId="18">#REF!</definedName>
    <definedName name="GAMES" localSheetId="19">#REF!</definedName>
    <definedName name="GAMES" localSheetId="21">#REF!</definedName>
    <definedName name="GAMES">#REF!</definedName>
    <definedName name="_xlnm.Print_Area" localSheetId="0">'Athens Timberwolves'!$A$57:$S$82</definedName>
    <definedName name="_xlnm.Print_Area" localSheetId="1">'Austin Blackhawks'!$A$1:$S$84</definedName>
    <definedName name="_xlnm.Print_Area" localSheetId="2">'Bayou City Heat'!$A$57:$S$82</definedName>
    <definedName name="_xlnm.Print_Area" localSheetId="3">'BCS Outlaws'!$A$57:$S$82</definedName>
    <definedName name="_xlnm.Print_Area" localSheetId="4">'Boston Renegades'!$A$57:$S$82</definedName>
    <definedName name="_xlnm.Print_Area" localSheetId="5">'Chicago Comets'!$A$57:$S$82</definedName>
    <definedName name="_xlnm.Print_Area" localSheetId="6">'Cleveland Scrappers'!$A$57:$S$82</definedName>
    <definedName name="_xlnm.Print_Area" localSheetId="7">'Colorado Storm'!$A$57:$S$82</definedName>
    <definedName name="_xlnm.Print_Area" localSheetId="8">'Indy Edge'!$A$57:$S$82</definedName>
    <definedName name="_xlnm.Print_Area" localSheetId="9">'Indy Thunder'!$A$57:$S$82</definedName>
    <definedName name="_xlnm.Print_Area" localSheetId="10">'Lonestar Roadrunners'!$A$57:$S$82</definedName>
    <definedName name="_xlnm.Print_Area" localSheetId="11">'Long Island Bombers'!$A$57:$S$82</definedName>
    <definedName name="_xlnm.Print_Area" localSheetId="12">'Minnesota Millers'!$A$57:$S$82</definedName>
    <definedName name="_xlnm.Print_Area" localSheetId="13">'New Jersey Titans'!$A$57:$S$82</definedName>
    <definedName name="_xlnm.Print_Area" localSheetId="14">'Philly Fire'!$A$57:$S$82</definedName>
    <definedName name="_xlnm.Print_Area" localSheetId="15">'Rochester Pioneers'!$A$57:$S$82</definedName>
    <definedName name="_xlnm.Print_Area" localSheetId="16">'San Antonio Jets'!$A$57:$S$82</definedName>
    <definedName name="_xlnm.Print_Area" localSheetId="17">'Seattle Sluggers'!$A$57:$S$82</definedName>
    <definedName name="_xlnm.Print_Area" localSheetId="18">'St Louis Firing Squad'!$A$57:$S$82</definedName>
    <definedName name="_xlnm.Print_Area" localSheetId="19">'Taiwan Lightning'!$A$57:$S$82</definedName>
    <definedName name="_xlnm.Print_Area" localSheetId="21">'Toronto Blind Jays'!$A$57:$S$82</definedName>
    <definedName name="_xlnm.Print_Area" localSheetId="20">'Tyler Tigers'!$A$57:$S$82</definedName>
    <definedName name="stat1">'Long Island Bombers'!$K$57</definedName>
    <definedName name="stat2">'Long Island Bombers'!$K$78</definedName>
    <definedName name="stat3">'Long Island Bombers'!$N$57</definedName>
  </definedNames>
  <calcPr calcId="145621"/>
</workbook>
</file>

<file path=xl/calcChain.xml><?xml version="1.0" encoding="utf-8"?>
<calcChain xmlns="http://schemas.openxmlformats.org/spreadsheetml/2006/main">
  <c r="D23" i="67" l="1"/>
  <c r="D14" i="67"/>
  <c r="D19" i="67"/>
  <c r="D11" i="67"/>
  <c r="D22" i="67"/>
  <c r="D8" i="67"/>
  <c r="D21" i="67"/>
  <c r="D13" i="67"/>
  <c r="D16" i="67"/>
  <c r="D12" i="67"/>
  <c r="D20" i="67"/>
  <c r="D9" i="67"/>
  <c r="D3" i="67"/>
  <c r="D7" i="67"/>
  <c r="D17" i="67"/>
  <c r="D18" i="67"/>
  <c r="D15" i="67"/>
  <c r="D4" i="67"/>
  <c r="D5" i="67"/>
  <c r="D10" i="67"/>
  <c r="D6" i="67"/>
  <c r="D24" i="67"/>
  <c r="J240" i="38"/>
  <c r="I240" i="38"/>
  <c r="H240" i="38"/>
  <c r="J238" i="38"/>
  <c r="I238" i="38"/>
  <c r="H238" i="38"/>
  <c r="J235" i="38"/>
  <c r="I235" i="38"/>
  <c r="H235" i="38"/>
  <c r="J236" i="38"/>
  <c r="I236" i="38"/>
  <c r="H236" i="38"/>
  <c r="J234" i="38"/>
  <c r="I234" i="38"/>
  <c r="H234" i="38"/>
  <c r="J233" i="38"/>
  <c r="I233" i="38"/>
  <c r="H233" i="38"/>
  <c r="J237" i="38"/>
  <c r="I237" i="38"/>
  <c r="H237" i="38"/>
  <c r="J239" i="38"/>
  <c r="I239" i="38"/>
  <c r="H239" i="38"/>
  <c r="J250" i="38"/>
  <c r="I250" i="38"/>
  <c r="H250" i="38"/>
  <c r="J249" i="38"/>
  <c r="I249" i="38"/>
  <c r="H249" i="38"/>
  <c r="J246" i="38"/>
  <c r="I246" i="38"/>
  <c r="H246" i="38"/>
  <c r="J248" i="38"/>
  <c r="I248" i="38"/>
  <c r="H248" i="38"/>
  <c r="J244" i="38"/>
  <c r="I244" i="38"/>
  <c r="H244" i="38"/>
  <c r="J245" i="38"/>
  <c r="I245" i="38"/>
  <c r="H245" i="38"/>
  <c r="J243" i="38"/>
  <c r="I243" i="38"/>
  <c r="H243" i="38"/>
  <c r="J247" i="38"/>
  <c r="I247" i="38"/>
  <c r="H247" i="38"/>
  <c r="J242" i="38"/>
  <c r="I242" i="38"/>
  <c r="H242" i="38"/>
  <c r="J241" i="38"/>
  <c r="I241" i="38"/>
  <c r="H241" i="38"/>
  <c r="J227" i="38"/>
  <c r="I227" i="38"/>
  <c r="H227" i="38"/>
  <c r="J230" i="38"/>
  <c r="I230" i="38"/>
  <c r="H230" i="38"/>
  <c r="J232" i="38"/>
  <c r="I232" i="38"/>
  <c r="H232" i="38"/>
  <c r="J229" i="38"/>
  <c r="I229" i="38"/>
  <c r="H229" i="38"/>
  <c r="J231" i="38"/>
  <c r="I231" i="38"/>
  <c r="H231" i="38"/>
  <c r="J225" i="38"/>
  <c r="I225" i="38"/>
  <c r="H225" i="38"/>
  <c r="J228" i="38"/>
  <c r="I228" i="38"/>
  <c r="H228" i="38"/>
  <c r="J224" i="38"/>
  <c r="I224" i="38"/>
  <c r="H224" i="38"/>
  <c r="J223" i="38"/>
  <c r="I223" i="38"/>
  <c r="H223" i="38"/>
  <c r="J226" i="38"/>
  <c r="I226" i="38"/>
  <c r="H226" i="38"/>
  <c r="J222" i="38"/>
  <c r="I222" i="38"/>
  <c r="H222" i="38"/>
  <c r="J219" i="38"/>
  <c r="I219" i="38"/>
  <c r="H219" i="38"/>
  <c r="J221" i="38"/>
  <c r="I221" i="38"/>
  <c r="H221" i="38"/>
  <c r="J220" i="38"/>
  <c r="I220" i="38"/>
  <c r="H220" i="38"/>
  <c r="J218" i="38"/>
  <c r="I218" i="38"/>
  <c r="H218" i="38"/>
  <c r="J216" i="38"/>
  <c r="I216" i="38"/>
  <c r="H216" i="38"/>
  <c r="J217" i="38"/>
  <c r="I217" i="38"/>
  <c r="H217" i="38"/>
  <c r="J215" i="38"/>
  <c r="I215" i="38"/>
  <c r="H215" i="38"/>
  <c r="J214" i="38"/>
  <c r="I214" i="38"/>
  <c r="H214" i="38"/>
  <c r="J213" i="38"/>
  <c r="I213" i="38"/>
  <c r="H213" i="38"/>
  <c r="J211" i="38"/>
  <c r="I211" i="38"/>
  <c r="H211" i="38"/>
  <c r="J212" i="38"/>
  <c r="I212" i="38"/>
  <c r="H212" i="38"/>
  <c r="J210" i="38"/>
  <c r="I210" i="38"/>
  <c r="H210" i="38"/>
  <c r="J209" i="38"/>
  <c r="I209" i="38"/>
  <c r="H209" i="38"/>
  <c r="J208" i="38"/>
  <c r="I208" i="38"/>
  <c r="H208" i="38"/>
  <c r="J207" i="38"/>
  <c r="I207" i="38"/>
  <c r="H207" i="38"/>
  <c r="J201" i="38"/>
  <c r="I201" i="38"/>
  <c r="H201" i="38"/>
  <c r="J206" i="38"/>
  <c r="I206" i="38"/>
  <c r="H206" i="38"/>
  <c r="J204" i="38"/>
  <c r="I204" i="38"/>
  <c r="H204" i="38"/>
  <c r="J205" i="38"/>
  <c r="I205" i="38"/>
  <c r="H205" i="38"/>
  <c r="J203" i="38"/>
  <c r="I203" i="38"/>
  <c r="H203" i="38"/>
  <c r="J202" i="38"/>
  <c r="I202" i="38"/>
  <c r="H202" i="38"/>
  <c r="J196" i="38"/>
  <c r="I196" i="38"/>
  <c r="H196" i="38"/>
  <c r="J197" i="38"/>
  <c r="I197" i="38"/>
  <c r="H197" i="38"/>
  <c r="J199" i="38"/>
  <c r="I199" i="38"/>
  <c r="H199" i="38"/>
  <c r="J200" i="38"/>
  <c r="I200" i="38"/>
  <c r="H200" i="38"/>
  <c r="J198" i="38"/>
  <c r="I198" i="38"/>
  <c r="H198" i="38"/>
  <c r="J194" i="38"/>
  <c r="I194" i="38"/>
  <c r="H194" i="38"/>
  <c r="J195" i="38"/>
  <c r="I195" i="38"/>
  <c r="H195" i="38"/>
  <c r="J192" i="38"/>
  <c r="I192" i="38"/>
  <c r="H192" i="38"/>
  <c r="J190" i="38"/>
  <c r="I190" i="38"/>
  <c r="H190" i="38"/>
  <c r="J193" i="38"/>
  <c r="I193" i="38"/>
  <c r="H193" i="38"/>
  <c r="J191" i="38"/>
  <c r="I191" i="38"/>
  <c r="H191" i="38"/>
  <c r="J188" i="38"/>
  <c r="I188" i="38"/>
  <c r="H188" i="38"/>
  <c r="J189" i="38"/>
  <c r="I189" i="38"/>
  <c r="H189" i="38"/>
  <c r="J186" i="38"/>
  <c r="I186" i="38"/>
  <c r="H186" i="38"/>
  <c r="J187" i="38"/>
  <c r="I187" i="38"/>
  <c r="H187" i="38"/>
  <c r="J185" i="38"/>
  <c r="I185" i="38"/>
  <c r="H185" i="38"/>
  <c r="J181" i="38"/>
  <c r="I181" i="38"/>
  <c r="H181" i="38"/>
  <c r="J182" i="38"/>
  <c r="I182" i="38"/>
  <c r="H182" i="38"/>
  <c r="J184" i="38"/>
  <c r="I184" i="38"/>
  <c r="H184" i="38"/>
  <c r="J183" i="38"/>
  <c r="I183" i="38"/>
  <c r="H183" i="38"/>
  <c r="J180" i="38"/>
  <c r="I180" i="38"/>
  <c r="H180" i="38"/>
  <c r="J178" i="38"/>
  <c r="I178" i="38"/>
  <c r="H178" i="38"/>
  <c r="J179" i="38"/>
  <c r="I179" i="38"/>
  <c r="H179" i="38"/>
  <c r="J177" i="38"/>
  <c r="I177" i="38"/>
  <c r="H177" i="38"/>
  <c r="J176" i="38"/>
  <c r="I176" i="38"/>
  <c r="H176" i="38"/>
  <c r="J175" i="38"/>
  <c r="I175" i="38"/>
  <c r="H175" i="38"/>
  <c r="J174" i="38"/>
  <c r="I174" i="38"/>
  <c r="H174" i="38"/>
  <c r="J167" i="38"/>
  <c r="I167" i="38"/>
  <c r="H167" i="38"/>
  <c r="J173" i="38"/>
  <c r="I173" i="38"/>
  <c r="H173" i="38"/>
  <c r="J170" i="38"/>
  <c r="I170" i="38"/>
  <c r="H170" i="38"/>
  <c r="J172" i="38"/>
  <c r="I172" i="38"/>
  <c r="H172" i="38"/>
  <c r="J168" i="38"/>
  <c r="I168" i="38"/>
  <c r="H168" i="38"/>
  <c r="J171" i="38"/>
  <c r="I171" i="38"/>
  <c r="H171" i="38"/>
  <c r="J166" i="38"/>
  <c r="I166" i="38"/>
  <c r="H166" i="38"/>
  <c r="J169" i="38"/>
  <c r="I169" i="38"/>
  <c r="H169" i="38"/>
  <c r="J164" i="38"/>
  <c r="I164" i="38"/>
  <c r="H164" i="38"/>
  <c r="J165" i="38"/>
  <c r="I165" i="38"/>
  <c r="H165" i="38"/>
  <c r="J162" i="38"/>
  <c r="I162" i="38"/>
  <c r="H162" i="38"/>
  <c r="J160" i="38"/>
  <c r="I160" i="38"/>
  <c r="H160" i="38"/>
  <c r="J163" i="38"/>
  <c r="I163" i="38"/>
  <c r="H163" i="38"/>
  <c r="J159" i="38"/>
  <c r="I159" i="38"/>
  <c r="H159" i="38"/>
  <c r="J158" i="38"/>
  <c r="I158" i="38"/>
  <c r="H158" i="38"/>
  <c r="J157" i="38"/>
  <c r="I157" i="38"/>
  <c r="H157" i="38"/>
  <c r="J156" i="38"/>
  <c r="I156" i="38"/>
  <c r="H156" i="38"/>
  <c r="J161" i="38"/>
  <c r="I161" i="38"/>
  <c r="H161" i="38"/>
  <c r="J155" i="38"/>
  <c r="I155" i="38"/>
  <c r="H155" i="38"/>
  <c r="J154" i="38"/>
  <c r="I154" i="38"/>
  <c r="H154" i="38"/>
  <c r="J153" i="38"/>
  <c r="I153" i="38"/>
  <c r="H153" i="38"/>
  <c r="J145" i="38"/>
  <c r="I145" i="38"/>
  <c r="H145" i="38"/>
  <c r="J147" i="38"/>
  <c r="I147" i="38"/>
  <c r="H147" i="38"/>
  <c r="J152" i="38"/>
  <c r="I152" i="38"/>
  <c r="H152" i="38"/>
  <c r="J146" i="38"/>
  <c r="I146" i="38"/>
  <c r="H146" i="38"/>
  <c r="J150" i="38"/>
  <c r="I150" i="38"/>
  <c r="H150" i="38"/>
  <c r="J151" i="38"/>
  <c r="I151" i="38"/>
  <c r="H151" i="38"/>
  <c r="J149" i="38"/>
  <c r="I149" i="38"/>
  <c r="H149" i="38"/>
  <c r="J148" i="38"/>
  <c r="I148" i="38"/>
  <c r="H148" i="38"/>
  <c r="J143" i="38"/>
  <c r="I143" i="38"/>
  <c r="H143" i="38"/>
  <c r="J144" i="38"/>
  <c r="I144" i="38"/>
  <c r="H144" i="38"/>
  <c r="J142" i="38"/>
  <c r="I142" i="38"/>
  <c r="H142" i="38"/>
  <c r="J140" i="38"/>
  <c r="I140" i="38"/>
  <c r="H140" i="38"/>
  <c r="J139" i="38"/>
  <c r="I139" i="38"/>
  <c r="H139" i="38"/>
  <c r="J141" i="38"/>
  <c r="I141" i="38"/>
  <c r="H141" i="38"/>
  <c r="J138" i="38"/>
  <c r="I138" i="38"/>
  <c r="H138" i="38"/>
  <c r="J136" i="38"/>
  <c r="I136" i="38"/>
  <c r="H136" i="38"/>
  <c r="J137" i="38"/>
  <c r="I137" i="38"/>
  <c r="H137" i="38"/>
  <c r="J135" i="38"/>
  <c r="I135" i="38"/>
  <c r="H135" i="38"/>
  <c r="J134" i="38"/>
  <c r="I134" i="38"/>
  <c r="H134" i="38"/>
  <c r="J133" i="38"/>
  <c r="I133" i="38"/>
  <c r="H133" i="38"/>
  <c r="J130" i="38"/>
  <c r="I130" i="38"/>
  <c r="H130" i="38"/>
  <c r="J129" i="38"/>
  <c r="I129" i="38"/>
  <c r="H129" i="38"/>
  <c r="J128" i="38"/>
  <c r="I128" i="38"/>
  <c r="H128" i="38"/>
  <c r="J132" i="38"/>
  <c r="I132" i="38"/>
  <c r="H132" i="38"/>
  <c r="J124" i="38"/>
  <c r="I124" i="38"/>
  <c r="H124" i="38"/>
  <c r="J131" i="38"/>
  <c r="I131" i="38"/>
  <c r="H131" i="38"/>
  <c r="J127" i="38"/>
  <c r="I127" i="38"/>
  <c r="H127" i="38"/>
  <c r="J125" i="38"/>
  <c r="I125" i="38"/>
  <c r="H125" i="38"/>
  <c r="J126" i="38"/>
  <c r="I126" i="38"/>
  <c r="H126" i="38"/>
  <c r="J122" i="38"/>
  <c r="I122" i="38"/>
  <c r="H122" i="38"/>
  <c r="J123" i="38"/>
  <c r="I123" i="38"/>
  <c r="H123" i="38"/>
  <c r="J121" i="38"/>
  <c r="I121" i="38"/>
  <c r="H121" i="38"/>
  <c r="J120" i="38"/>
  <c r="I120" i="38"/>
  <c r="H120" i="38"/>
  <c r="J119" i="38"/>
  <c r="I119" i="38"/>
  <c r="H119" i="38"/>
  <c r="J118" i="38"/>
  <c r="I118" i="38"/>
  <c r="H118" i="38"/>
  <c r="J111" i="38"/>
  <c r="I111" i="38"/>
  <c r="H111" i="38"/>
  <c r="J117" i="38"/>
  <c r="I117" i="38"/>
  <c r="H117" i="38"/>
  <c r="J115" i="38"/>
  <c r="I115" i="38"/>
  <c r="H115" i="38"/>
  <c r="J112" i="38"/>
  <c r="I112" i="38"/>
  <c r="H112" i="38"/>
  <c r="J107" i="38"/>
  <c r="I107" i="38"/>
  <c r="H107" i="38"/>
  <c r="J114" i="38"/>
  <c r="I114" i="38"/>
  <c r="H114" i="38"/>
  <c r="J116" i="38"/>
  <c r="I116" i="38"/>
  <c r="H116" i="38"/>
  <c r="J113" i="38"/>
  <c r="I113" i="38"/>
  <c r="H113" i="38"/>
  <c r="J110" i="38"/>
  <c r="I110" i="38"/>
  <c r="H110" i="38"/>
  <c r="J105" i="38"/>
  <c r="I105" i="38"/>
  <c r="H105" i="38"/>
  <c r="J106" i="38"/>
  <c r="I106" i="38"/>
  <c r="H106" i="38"/>
  <c r="J109" i="38"/>
  <c r="I109" i="38"/>
  <c r="H109" i="38"/>
  <c r="J108" i="38"/>
  <c r="I108" i="38"/>
  <c r="H108" i="38"/>
  <c r="J104" i="38"/>
  <c r="I104" i="38"/>
  <c r="H104" i="38"/>
  <c r="J102" i="38"/>
  <c r="I102" i="38"/>
  <c r="H102" i="38"/>
  <c r="J103" i="38"/>
  <c r="I103" i="38"/>
  <c r="H103" i="38"/>
  <c r="J95" i="38"/>
  <c r="I95" i="38"/>
  <c r="H95" i="38"/>
  <c r="J97" i="38"/>
  <c r="I97" i="38"/>
  <c r="H97" i="38"/>
  <c r="J101" i="38"/>
  <c r="I101" i="38"/>
  <c r="H101" i="38"/>
  <c r="J100" i="38"/>
  <c r="I100" i="38"/>
  <c r="H100" i="38"/>
  <c r="J99" i="38"/>
  <c r="I99" i="38"/>
  <c r="H99" i="38"/>
  <c r="J98" i="38"/>
  <c r="I98" i="38"/>
  <c r="H98" i="38"/>
  <c r="J94" i="38"/>
  <c r="I94" i="38"/>
  <c r="H94" i="38"/>
  <c r="J96" i="38"/>
  <c r="I96" i="38"/>
  <c r="H96" i="38"/>
  <c r="J93" i="38"/>
  <c r="I93" i="38"/>
  <c r="H93" i="38"/>
  <c r="J91" i="38"/>
  <c r="I91" i="38"/>
  <c r="H91" i="38"/>
  <c r="J92" i="38"/>
  <c r="I92" i="38"/>
  <c r="H92" i="38"/>
  <c r="J90" i="38"/>
  <c r="I90" i="38"/>
  <c r="H90" i="38"/>
  <c r="J89" i="38"/>
  <c r="I89" i="38"/>
  <c r="H89" i="38"/>
  <c r="J88" i="38"/>
  <c r="I88" i="38"/>
  <c r="H88" i="38"/>
  <c r="J82" i="38"/>
  <c r="I82" i="38"/>
  <c r="H82" i="38"/>
  <c r="J85" i="38"/>
  <c r="I85" i="38"/>
  <c r="H85" i="38"/>
  <c r="J86" i="38"/>
  <c r="I86" i="38"/>
  <c r="H86" i="38"/>
  <c r="J87" i="38"/>
  <c r="I87" i="38"/>
  <c r="H87" i="38"/>
  <c r="J84" i="38"/>
  <c r="I84" i="38"/>
  <c r="H84" i="38"/>
  <c r="J83" i="38"/>
  <c r="I83" i="38"/>
  <c r="H83" i="38"/>
  <c r="J81" i="38"/>
  <c r="I81" i="38"/>
  <c r="H81" i="38"/>
  <c r="J79" i="38"/>
  <c r="I79" i="38"/>
  <c r="H79" i="38"/>
  <c r="J78" i="38"/>
  <c r="I78" i="38"/>
  <c r="H78" i="38"/>
  <c r="J80" i="38"/>
  <c r="I80" i="38"/>
  <c r="H80" i="38"/>
  <c r="J77" i="38"/>
  <c r="I77" i="38"/>
  <c r="H77" i="38"/>
  <c r="J71" i="38"/>
  <c r="I71" i="38"/>
  <c r="H71" i="38"/>
  <c r="J74" i="38"/>
  <c r="I74" i="38"/>
  <c r="H74" i="38"/>
  <c r="J76" i="38"/>
  <c r="I76" i="38"/>
  <c r="H76" i="38"/>
  <c r="J69" i="38"/>
  <c r="I69" i="38"/>
  <c r="H69" i="38"/>
  <c r="J70" i="38"/>
  <c r="I70" i="38"/>
  <c r="H70" i="38"/>
  <c r="J75" i="38"/>
  <c r="I75" i="38"/>
  <c r="H75" i="38"/>
  <c r="J73" i="38"/>
  <c r="I73" i="38"/>
  <c r="H73" i="38"/>
  <c r="J68" i="38"/>
  <c r="I68" i="38"/>
  <c r="H68" i="38"/>
  <c r="J66" i="38"/>
  <c r="I66" i="38"/>
  <c r="H66" i="38"/>
  <c r="J72" i="38"/>
  <c r="I72" i="38"/>
  <c r="H72" i="38"/>
  <c r="J67" i="38"/>
  <c r="I67" i="38"/>
  <c r="H67" i="38"/>
  <c r="J64" i="38"/>
  <c r="I64" i="38"/>
  <c r="H64" i="38"/>
  <c r="J63" i="38"/>
  <c r="I63" i="38"/>
  <c r="H63" i="38"/>
  <c r="J65" i="38"/>
  <c r="I65" i="38"/>
  <c r="H65" i="38"/>
  <c r="J61" i="38"/>
  <c r="I61" i="38"/>
  <c r="H61" i="38"/>
  <c r="J62" i="38"/>
  <c r="I62" i="38"/>
  <c r="H62" i="38"/>
  <c r="J56" i="38"/>
  <c r="I56" i="38"/>
  <c r="H56" i="38"/>
  <c r="J60" i="38"/>
  <c r="I60" i="38"/>
  <c r="H60" i="38"/>
  <c r="J58" i="38"/>
  <c r="I58" i="38"/>
  <c r="H58" i="38"/>
  <c r="J57" i="38"/>
  <c r="I57" i="38"/>
  <c r="H57" i="38"/>
  <c r="J55" i="38"/>
  <c r="I55" i="38"/>
  <c r="H55" i="38"/>
  <c r="J59" i="38"/>
  <c r="I59" i="38"/>
  <c r="H59" i="38"/>
  <c r="J54" i="38"/>
  <c r="I54" i="38"/>
  <c r="H54" i="38"/>
  <c r="J53" i="38"/>
  <c r="I53" i="38"/>
  <c r="H53" i="38"/>
  <c r="J52" i="38"/>
  <c r="I52" i="38"/>
  <c r="H52" i="38"/>
  <c r="J49" i="38"/>
  <c r="I49" i="38"/>
  <c r="H49" i="38"/>
  <c r="J48" i="38"/>
  <c r="I48" i="38"/>
  <c r="H48" i="38"/>
  <c r="J51" i="38"/>
  <c r="I51" i="38"/>
  <c r="H51" i="38"/>
  <c r="J50" i="38"/>
  <c r="I50" i="38"/>
  <c r="H50" i="38"/>
  <c r="J47" i="38"/>
  <c r="I47" i="38"/>
  <c r="H47" i="38"/>
  <c r="J46" i="38"/>
  <c r="I46" i="38"/>
  <c r="H46" i="38"/>
  <c r="J45" i="38"/>
  <c r="I45" i="38"/>
  <c r="H45" i="38"/>
  <c r="J44" i="38"/>
  <c r="I44" i="38"/>
  <c r="H44" i="38"/>
  <c r="J43" i="38"/>
  <c r="I43" i="38"/>
  <c r="H43" i="38"/>
  <c r="J42" i="38"/>
  <c r="I42" i="38"/>
  <c r="H42" i="38"/>
  <c r="J40" i="38"/>
  <c r="I40" i="38"/>
  <c r="H40" i="38"/>
  <c r="J38" i="38"/>
  <c r="I38" i="38"/>
  <c r="H38" i="38"/>
  <c r="J41" i="38"/>
  <c r="I41" i="38"/>
  <c r="H41" i="38"/>
  <c r="J39" i="38"/>
  <c r="I39" i="38"/>
  <c r="H39" i="38"/>
  <c r="J37" i="38"/>
  <c r="I37" i="38"/>
  <c r="H37" i="38"/>
  <c r="J33" i="38"/>
  <c r="I33" i="38"/>
  <c r="H33" i="38"/>
  <c r="J36" i="38"/>
  <c r="I36" i="38"/>
  <c r="H36" i="38"/>
  <c r="J35" i="38"/>
  <c r="I35" i="38"/>
  <c r="H35" i="38"/>
  <c r="J34" i="38"/>
  <c r="I34" i="38"/>
  <c r="H34" i="38"/>
  <c r="J29" i="38"/>
  <c r="I29" i="38"/>
  <c r="H29" i="38"/>
  <c r="J32" i="38"/>
  <c r="I32" i="38"/>
  <c r="H32" i="38"/>
  <c r="J30" i="38"/>
  <c r="I30" i="38"/>
  <c r="H30" i="38"/>
  <c r="J31" i="38"/>
  <c r="I31" i="38"/>
  <c r="H31" i="38"/>
  <c r="J23" i="38"/>
  <c r="I23" i="38"/>
  <c r="H23" i="38"/>
  <c r="J24" i="38"/>
  <c r="I24" i="38"/>
  <c r="H24" i="38"/>
  <c r="J28" i="38"/>
  <c r="I28" i="38"/>
  <c r="H28" i="38"/>
  <c r="J27" i="38"/>
  <c r="I27" i="38"/>
  <c r="H27" i="38"/>
  <c r="J22" i="38"/>
  <c r="I22" i="38"/>
  <c r="H22" i="38"/>
  <c r="J19" i="38"/>
  <c r="I19" i="38"/>
  <c r="H19" i="38"/>
  <c r="J25" i="38"/>
  <c r="I25" i="38"/>
  <c r="H25" i="38"/>
  <c r="J17" i="38"/>
  <c r="I17" i="38"/>
  <c r="H17" i="38"/>
  <c r="J26" i="38"/>
  <c r="I26" i="38"/>
  <c r="H26" i="38"/>
  <c r="J21" i="38"/>
  <c r="I21" i="38"/>
  <c r="H21" i="38"/>
  <c r="J20" i="38"/>
  <c r="I20" i="38"/>
  <c r="H20" i="38"/>
  <c r="J18" i="38"/>
  <c r="I18" i="38"/>
  <c r="H18" i="38"/>
  <c r="J16" i="38"/>
  <c r="I16" i="38"/>
  <c r="H16" i="38"/>
  <c r="J15" i="38"/>
  <c r="I15" i="38"/>
  <c r="H15" i="38"/>
  <c r="J14" i="38"/>
  <c r="I14" i="38"/>
  <c r="H14" i="38"/>
  <c r="J12" i="38"/>
  <c r="I12" i="38"/>
  <c r="H12" i="38"/>
  <c r="J13" i="38"/>
  <c r="I13" i="38"/>
  <c r="H13" i="38"/>
  <c r="J11" i="38"/>
  <c r="I11" i="38"/>
  <c r="H11" i="38"/>
  <c r="J8" i="38"/>
  <c r="I8" i="38"/>
  <c r="H8" i="38"/>
  <c r="J10" i="38"/>
  <c r="I10" i="38"/>
  <c r="H10" i="38"/>
  <c r="J9" i="38"/>
  <c r="I9" i="38"/>
  <c r="H9" i="38"/>
  <c r="J7" i="38"/>
  <c r="I7" i="38"/>
  <c r="H7" i="38"/>
  <c r="J6" i="38"/>
  <c r="I6" i="38"/>
  <c r="H6" i="38"/>
  <c r="J5" i="38"/>
  <c r="I5" i="38"/>
  <c r="H5" i="38"/>
  <c r="J4" i="38"/>
  <c r="I4" i="38"/>
  <c r="H4" i="38"/>
  <c r="J3" i="38"/>
  <c r="I3" i="38"/>
  <c r="H3" i="38"/>
  <c r="B76" i="64" l="1"/>
  <c r="A76" i="64"/>
  <c r="B75" i="64"/>
  <c r="A75" i="64"/>
  <c r="B74" i="64"/>
  <c r="A74" i="64"/>
  <c r="B73" i="64"/>
  <c r="A73" i="64"/>
  <c r="B72" i="64"/>
  <c r="A72" i="64"/>
  <c r="B71" i="64"/>
  <c r="A71" i="64"/>
  <c r="B70" i="64"/>
  <c r="A70" i="64"/>
  <c r="B69" i="64"/>
  <c r="A69" i="64"/>
  <c r="B68" i="64"/>
  <c r="A68" i="64"/>
  <c r="B67" i="64"/>
  <c r="A67" i="64"/>
  <c r="B66" i="64"/>
  <c r="A66" i="64"/>
  <c r="B65" i="64"/>
  <c r="A65" i="64"/>
  <c r="B64" i="64"/>
  <c r="A64" i="64"/>
  <c r="B63" i="64"/>
  <c r="A63" i="64"/>
  <c r="B62" i="64"/>
  <c r="A62" i="64"/>
  <c r="B61" i="64"/>
  <c r="A61" i="64"/>
  <c r="B60" i="64"/>
  <c r="A60" i="64"/>
  <c r="R76" i="64"/>
  <c r="Q76" i="64"/>
  <c r="P76" i="64"/>
  <c r="O76" i="64"/>
  <c r="S76" i="64" s="1"/>
  <c r="S75" i="64"/>
  <c r="R75" i="64"/>
  <c r="Q75" i="64"/>
  <c r="P75" i="64"/>
  <c r="O75" i="64"/>
  <c r="R74" i="64"/>
  <c r="Q74" i="64"/>
  <c r="P74" i="64"/>
  <c r="O74" i="64"/>
  <c r="S74" i="64" s="1"/>
  <c r="S73" i="64"/>
  <c r="R73" i="64"/>
  <c r="Q73" i="64"/>
  <c r="P73" i="64"/>
  <c r="O73" i="64"/>
  <c r="S72" i="64"/>
  <c r="R72" i="64"/>
  <c r="Q72" i="64"/>
  <c r="P72" i="64"/>
  <c r="O72" i="64"/>
  <c r="R71" i="64"/>
  <c r="Q71" i="64"/>
  <c r="P71" i="64"/>
  <c r="O71" i="64"/>
  <c r="S71" i="64" s="1"/>
  <c r="S70" i="64"/>
  <c r="R70" i="64"/>
  <c r="Q70" i="64"/>
  <c r="P70" i="64"/>
  <c r="O70" i="64"/>
  <c r="R69" i="64"/>
  <c r="Q69" i="64"/>
  <c r="P69" i="64"/>
  <c r="O69" i="64"/>
  <c r="S69" i="64" s="1"/>
  <c r="R68" i="64"/>
  <c r="Q68" i="64"/>
  <c r="P68" i="64"/>
  <c r="O68" i="64"/>
  <c r="S68" i="64" s="1"/>
  <c r="S67" i="64"/>
  <c r="R67" i="64"/>
  <c r="Q67" i="64"/>
  <c r="P67" i="64"/>
  <c r="O67" i="64"/>
  <c r="R66" i="64"/>
  <c r="Q66" i="64"/>
  <c r="P66" i="64"/>
  <c r="O66" i="64"/>
  <c r="S66" i="64" s="1"/>
  <c r="S65" i="64"/>
  <c r="R65" i="64"/>
  <c r="Q65" i="64"/>
  <c r="P65" i="64"/>
  <c r="O65" i="64"/>
  <c r="R64" i="64"/>
  <c r="Q64" i="64"/>
  <c r="P64" i="64"/>
  <c r="S64" i="64" s="1"/>
  <c r="O64" i="64"/>
  <c r="R63" i="64"/>
  <c r="Q63" i="64"/>
  <c r="P63" i="64"/>
  <c r="O63" i="64"/>
  <c r="S63" i="64" s="1"/>
  <c r="S62" i="64"/>
  <c r="R62" i="64"/>
  <c r="Q62" i="64"/>
  <c r="P62" i="64"/>
  <c r="O62" i="64"/>
  <c r="R61" i="64"/>
  <c r="Q61" i="64"/>
  <c r="P61" i="64"/>
  <c r="O61" i="64"/>
  <c r="S61" i="64" s="1"/>
  <c r="R60" i="64"/>
  <c r="Q60" i="64"/>
  <c r="P60" i="64"/>
  <c r="O60" i="64"/>
  <c r="S60" i="64" s="1"/>
  <c r="B76" i="37"/>
  <c r="A76" i="37"/>
  <c r="B75" i="37"/>
  <c r="A75" i="37"/>
  <c r="B74" i="37"/>
  <c r="A74" i="37"/>
  <c r="B73" i="37"/>
  <c r="A73" i="37"/>
  <c r="B72" i="37"/>
  <c r="A72" i="37"/>
  <c r="B71" i="37"/>
  <c r="A71" i="37"/>
  <c r="B70" i="37"/>
  <c r="A70" i="37"/>
  <c r="B69" i="37"/>
  <c r="A69" i="37"/>
  <c r="B68" i="37"/>
  <c r="A68" i="37"/>
  <c r="B67" i="37"/>
  <c r="A67" i="37"/>
  <c r="B66" i="37"/>
  <c r="A66" i="37"/>
  <c r="B65" i="37"/>
  <c r="A65" i="37"/>
  <c r="B64" i="37"/>
  <c r="A64" i="37"/>
  <c r="B63" i="37"/>
  <c r="A63" i="37"/>
  <c r="B62" i="37"/>
  <c r="A62" i="37"/>
  <c r="B61" i="37"/>
  <c r="A61" i="37"/>
  <c r="B60" i="37"/>
  <c r="A60" i="37"/>
  <c r="R76" i="37"/>
  <c r="Q76" i="37"/>
  <c r="P76" i="37"/>
  <c r="O76" i="37"/>
  <c r="S76" i="37" s="1"/>
  <c r="S75" i="37"/>
  <c r="R75" i="37"/>
  <c r="Q75" i="37"/>
  <c r="P75" i="37"/>
  <c r="O75" i="37"/>
  <c r="R74" i="37"/>
  <c r="Q74" i="37"/>
  <c r="P74" i="37"/>
  <c r="O74" i="37"/>
  <c r="S74" i="37" s="1"/>
  <c r="S73" i="37"/>
  <c r="R73" i="37"/>
  <c r="Q73" i="37"/>
  <c r="P73" i="37"/>
  <c r="O73" i="37"/>
  <c r="S72" i="37"/>
  <c r="R72" i="37"/>
  <c r="Q72" i="37"/>
  <c r="P72" i="37"/>
  <c r="O72" i="37"/>
  <c r="R71" i="37"/>
  <c r="Q71" i="37"/>
  <c r="P71" i="37"/>
  <c r="O71" i="37"/>
  <c r="S71" i="37" s="1"/>
  <c r="S70" i="37"/>
  <c r="R70" i="37"/>
  <c r="Q70" i="37"/>
  <c r="P70" i="37"/>
  <c r="O70" i="37"/>
  <c r="R69" i="37"/>
  <c r="Q69" i="37"/>
  <c r="P69" i="37"/>
  <c r="O69" i="37"/>
  <c r="R68" i="37"/>
  <c r="Q68" i="37"/>
  <c r="P68" i="37"/>
  <c r="O68" i="37"/>
  <c r="S68" i="37" s="1"/>
  <c r="S67" i="37"/>
  <c r="R67" i="37"/>
  <c r="Q67" i="37"/>
  <c r="P67" i="37"/>
  <c r="O67" i="37"/>
  <c r="R66" i="37"/>
  <c r="Q66" i="37"/>
  <c r="P66" i="37"/>
  <c r="O66" i="37"/>
  <c r="S66" i="37" s="1"/>
  <c r="S65" i="37"/>
  <c r="R65" i="37"/>
  <c r="Q65" i="37"/>
  <c r="P65" i="37"/>
  <c r="O65" i="37"/>
  <c r="R64" i="37"/>
  <c r="Q64" i="37"/>
  <c r="P64" i="37"/>
  <c r="S64" i="37" s="1"/>
  <c r="O64" i="37"/>
  <c r="R63" i="37"/>
  <c r="Q63" i="37"/>
  <c r="P63" i="37"/>
  <c r="O63" i="37"/>
  <c r="S63" i="37" s="1"/>
  <c r="S62" i="37"/>
  <c r="R62" i="37"/>
  <c r="Q62" i="37"/>
  <c r="P62" i="37"/>
  <c r="O62" i="37"/>
  <c r="R61" i="37"/>
  <c r="Q61" i="37"/>
  <c r="P61" i="37"/>
  <c r="O61" i="37"/>
  <c r="S61" i="37" s="1"/>
  <c r="R60" i="37"/>
  <c r="Q60" i="37"/>
  <c r="P60" i="37"/>
  <c r="O60" i="37"/>
  <c r="S60" i="37" s="1"/>
  <c r="B76" i="65"/>
  <c r="A76" i="65"/>
  <c r="B75" i="65"/>
  <c r="A75" i="65"/>
  <c r="B74" i="65"/>
  <c r="A74" i="65"/>
  <c r="B73" i="65"/>
  <c r="A73" i="65"/>
  <c r="B72" i="65"/>
  <c r="A72" i="65"/>
  <c r="B71" i="65"/>
  <c r="A71" i="65"/>
  <c r="B70" i="65"/>
  <c r="A70" i="65"/>
  <c r="B69" i="65"/>
  <c r="A69" i="65"/>
  <c r="B68" i="65"/>
  <c r="A68" i="65"/>
  <c r="B67" i="65"/>
  <c r="A67" i="65"/>
  <c r="B66" i="65"/>
  <c r="A66" i="65"/>
  <c r="B65" i="65"/>
  <c r="A65" i="65"/>
  <c r="B64" i="65"/>
  <c r="A64" i="65"/>
  <c r="B63" i="65"/>
  <c r="A63" i="65"/>
  <c r="B62" i="65"/>
  <c r="A62" i="65"/>
  <c r="B61" i="65"/>
  <c r="A61" i="65"/>
  <c r="B60" i="65"/>
  <c r="A60" i="65"/>
  <c r="R76" i="65"/>
  <c r="Q76" i="65"/>
  <c r="P76" i="65"/>
  <c r="O76" i="65"/>
  <c r="S76" i="65" s="1"/>
  <c r="S75" i="65"/>
  <c r="R75" i="65"/>
  <c r="Q75" i="65"/>
  <c r="P75" i="65"/>
  <c r="O75" i="65"/>
  <c r="R74" i="65"/>
  <c r="Q74" i="65"/>
  <c r="P74" i="65"/>
  <c r="O74" i="65"/>
  <c r="S73" i="65"/>
  <c r="R73" i="65"/>
  <c r="Q73" i="65"/>
  <c r="P73" i="65"/>
  <c r="O73" i="65"/>
  <c r="S72" i="65"/>
  <c r="R72" i="65"/>
  <c r="Q72" i="65"/>
  <c r="P72" i="65"/>
  <c r="O72" i="65"/>
  <c r="R71" i="65"/>
  <c r="Q71" i="65"/>
  <c r="P71" i="65"/>
  <c r="O71" i="65"/>
  <c r="S70" i="65"/>
  <c r="R70" i="65"/>
  <c r="Q70" i="65"/>
  <c r="P70" i="65"/>
  <c r="O70" i="65"/>
  <c r="R69" i="65"/>
  <c r="Q69" i="65"/>
  <c r="P69" i="65"/>
  <c r="O69" i="65"/>
  <c r="S69" i="65" s="1"/>
  <c r="R68" i="65"/>
  <c r="Q68" i="65"/>
  <c r="P68" i="65"/>
  <c r="O68" i="65"/>
  <c r="S68" i="65" s="1"/>
  <c r="S67" i="65"/>
  <c r="R67" i="65"/>
  <c r="Q67" i="65"/>
  <c r="P67" i="65"/>
  <c r="O67" i="65"/>
  <c r="R66" i="65"/>
  <c r="Q66" i="65"/>
  <c r="P66" i="65"/>
  <c r="O66" i="65"/>
  <c r="S65" i="65"/>
  <c r="R65" i="65"/>
  <c r="Q65" i="65"/>
  <c r="P65" i="65"/>
  <c r="O65" i="65"/>
  <c r="R64" i="65"/>
  <c r="Q64" i="65"/>
  <c r="P64" i="65"/>
  <c r="S64" i="65" s="1"/>
  <c r="O64" i="65"/>
  <c r="R63" i="65"/>
  <c r="Q63" i="65"/>
  <c r="P63" i="65"/>
  <c r="O63" i="65"/>
  <c r="S63" i="65" s="1"/>
  <c r="S62" i="65"/>
  <c r="R62" i="65"/>
  <c r="Q62" i="65"/>
  <c r="P62" i="65"/>
  <c r="O62" i="65"/>
  <c r="R61" i="65"/>
  <c r="Q61" i="65"/>
  <c r="P61" i="65"/>
  <c r="O61" i="65"/>
  <c r="R60" i="65"/>
  <c r="Q60" i="65"/>
  <c r="P60" i="65"/>
  <c r="O60" i="65"/>
  <c r="S60" i="65" s="1"/>
  <c r="B76" i="66"/>
  <c r="A76" i="66"/>
  <c r="B75" i="66"/>
  <c r="A75" i="66"/>
  <c r="B74" i="66"/>
  <c r="A74" i="66"/>
  <c r="B73" i="66"/>
  <c r="A73" i="66"/>
  <c r="B72" i="66"/>
  <c r="A72" i="66"/>
  <c r="B71" i="66"/>
  <c r="A71" i="66"/>
  <c r="B70" i="66"/>
  <c r="A70" i="66"/>
  <c r="B69" i="66"/>
  <c r="A69" i="66"/>
  <c r="B68" i="66"/>
  <c r="A68" i="66"/>
  <c r="B67" i="66"/>
  <c r="A67" i="66"/>
  <c r="B66" i="66"/>
  <c r="A66" i="66"/>
  <c r="B65" i="66"/>
  <c r="A65" i="66"/>
  <c r="B64" i="66"/>
  <c r="A64" i="66"/>
  <c r="B63" i="66"/>
  <c r="A63" i="66"/>
  <c r="B62" i="66"/>
  <c r="A62" i="66"/>
  <c r="B61" i="66"/>
  <c r="A61" i="66"/>
  <c r="B60" i="66"/>
  <c r="A60" i="66"/>
  <c r="S76" i="66"/>
  <c r="R76" i="66"/>
  <c r="Q76" i="66"/>
  <c r="P76" i="66"/>
  <c r="O76" i="66"/>
  <c r="S75" i="66"/>
  <c r="R75" i="66"/>
  <c r="Q75" i="66"/>
  <c r="P75" i="66"/>
  <c r="O75" i="66"/>
  <c r="R74" i="66"/>
  <c r="Q74" i="66"/>
  <c r="P74" i="66"/>
  <c r="O74" i="66"/>
  <c r="S74" i="66" s="1"/>
  <c r="S73" i="66"/>
  <c r="R73" i="66"/>
  <c r="Q73" i="66"/>
  <c r="P73" i="66"/>
  <c r="O73" i="66"/>
  <c r="R72" i="66"/>
  <c r="Q72" i="66"/>
  <c r="P72" i="66"/>
  <c r="O72" i="66"/>
  <c r="S72" i="66" s="1"/>
  <c r="R71" i="66"/>
  <c r="Q71" i="66"/>
  <c r="P71" i="66"/>
  <c r="O71" i="66"/>
  <c r="S71" i="66" s="1"/>
  <c r="S70" i="66"/>
  <c r="R70" i="66"/>
  <c r="Q70" i="66"/>
  <c r="P70" i="66"/>
  <c r="O70" i="66"/>
  <c r="R69" i="66"/>
  <c r="Q69" i="66"/>
  <c r="P69" i="66"/>
  <c r="O69" i="66"/>
  <c r="S69" i="66" s="1"/>
  <c r="S68" i="66"/>
  <c r="R68" i="66"/>
  <c r="Q68" i="66"/>
  <c r="P68" i="66"/>
  <c r="O68" i="66"/>
  <c r="S67" i="66"/>
  <c r="R67" i="66"/>
  <c r="Q67" i="66"/>
  <c r="P67" i="66"/>
  <c r="O67" i="66"/>
  <c r="R66" i="66"/>
  <c r="Q66" i="66"/>
  <c r="P66" i="66"/>
  <c r="O66" i="66"/>
  <c r="S65" i="66"/>
  <c r="R65" i="66"/>
  <c r="Q65" i="66"/>
  <c r="P65" i="66"/>
  <c r="O65" i="66"/>
  <c r="R64" i="66"/>
  <c r="Q64" i="66"/>
  <c r="P64" i="66"/>
  <c r="O64" i="66"/>
  <c r="S64" i="66" s="1"/>
  <c r="R63" i="66"/>
  <c r="Q63" i="66"/>
  <c r="P63" i="66"/>
  <c r="O63" i="66"/>
  <c r="S62" i="66"/>
  <c r="R62" i="66"/>
  <c r="Q62" i="66"/>
  <c r="P62" i="66"/>
  <c r="O62" i="66"/>
  <c r="R61" i="66"/>
  <c r="Q61" i="66"/>
  <c r="P61" i="66"/>
  <c r="O61" i="66"/>
  <c r="S61" i="66" s="1"/>
  <c r="S60" i="66"/>
  <c r="R60" i="66"/>
  <c r="Q60" i="66"/>
  <c r="P60" i="66"/>
  <c r="O60" i="66"/>
  <c r="B76" i="32"/>
  <c r="A76" i="32"/>
  <c r="B75" i="32"/>
  <c r="A75" i="32"/>
  <c r="B74" i="32"/>
  <c r="A74" i="32"/>
  <c r="B73" i="32"/>
  <c r="A73" i="32"/>
  <c r="B72" i="32"/>
  <c r="A72" i="32"/>
  <c r="B71" i="32"/>
  <c r="A71" i="32"/>
  <c r="B70" i="32"/>
  <c r="A70" i="32"/>
  <c r="B69" i="32"/>
  <c r="A69" i="32"/>
  <c r="B68" i="32"/>
  <c r="A68" i="32"/>
  <c r="B67" i="32"/>
  <c r="A67" i="32"/>
  <c r="B66" i="32"/>
  <c r="A66" i="32"/>
  <c r="B65" i="32"/>
  <c r="A65" i="32"/>
  <c r="B64" i="32"/>
  <c r="A64" i="32"/>
  <c r="B63" i="32"/>
  <c r="A63" i="32"/>
  <c r="B62" i="32"/>
  <c r="A62" i="32"/>
  <c r="B61" i="32"/>
  <c r="A61" i="32"/>
  <c r="B60" i="32"/>
  <c r="A60" i="32"/>
  <c r="R76" i="32"/>
  <c r="Q76" i="32"/>
  <c r="P76" i="32"/>
  <c r="O76" i="32"/>
  <c r="S76" i="32" s="1"/>
  <c r="S75" i="32"/>
  <c r="R75" i="32"/>
  <c r="Q75" i="32"/>
  <c r="P75" i="32"/>
  <c r="O75" i="32"/>
  <c r="R74" i="32"/>
  <c r="Q74" i="32"/>
  <c r="P74" i="32"/>
  <c r="O74" i="32"/>
  <c r="S74" i="32" s="1"/>
  <c r="S73" i="32"/>
  <c r="R73" i="32"/>
  <c r="Q73" i="32"/>
  <c r="P73" i="32"/>
  <c r="O73" i="32"/>
  <c r="S72" i="32"/>
  <c r="R72" i="32"/>
  <c r="Q72" i="32"/>
  <c r="P72" i="32"/>
  <c r="O72" i="32"/>
  <c r="R71" i="32"/>
  <c r="Q71" i="32"/>
  <c r="P71" i="32"/>
  <c r="O71" i="32"/>
  <c r="S71" i="32" s="1"/>
  <c r="S70" i="32"/>
  <c r="R70" i="32"/>
  <c r="Q70" i="32"/>
  <c r="P70" i="32"/>
  <c r="O70" i="32"/>
  <c r="R69" i="32"/>
  <c r="Q69" i="32"/>
  <c r="P69" i="32"/>
  <c r="O69" i="32"/>
  <c r="S69" i="32" s="1"/>
  <c r="R68" i="32"/>
  <c r="Q68" i="32"/>
  <c r="P68" i="32"/>
  <c r="O68" i="32"/>
  <c r="S68" i="32" s="1"/>
  <c r="S67" i="32"/>
  <c r="R67" i="32"/>
  <c r="Q67" i="32"/>
  <c r="P67" i="32"/>
  <c r="O67" i="32"/>
  <c r="R66" i="32"/>
  <c r="Q66" i="32"/>
  <c r="P66" i="32"/>
  <c r="O66" i="32"/>
  <c r="S66" i="32" s="1"/>
  <c r="S65" i="32"/>
  <c r="R65" i="32"/>
  <c r="Q65" i="32"/>
  <c r="P65" i="32"/>
  <c r="O65" i="32"/>
  <c r="R64" i="32"/>
  <c r="Q64" i="32"/>
  <c r="P64" i="32"/>
  <c r="S64" i="32" s="1"/>
  <c r="O64" i="32"/>
  <c r="R63" i="32"/>
  <c r="Q63" i="32"/>
  <c r="P63" i="32"/>
  <c r="O63" i="32"/>
  <c r="S63" i="32" s="1"/>
  <c r="S62" i="32"/>
  <c r="R62" i="32"/>
  <c r="Q62" i="32"/>
  <c r="P62" i="32"/>
  <c r="O62" i="32"/>
  <c r="R61" i="32"/>
  <c r="Q61" i="32"/>
  <c r="P61" i="32"/>
  <c r="O61" i="32"/>
  <c r="S61" i="32" s="1"/>
  <c r="R60" i="32"/>
  <c r="Q60" i="32"/>
  <c r="P60" i="32"/>
  <c r="O60" i="32"/>
  <c r="S60" i="32" s="1"/>
  <c r="B76" i="49"/>
  <c r="A76" i="49"/>
  <c r="B75" i="49"/>
  <c r="A75" i="49"/>
  <c r="B74" i="49"/>
  <c r="A74" i="49"/>
  <c r="B73" i="49"/>
  <c r="A73" i="49"/>
  <c r="B72" i="49"/>
  <c r="A72" i="49"/>
  <c r="B71" i="49"/>
  <c r="A71" i="49"/>
  <c r="B70" i="49"/>
  <c r="A70" i="49"/>
  <c r="B69" i="49"/>
  <c r="A69" i="49"/>
  <c r="B68" i="49"/>
  <c r="A68" i="49"/>
  <c r="B67" i="49"/>
  <c r="A67" i="49"/>
  <c r="B66" i="49"/>
  <c r="A66" i="49"/>
  <c r="B65" i="49"/>
  <c r="A65" i="49"/>
  <c r="B64" i="49"/>
  <c r="A64" i="49"/>
  <c r="B63" i="49"/>
  <c r="A63" i="49"/>
  <c r="B62" i="49"/>
  <c r="A62" i="49"/>
  <c r="B61" i="49"/>
  <c r="A61" i="49"/>
  <c r="B60" i="49"/>
  <c r="A60" i="49"/>
  <c r="S76" i="49"/>
  <c r="R76" i="49"/>
  <c r="Q76" i="49"/>
  <c r="P76" i="49"/>
  <c r="O76" i="49"/>
  <c r="S75" i="49"/>
  <c r="R75" i="49"/>
  <c r="Q75" i="49"/>
  <c r="P75" i="49"/>
  <c r="O75" i="49"/>
  <c r="R74" i="49"/>
  <c r="Q74" i="49"/>
  <c r="P74" i="49"/>
  <c r="O74" i="49"/>
  <c r="S73" i="49"/>
  <c r="R73" i="49"/>
  <c r="Q73" i="49"/>
  <c r="P73" i="49"/>
  <c r="O73" i="49"/>
  <c r="R72" i="49"/>
  <c r="Q72" i="49"/>
  <c r="P72" i="49"/>
  <c r="O72" i="49"/>
  <c r="R71" i="49"/>
  <c r="Q71" i="49"/>
  <c r="P71" i="49"/>
  <c r="O71" i="49"/>
  <c r="S70" i="49"/>
  <c r="R70" i="49"/>
  <c r="Q70" i="49"/>
  <c r="P70" i="49"/>
  <c r="O70" i="49"/>
  <c r="R69" i="49"/>
  <c r="Q69" i="49"/>
  <c r="P69" i="49"/>
  <c r="O69" i="49"/>
  <c r="S68" i="49"/>
  <c r="R68" i="49"/>
  <c r="Q68" i="49"/>
  <c r="P68" i="49"/>
  <c r="O68" i="49"/>
  <c r="S67" i="49"/>
  <c r="R67" i="49"/>
  <c r="Q67" i="49"/>
  <c r="P67" i="49"/>
  <c r="O67" i="49"/>
  <c r="R66" i="49"/>
  <c r="Q66" i="49"/>
  <c r="P66" i="49"/>
  <c r="O66" i="49"/>
  <c r="S66" i="49" s="1"/>
  <c r="S65" i="49"/>
  <c r="R65" i="49"/>
  <c r="Q65" i="49"/>
  <c r="P65" i="49"/>
  <c r="O65" i="49"/>
  <c r="R64" i="49"/>
  <c r="Q64" i="49"/>
  <c r="P64" i="49"/>
  <c r="O64" i="49"/>
  <c r="S64" i="49" s="1"/>
  <c r="R63" i="49"/>
  <c r="Q63" i="49"/>
  <c r="P63" i="49"/>
  <c r="O63" i="49"/>
  <c r="S63" i="49" s="1"/>
  <c r="S62" i="49"/>
  <c r="R62" i="49"/>
  <c r="Q62" i="49"/>
  <c r="P62" i="49"/>
  <c r="O62" i="49"/>
  <c r="R61" i="49"/>
  <c r="Q61" i="49"/>
  <c r="P61" i="49"/>
  <c r="O61" i="49"/>
  <c r="S61" i="49" s="1"/>
  <c r="S60" i="49"/>
  <c r="R60" i="49"/>
  <c r="Q60" i="49"/>
  <c r="P60" i="49"/>
  <c r="O60" i="49"/>
  <c r="B76" i="60"/>
  <c r="A76" i="60"/>
  <c r="B75" i="60"/>
  <c r="A75" i="60"/>
  <c r="B74" i="60"/>
  <c r="A74" i="60"/>
  <c r="B73" i="60"/>
  <c r="A73" i="60"/>
  <c r="B72" i="60"/>
  <c r="A72" i="60"/>
  <c r="B71" i="60"/>
  <c r="A71" i="60"/>
  <c r="B70" i="60"/>
  <c r="A70" i="60"/>
  <c r="B69" i="60"/>
  <c r="A69" i="60"/>
  <c r="B68" i="60"/>
  <c r="A68" i="60"/>
  <c r="B67" i="60"/>
  <c r="A67" i="60"/>
  <c r="B66" i="60"/>
  <c r="A66" i="60"/>
  <c r="B65" i="60"/>
  <c r="A65" i="60"/>
  <c r="B64" i="60"/>
  <c r="A64" i="60"/>
  <c r="B63" i="60"/>
  <c r="A63" i="60"/>
  <c r="B62" i="60"/>
  <c r="A62" i="60"/>
  <c r="B61" i="60"/>
  <c r="A61" i="60"/>
  <c r="B60" i="60"/>
  <c r="A60" i="60"/>
  <c r="R76" i="60"/>
  <c r="Q76" i="60"/>
  <c r="P76" i="60"/>
  <c r="O76" i="60"/>
  <c r="S76" i="60" s="1"/>
  <c r="S75" i="60"/>
  <c r="R75" i="60"/>
  <c r="Q75" i="60"/>
  <c r="P75" i="60"/>
  <c r="O75" i="60"/>
  <c r="R74" i="60"/>
  <c r="Q74" i="60"/>
  <c r="P74" i="60"/>
  <c r="O74" i="60"/>
  <c r="S73" i="60"/>
  <c r="R73" i="60"/>
  <c r="Q73" i="60"/>
  <c r="P73" i="60"/>
  <c r="O73" i="60"/>
  <c r="R72" i="60"/>
  <c r="Q72" i="60"/>
  <c r="P72" i="60"/>
  <c r="O72" i="60"/>
  <c r="S72" i="60" s="1"/>
  <c r="R71" i="60"/>
  <c r="Q71" i="60"/>
  <c r="P71" i="60"/>
  <c r="O71" i="60"/>
  <c r="S71" i="60" s="1"/>
  <c r="S70" i="60"/>
  <c r="R70" i="60"/>
  <c r="Q70" i="60"/>
  <c r="P70" i="60"/>
  <c r="O70" i="60"/>
  <c r="R69" i="60"/>
  <c r="Q69" i="60"/>
  <c r="P69" i="60"/>
  <c r="O69" i="60"/>
  <c r="R68" i="60"/>
  <c r="Q68" i="60"/>
  <c r="P68" i="60"/>
  <c r="O68" i="60"/>
  <c r="S68" i="60" s="1"/>
  <c r="S67" i="60"/>
  <c r="R67" i="60"/>
  <c r="Q67" i="60"/>
  <c r="P67" i="60"/>
  <c r="O67" i="60"/>
  <c r="R66" i="60"/>
  <c r="Q66" i="60"/>
  <c r="P66" i="60"/>
  <c r="O66" i="60"/>
  <c r="S66" i="60" s="1"/>
  <c r="S65" i="60"/>
  <c r="R65" i="60"/>
  <c r="Q65" i="60"/>
  <c r="P65" i="60"/>
  <c r="O65" i="60"/>
  <c r="R64" i="60"/>
  <c r="Q64" i="60"/>
  <c r="P64" i="60"/>
  <c r="O64" i="60"/>
  <c r="S64" i="60" s="1"/>
  <c r="R63" i="60"/>
  <c r="Q63" i="60"/>
  <c r="P63" i="60"/>
  <c r="O63" i="60"/>
  <c r="S63" i="60" s="1"/>
  <c r="S62" i="60"/>
  <c r="R62" i="60"/>
  <c r="Q62" i="60"/>
  <c r="P62" i="60"/>
  <c r="O62" i="60"/>
  <c r="R61" i="60"/>
  <c r="Q61" i="60"/>
  <c r="P61" i="60"/>
  <c r="O61" i="60"/>
  <c r="R60" i="60"/>
  <c r="Q60" i="60"/>
  <c r="P60" i="60"/>
  <c r="O60" i="60"/>
  <c r="S60" i="60" s="1"/>
  <c r="B76" i="59"/>
  <c r="A76" i="59"/>
  <c r="B75" i="59"/>
  <c r="A75" i="59"/>
  <c r="B74" i="59"/>
  <c r="A74" i="59"/>
  <c r="B73" i="59"/>
  <c r="A73" i="59"/>
  <c r="B72" i="59"/>
  <c r="A72" i="59"/>
  <c r="B71" i="59"/>
  <c r="A71" i="59"/>
  <c r="B70" i="59"/>
  <c r="A70" i="59"/>
  <c r="B69" i="59"/>
  <c r="A69" i="59"/>
  <c r="B68" i="59"/>
  <c r="A68" i="59"/>
  <c r="B67" i="59"/>
  <c r="A67" i="59"/>
  <c r="B66" i="59"/>
  <c r="A66" i="59"/>
  <c r="B65" i="59"/>
  <c r="A65" i="59"/>
  <c r="B64" i="59"/>
  <c r="A64" i="59"/>
  <c r="B63" i="59"/>
  <c r="A63" i="59"/>
  <c r="B62" i="59"/>
  <c r="A62" i="59"/>
  <c r="B61" i="59"/>
  <c r="A61" i="59"/>
  <c r="B60" i="59"/>
  <c r="A60" i="59"/>
  <c r="R76" i="59"/>
  <c r="Q76" i="59"/>
  <c r="P76" i="59"/>
  <c r="O76" i="59"/>
  <c r="S76" i="59" s="1"/>
  <c r="S75" i="59"/>
  <c r="R75" i="59"/>
  <c r="Q75" i="59"/>
  <c r="P75" i="59"/>
  <c r="O75" i="59"/>
  <c r="R74" i="59"/>
  <c r="Q74" i="59"/>
  <c r="P74" i="59"/>
  <c r="O74" i="59"/>
  <c r="S73" i="59"/>
  <c r="R73" i="59"/>
  <c r="Q73" i="59"/>
  <c r="P73" i="59"/>
  <c r="O73" i="59"/>
  <c r="S72" i="59"/>
  <c r="R72" i="59"/>
  <c r="Q72" i="59"/>
  <c r="P72" i="59"/>
  <c r="O72" i="59"/>
  <c r="R71" i="59"/>
  <c r="Q71" i="59"/>
  <c r="P71" i="59"/>
  <c r="O71" i="59"/>
  <c r="S71" i="59" s="1"/>
  <c r="S70" i="59"/>
  <c r="R70" i="59"/>
  <c r="Q70" i="59"/>
  <c r="P70" i="59"/>
  <c r="O70" i="59"/>
  <c r="R69" i="59"/>
  <c r="Q69" i="59"/>
  <c r="P69" i="59"/>
  <c r="O69" i="59"/>
  <c r="S69" i="59" s="1"/>
  <c r="R68" i="59"/>
  <c r="Q68" i="59"/>
  <c r="P68" i="59"/>
  <c r="O68" i="59"/>
  <c r="S68" i="59" s="1"/>
  <c r="S67" i="59"/>
  <c r="R67" i="59"/>
  <c r="Q67" i="59"/>
  <c r="P67" i="59"/>
  <c r="O67" i="59"/>
  <c r="R66" i="59"/>
  <c r="Q66" i="59"/>
  <c r="P66" i="59"/>
  <c r="O66" i="59"/>
  <c r="S66" i="59" s="1"/>
  <c r="S65" i="59"/>
  <c r="R65" i="59"/>
  <c r="Q65" i="59"/>
  <c r="P65" i="59"/>
  <c r="O65" i="59"/>
  <c r="R64" i="59"/>
  <c r="Q64" i="59"/>
  <c r="P64" i="59"/>
  <c r="S64" i="59" s="1"/>
  <c r="O64" i="59"/>
  <c r="R63" i="59"/>
  <c r="Q63" i="59"/>
  <c r="P63" i="59"/>
  <c r="O63" i="59"/>
  <c r="S63" i="59" s="1"/>
  <c r="S62" i="59"/>
  <c r="R62" i="59"/>
  <c r="Q62" i="59"/>
  <c r="P62" i="59"/>
  <c r="O62" i="59"/>
  <c r="R61" i="59"/>
  <c r="Q61" i="59"/>
  <c r="P61" i="59"/>
  <c r="O61" i="59"/>
  <c r="R60" i="59"/>
  <c r="Q60" i="59"/>
  <c r="P60" i="59"/>
  <c r="O60" i="59"/>
  <c r="S60" i="59" s="1"/>
  <c r="B76" i="58"/>
  <c r="A76" i="58"/>
  <c r="B75" i="58"/>
  <c r="A75" i="58"/>
  <c r="B74" i="58"/>
  <c r="A74" i="58"/>
  <c r="B73" i="58"/>
  <c r="A73" i="58"/>
  <c r="B72" i="58"/>
  <c r="A72" i="58"/>
  <c r="B71" i="58"/>
  <c r="A71" i="58"/>
  <c r="B70" i="58"/>
  <c r="A70" i="58"/>
  <c r="B69" i="58"/>
  <c r="A69" i="58"/>
  <c r="B68" i="58"/>
  <c r="A68" i="58"/>
  <c r="B67" i="58"/>
  <c r="A67" i="58"/>
  <c r="B66" i="58"/>
  <c r="A66" i="58"/>
  <c r="B65" i="58"/>
  <c r="A65" i="58"/>
  <c r="B64" i="58"/>
  <c r="A64" i="58"/>
  <c r="B63" i="58"/>
  <c r="A63" i="58"/>
  <c r="B62" i="58"/>
  <c r="A62" i="58"/>
  <c r="B61" i="58"/>
  <c r="A61" i="58"/>
  <c r="B60" i="58"/>
  <c r="A60" i="58"/>
  <c r="R76" i="58"/>
  <c r="Q76" i="58"/>
  <c r="P76" i="58"/>
  <c r="O76" i="58"/>
  <c r="S76" i="58" s="1"/>
  <c r="S75" i="58"/>
  <c r="R75" i="58"/>
  <c r="Q75" i="58"/>
  <c r="P75" i="58"/>
  <c r="O75" i="58"/>
  <c r="R74" i="58"/>
  <c r="Q74" i="58"/>
  <c r="P74" i="58"/>
  <c r="O74" i="58"/>
  <c r="S74" i="58" s="1"/>
  <c r="S73" i="58"/>
  <c r="R73" i="58"/>
  <c r="Q73" i="58"/>
  <c r="P73" i="58"/>
  <c r="O73" i="58"/>
  <c r="S72" i="58"/>
  <c r="R72" i="58"/>
  <c r="Q72" i="58"/>
  <c r="P72" i="58"/>
  <c r="O72" i="58"/>
  <c r="R71" i="58"/>
  <c r="Q71" i="58"/>
  <c r="P71" i="58"/>
  <c r="O71" i="58"/>
  <c r="S71" i="58" s="1"/>
  <c r="S70" i="58"/>
  <c r="R70" i="58"/>
  <c r="Q70" i="58"/>
  <c r="P70" i="58"/>
  <c r="O70" i="58"/>
  <c r="R69" i="58"/>
  <c r="Q69" i="58"/>
  <c r="P69" i="58"/>
  <c r="O69" i="58"/>
  <c r="S69" i="58" s="1"/>
  <c r="R68" i="58"/>
  <c r="Q68" i="58"/>
  <c r="P68" i="58"/>
  <c r="O68" i="58"/>
  <c r="S68" i="58" s="1"/>
  <c r="S67" i="58"/>
  <c r="R67" i="58"/>
  <c r="Q67" i="58"/>
  <c r="P67" i="58"/>
  <c r="O67" i="58"/>
  <c r="R66" i="58"/>
  <c r="Q66" i="58"/>
  <c r="P66" i="58"/>
  <c r="O66" i="58"/>
  <c r="S65" i="58"/>
  <c r="R65" i="58"/>
  <c r="Q65" i="58"/>
  <c r="P65" i="58"/>
  <c r="O65" i="58"/>
  <c r="R64" i="58"/>
  <c r="Q64" i="58"/>
  <c r="P64" i="58"/>
  <c r="S64" i="58" s="1"/>
  <c r="O64" i="58"/>
  <c r="R63" i="58"/>
  <c r="Q63" i="58"/>
  <c r="P63" i="58"/>
  <c r="O63" i="58"/>
  <c r="S63" i="58" s="1"/>
  <c r="S62" i="58"/>
  <c r="R62" i="58"/>
  <c r="Q62" i="58"/>
  <c r="P62" i="58"/>
  <c r="O62" i="58"/>
  <c r="R61" i="58"/>
  <c r="Q61" i="58"/>
  <c r="P61" i="58"/>
  <c r="O61" i="58"/>
  <c r="R60" i="58"/>
  <c r="Q60" i="58"/>
  <c r="P60" i="58"/>
  <c r="O60" i="58"/>
  <c r="S60" i="58" s="1"/>
  <c r="B76" i="34"/>
  <c r="A76" i="34"/>
  <c r="B75" i="34"/>
  <c r="A75" i="34"/>
  <c r="B74" i="34"/>
  <c r="A74" i="34"/>
  <c r="B73" i="34"/>
  <c r="A73" i="34"/>
  <c r="B72" i="34"/>
  <c r="A72" i="34"/>
  <c r="B71" i="34"/>
  <c r="A71" i="34"/>
  <c r="B70" i="34"/>
  <c r="A70" i="34"/>
  <c r="B69" i="34"/>
  <c r="A69" i="34"/>
  <c r="B68" i="34"/>
  <c r="A68" i="34"/>
  <c r="B67" i="34"/>
  <c r="A67" i="34"/>
  <c r="B66" i="34"/>
  <c r="A66" i="34"/>
  <c r="B65" i="34"/>
  <c r="A65" i="34"/>
  <c r="B64" i="34"/>
  <c r="A64" i="34"/>
  <c r="B63" i="34"/>
  <c r="A63" i="34"/>
  <c r="B62" i="34"/>
  <c r="A62" i="34"/>
  <c r="B61" i="34"/>
  <c r="A61" i="34"/>
  <c r="B60" i="34"/>
  <c r="A60" i="34"/>
  <c r="R76" i="34"/>
  <c r="Q76" i="34"/>
  <c r="P76" i="34"/>
  <c r="O76" i="34"/>
  <c r="S76" i="34" s="1"/>
  <c r="S75" i="34"/>
  <c r="R75" i="34"/>
  <c r="Q75" i="34"/>
  <c r="P75" i="34"/>
  <c r="O75" i="34"/>
  <c r="R74" i="34"/>
  <c r="Q74" i="34"/>
  <c r="P74" i="34"/>
  <c r="O74" i="34"/>
  <c r="S73" i="34"/>
  <c r="R73" i="34"/>
  <c r="Q73" i="34"/>
  <c r="P73" i="34"/>
  <c r="O73" i="34"/>
  <c r="S72" i="34"/>
  <c r="R72" i="34"/>
  <c r="Q72" i="34"/>
  <c r="P72" i="34"/>
  <c r="O72" i="34"/>
  <c r="R71" i="34"/>
  <c r="Q71" i="34"/>
  <c r="P71" i="34"/>
  <c r="O71" i="34"/>
  <c r="S71" i="34" s="1"/>
  <c r="S70" i="34"/>
  <c r="R70" i="34"/>
  <c r="Q70" i="34"/>
  <c r="P70" i="34"/>
  <c r="O70" i="34"/>
  <c r="R69" i="34"/>
  <c r="Q69" i="34"/>
  <c r="P69" i="34"/>
  <c r="O69" i="34"/>
  <c r="S69" i="34" s="1"/>
  <c r="R68" i="34"/>
  <c r="Q68" i="34"/>
  <c r="P68" i="34"/>
  <c r="O68" i="34"/>
  <c r="S68" i="34" s="1"/>
  <c r="S67" i="34"/>
  <c r="R67" i="34"/>
  <c r="Q67" i="34"/>
  <c r="P67" i="34"/>
  <c r="O67" i="34"/>
  <c r="R66" i="34"/>
  <c r="Q66" i="34"/>
  <c r="P66" i="34"/>
  <c r="O66" i="34"/>
  <c r="S66" i="34" s="1"/>
  <c r="S65" i="34"/>
  <c r="R65" i="34"/>
  <c r="Q65" i="34"/>
  <c r="P65" i="34"/>
  <c r="O65" i="34"/>
  <c r="R64" i="34"/>
  <c r="Q64" i="34"/>
  <c r="P64" i="34"/>
  <c r="S64" i="34" s="1"/>
  <c r="O64" i="34"/>
  <c r="R63" i="34"/>
  <c r="Q63" i="34"/>
  <c r="P63" i="34"/>
  <c r="O63" i="34"/>
  <c r="S63" i="34" s="1"/>
  <c r="S62" i="34"/>
  <c r="R62" i="34"/>
  <c r="Q62" i="34"/>
  <c r="P62" i="34"/>
  <c r="O62" i="34"/>
  <c r="R61" i="34"/>
  <c r="Q61" i="34"/>
  <c r="P61" i="34"/>
  <c r="O61" i="34"/>
  <c r="R60" i="34"/>
  <c r="Q60" i="34"/>
  <c r="P60" i="34"/>
  <c r="O60" i="34"/>
  <c r="S60" i="34" s="1"/>
  <c r="B76" i="45"/>
  <c r="A76" i="45"/>
  <c r="B75" i="45"/>
  <c r="A75" i="45"/>
  <c r="B74" i="45"/>
  <c r="A74" i="45"/>
  <c r="B73" i="45"/>
  <c r="A73" i="45"/>
  <c r="B72" i="45"/>
  <c r="A72" i="45"/>
  <c r="B71" i="45"/>
  <c r="A71" i="45"/>
  <c r="B70" i="45"/>
  <c r="A70" i="45"/>
  <c r="B69" i="45"/>
  <c r="A69" i="45"/>
  <c r="B68" i="45"/>
  <c r="A68" i="45"/>
  <c r="B67" i="45"/>
  <c r="A67" i="45"/>
  <c r="B66" i="45"/>
  <c r="A66" i="45"/>
  <c r="B65" i="45"/>
  <c r="A65" i="45"/>
  <c r="B64" i="45"/>
  <c r="A64" i="45"/>
  <c r="B63" i="45"/>
  <c r="A63" i="45"/>
  <c r="B62" i="45"/>
  <c r="A62" i="45"/>
  <c r="B61" i="45"/>
  <c r="A61" i="45"/>
  <c r="B60" i="45"/>
  <c r="A60" i="45"/>
  <c r="R76" i="45"/>
  <c r="Q76" i="45"/>
  <c r="P76" i="45"/>
  <c r="O76" i="45"/>
  <c r="S76" i="45" s="1"/>
  <c r="S75" i="45"/>
  <c r="R75" i="45"/>
  <c r="Q75" i="45"/>
  <c r="P75" i="45"/>
  <c r="O75" i="45"/>
  <c r="R74" i="45"/>
  <c r="Q74" i="45"/>
  <c r="P74" i="45"/>
  <c r="O74" i="45"/>
  <c r="S73" i="45"/>
  <c r="R73" i="45"/>
  <c r="Q73" i="45"/>
  <c r="P73" i="45"/>
  <c r="O73" i="45"/>
  <c r="S72" i="45"/>
  <c r="R72" i="45"/>
  <c r="Q72" i="45"/>
  <c r="P72" i="45"/>
  <c r="O72" i="45"/>
  <c r="R71" i="45"/>
  <c r="Q71" i="45"/>
  <c r="P71" i="45"/>
  <c r="O71" i="45"/>
  <c r="S71" i="45" s="1"/>
  <c r="S70" i="45"/>
  <c r="R70" i="45"/>
  <c r="Q70" i="45"/>
  <c r="P70" i="45"/>
  <c r="O70" i="45"/>
  <c r="R69" i="45"/>
  <c r="Q69" i="45"/>
  <c r="P69" i="45"/>
  <c r="O69" i="45"/>
  <c r="S69" i="45" s="1"/>
  <c r="R68" i="45"/>
  <c r="Q68" i="45"/>
  <c r="P68" i="45"/>
  <c r="O68" i="45"/>
  <c r="S68" i="45" s="1"/>
  <c r="S67" i="45"/>
  <c r="R67" i="45"/>
  <c r="Q67" i="45"/>
  <c r="P67" i="45"/>
  <c r="O67" i="45"/>
  <c r="R66" i="45"/>
  <c r="Q66" i="45"/>
  <c r="P66" i="45"/>
  <c r="O66" i="45"/>
  <c r="S66" i="45" s="1"/>
  <c r="S65" i="45"/>
  <c r="R65" i="45"/>
  <c r="Q65" i="45"/>
  <c r="P65" i="45"/>
  <c r="O65" i="45"/>
  <c r="R64" i="45"/>
  <c r="Q64" i="45"/>
  <c r="P64" i="45"/>
  <c r="S64" i="45" s="1"/>
  <c r="O64" i="45"/>
  <c r="R63" i="45"/>
  <c r="Q63" i="45"/>
  <c r="P63" i="45"/>
  <c r="O63" i="45"/>
  <c r="S63" i="45" s="1"/>
  <c r="S62" i="45"/>
  <c r="R62" i="45"/>
  <c r="Q62" i="45"/>
  <c r="P62" i="45"/>
  <c r="O62" i="45"/>
  <c r="R61" i="45"/>
  <c r="Q61" i="45"/>
  <c r="P61" i="45"/>
  <c r="O61" i="45"/>
  <c r="R60" i="45"/>
  <c r="Q60" i="45"/>
  <c r="P60" i="45"/>
  <c r="O60" i="45"/>
  <c r="S60" i="45" s="1"/>
  <c r="B76" i="57"/>
  <c r="A76" i="57"/>
  <c r="B75" i="57"/>
  <c r="A75" i="57"/>
  <c r="B74" i="57"/>
  <c r="A74" i="57"/>
  <c r="B73" i="57"/>
  <c r="A73" i="57"/>
  <c r="B72" i="57"/>
  <c r="A72" i="57"/>
  <c r="B71" i="57"/>
  <c r="A71" i="57"/>
  <c r="B70" i="57"/>
  <c r="A70" i="57"/>
  <c r="B69" i="57"/>
  <c r="A69" i="57"/>
  <c r="B68" i="57"/>
  <c r="A68" i="57"/>
  <c r="B67" i="57"/>
  <c r="A67" i="57"/>
  <c r="B66" i="57"/>
  <c r="A66" i="57"/>
  <c r="B65" i="57"/>
  <c r="A65" i="57"/>
  <c r="B64" i="57"/>
  <c r="A64" i="57"/>
  <c r="B63" i="57"/>
  <c r="A63" i="57"/>
  <c r="B62" i="57"/>
  <c r="A62" i="57"/>
  <c r="B61" i="57"/>
  <c r="A61" i="57"/>
  <c r="B60" i="57"/>
  <c r="A60" i="57"/>
  <c r="R76" i="57"/>
  <c r="Q76" i="57"/>
  <c r="P76" i="57"/>
  <c r="O76" i="57"/>
  <c r="S76" i="57" s="1"/>
  <c r="S75" i="57"/>
  <c r="R75" i="57"/>
  <c r="Q75" i="57"/>
  <c r="P75" i="57"/>
  <c r="O75" i="57"/>
  <c r="R74" i="57"/>
  <c r="Q74" i="57"/>
  <c r="P74" i="57"/>
  <c r="O74" i="57"/>
  <c r="S73" i="57"/>
  <c r="R73" i="57"/>
  <c r="Q73" i="57"/>
  <c r="P73" i="57"/>
  <c r="O73" i="57"/>
  <c r="R72" i="57"/>
  <c r="Q72" i="57"/>
  <c r="P72" i="57"/>
  <c r="O72" i="57"/>
  <c r="S72" i="57" s="1"/>
  <c r="R71" i="57"/>
  <c r="Q71" i="57"/>
  <c r="P71" i="57"/>
  <c r="O71" i="57"/>
  <c r="S71" i="57" s="1"/>
  <c r="S70" i="57"/>
  <c r="R70" i="57"/>
  <c r="Q70" i="57"/>
  <c r="P70" i="57"/>
  <c r="O70" i="57"/>
  <c r="R69" i="57"/>
  <c r="Q69" i="57"/>
  <c r="P69" i="57"/>
  <c r="O69" i="57"/>
  <c r="S69" i="57" s="1"/>
  <c r="S68" i="57"/>
  <c r="R68" i="57"/>
  <c r="Q68" i="57"/>
  <c r="P68" i="57"/>
  <c r="O68" i="57"/>
  <c r="S67" i="57"/>
  <c r="R67" i="57"/>
  <c r="Q67" i="57"/>
  <c r="P67" i="57"/>
  <c r="O67" i="57"/>
  <c r="R66" i="57"/>
  <c r="Q66" i="57"/>
  <c r="P66" i="57"/>
  <c r="O66" i="57"/>
  <c r="S66" i="57" s="1"/>
  <c r="S65" i="57"/>
  <c r="R65" i="57"/>
  <c r="Q65" i="57"/>
  <c r="P65" i="57"/>
  <c r="O65" i="57"/>
  <c r="R64" i="57"/>
  <c r="Q64" i="57"/>
  <c r="P64" i="57"/>
  <c r="O64" i="57"/>
  <c r="S64" i="57" s="1"/>
  <c r="R63" i="57"/>
  <c r="Q63" i="57"/>
  <c r="P63" i="57"/>
  <c r="O63" i="57"/>
  <c r="S63" i="57" s="1"/>
  <c r="S62" i="57"/>
  <c r="R62" i="57"/>
  <c r="Q62" i="57"/>
  <c r="P62" i="57"/>
  <c r="O62" i="57"/>
  <c r="R61" i="57"/>
  <c r="Q61" i="57"/>
  <c r="P61" i="57"/>
  <c r="O61" i="57"/>
  <c r="S60" i="57"/>
  <c r="R60" i="57"/>
  <c r="Q60" i="57"/>
  <c r="P60" i="57"/>
  <c r="O60" i="57"/>
  <c r="A76" i="27"/>
  <c r="A75" i="27"/>
  <c r="B74" i="27"/>
  <c r="A74" i="27"/>
  <c r="B73" i="27"/>
  <c r="A73" i="27"/>
  <c r="B72" i="27"/>
  <c r="A72" i="27"/>
  <c r="B71" i="27"/>
  <c r="A71" i="27"/>
  <c r="B70" i="27"/>
  <c r="A70" i="27"/>
  <c r="B69" i="27"/>
  <c r="A69" i="27"/>
  <c r="B68" i="27"/>
  <c r="A68" i="27"/>
  <c r="B67" i="27"/>
  <c r="A67" i="27"/>
  <c r="B66" i="27"/>
  <c r="A66" i="27"/>
  <c r="B65" i="27"/>
  <c r="A65" i="27"/>
  <c r="B64" i="27"/>
  <c r="A64" i="27"/>
  <c r="B63" i="27"/>
  <c r="A63" i="27"/>
  <c r="B62" i="27"/>
  <c r="A62" i="27"/>
  <c r="B61" i="27"/>
  <c r="A61" i="27"/>
  <c r="B60" i="27"/>
  <c r="A60" i="27"/>
  <c r="R76" i="27"/>
  <c r="Q76" i="27"/>
  <c r="P76" i="27"/>
  <c r="O76" i="27"/>
  <c r="S76" i="27" s="1"/>
  <c r="S75" i="27"/>
  <c r="R75" i="27"/>
  <c r="Q75" i="27"/>
  <c r="P75" i="27"/>
  <c r="O75" i="27"/>
  <c r="R74" i="27"/>
  <c r="Q74" i="27"/>
  <c r="P74" i="27"/>
  <c r="O74" i="27"/>
  <c r="S73" i="27"/>
  <c r="R73" i="27"/>
  <c r="Q73" i="27"/>
  <c r="P73" i="27"/>
  <c r="O73" i="27"/>
  <c r="S72" i="27"/>
  <c r="R72" i="27"/>
  <c r="Q72" i="27"/>
  <c r="P72" i="27"/>
  <c r="O72" i="27"/>
  <c r="R71" i="27"/>
  <c r="Q71" i="27"/>
  <c r="P71" i="27"/>
  <c r="O71" i="27"/>
  <c r="S71" i="27" s="1"/>
  <c r="S70" i="27"/>
  <c r="R70" i="27"/>
  <c r="Q70" i="27"/>
  <c r="P70" i="27"/>
  <c r="O70" i="27"/>
  <c r="R69" i="27"/>
  <c r="Q69" i="27"/>
  <c r="P69" i="27"/>
  <c r="O69" i="27"/>
  <c r="S69" i="27" s="1"/>
  <c r="R68" i="27"/>
  <c r="Q68" i="27"/>
  <c r="P68" i="27"/>
  <c r="O68" i="27"/>
  <c r="S68" i="27" s="1"/>
  <c r="R67" i="27"/>
  <c r="Q67" i="27"/>
  <c r="P67" i="27"/>
  <c r="S67" i="27" s="1"/>
  <c r="O67" i="27"/>
  <c r="R66" i="27"/>
  <c r="Q66" i="27"/>
  <c r="P66" i="27"/>
  <c r="O66" i="27"/>
  <c r="S66" i="27" s="1"/>
  <c r="S65" i="27"/>
  <c r="R65" i="27"/>
  <c r="Q65" i="27"/>
  <c r="P65" i="27"/>
  <c r="O65" i="27"/>
  <c r="R64" i="27"/>
  <c r="Q64" i="27"/>
  <c r="P64" i="27"/>
  <c r="S64" i="27" s="1"/>
  <c r="O64" i="27"/>
  <c r="R63" i="27"/>
  <c r="Q63" i="27"/>
  <c r="P63" i="27"/>
  <c r="O63" i="27"/>
  <c r="S63" i="27" s="1"/>
  <c r="S62" i="27"/>
  <c r="R62" i="27"/>
  <c r="Q62" i="27"/>
  <c r="P62" i="27"/>
  <c r="O62" i="27"/>
  <c r="R61" i="27"/>
  <c r="Q61" i="27"/>
  <c r="P61" i="27"/>
  <c r="O61" i="27"/>
  <c r="R60" i="27"/>
  <c r="Q60" i="27"/>
  <c r="P60" i="27"/>
  <c r="O60" i="27"/>
  <c r="S60" i="27" s="1"/>
  <c r="B76" i="30"/>
  <c r="A76" i="30"/>
  <c r="B75" i="30"/>
  <c r="A75" i="30"/>
  <c r="B74" i="30"/>
  <c r="A74" i="30"/>
  <c r="B73" i="30"/>
  <c r="A73" i="30"/>
  <c r="B72" i="30"/>
  <c r="A72" i="30"/>
  <c r="B71" i="30"/>
  <c r="A71" i="30"/>
  <c r="B70" i="30"/>
  <c r="A70" i="30"/>
  <c r="B69" i="30"/>
  <c r="A69" i="30"/>
  <c r="B68" i="30"/>
  <c r="A68" i="30"/>
  <c r="B67" i="30"/>
  <c r="A67" i="30"/>
  <c r="B66" i="30"/>
  <c r="A66" i="30"/>
  <c r="B65" i="30"/>
  <c r="A65" i="30"/>
  <c r="B64" i="30"/>
  <c r="A64" i="30"/>
  <c r="B63" i="30"/>
  <c r="A63" i="30"/>
  <c r="B62" i="30"/>
  <c r="A62" i="30"/>
  <c r="B61" i="30"/>
  <c r="A61" i="30"/>
  <c r="B60" i="30"/>
  <c r="A60" i="30"/>
  <c r="R76" i="30"/>
  <c r="Q76" i="30"/>
  <c r="P76" i="30"/>
  <c r="O76" i="30"/>
  <c r="S76" i="30" s="1"/>
  <c r="S75" i="30"/>
  <c r="R75" i="30"/>
  <c r="Q75" i="30"/>
  <c r="P75" i="30"/>
  <c r="O75" i="30"/>
  <c r="R74" i="30"/>
  <c r="Q74" i="30"/>
  <c r="P74" i="30"/>
  <c r="O74" i="30"/>
  <c r="S73" i="30"/>
  <c r="R73" i="30"/>
  <c r="Q73" i="30"/>
  <c r="P73" i="30"/>
  <c r="O73" i="30"/>
  <c r="R72" i="30"/>
  <c r="Q72" i="30"/>
  <c r="P72" i="30"/>
  <c r="S72" i="30" s="1"/>
  <c r="O72" i="30"/>
  <c r="R71" i="30"/>
  <c r="Q71" i="30"/>
  <c r="P71" i="30"/>
  <c r="O71" i="30"/>
  <c r="S71" i="30" s="1"/>
  <c r="S70" i="30"/>
  <c r="R70" i="30"/>
  <c r="Q70" i="30"/>
  <c r="P70" i="30"/>
  <c r="O70" i="30"/>
  <c r="R69" i="30"/>
  <c r="Q69" i="30"/>
  <c r="P69" i="30"/>
  <c r="O69" i="30"/>
  <c r="S69" i="30" s="1"/>
  <c r="R68" i="30"/>
  <c r="Q68" i="30"/>
  <c r="P68" i="30"/>
  <c r="O68" i="30"/>
  <c r="S68" i="30" s="1"/>
  <c r="S67" i="30"/>
  <c r="R67" i="30"/>
  <c r="Q67" i="30"/>
  <c r="P67" i="30"/>
  <c r="O67" i="30"/>
  <c r="R66" i="30"/>
  <c r="Q66" i="30"/>
  <c r="P66" i="30"/>
  <c r="O66" i="30"/>
  <c r="S66" i="30" s="1"/>
  <c r="S65" i="30"/>
  <c r="R65" i="30"/>
  <c r="Q65" i="30"/>
  <c r="P65" i="30"/>
  <c r="O65" i="30"/>
  <c r="R64" i="30"/>
  <c r="Q64" i="30"/>
  <c r="P64" i="30"/>
  <c r="S64" i="30" s="1"/>
  <c r="O64" i="30"/>
  <c r="R63" i="30"/>
  <c r="Q63" i="30"/>
  <c r="P63" i="30"/>
  <c r="O63" i="30"/>
  <c r="S63" i="30" s="1"/>
  <c r="S62" i="30"/>
  <c r="R62" i="30"/>
  <c r="Q62" i="30"/>
  <c r="P62" i="30"/>
  <c r="O62" i="30"/>
  <c r="R61" i="30"/>
  <c r="Q61" i="30"/>
  <c r="P61" i="30"/>
  <c r="O61" i="30"/>
  <c r="S61" i="30" s="1"/>
  <c r="R60" i="30"/>
  <c r="Q60" i="30"/>
  <c r="P60" i="30"/>
  <c r="O60" i="30"/>
  <c r="S60" i="30" s="1"/>
  <c r="A76" i="36"/>
  <c r="A75" i="36"/>
  <c r="A74" i="36"/>
  <c r="A73" i="36"/>
  <c r="B72" i="36"/>
  <c r="A72" i="36"/>
  <c r="B71" i="36"/>
  <c r="A71" i="36"/>
  <c r="B70" i="36"/>
  <c r="A70" i="36"/>
  <c r="B69" i="36"/>
  <c r="A69" i="36"/>
  <c r="B68" i="36"/>
  <c r="A68" i="36"/>
  <c r="B67" i="36"/>
  <c r="A67" i="36"/>
  <c r="B66" i="36"/>
  <c r="A66" i="36"/>
  <c r="B65" i="36"/>
  <c r="A65" i="36"/>
  <c r="B64" i="36"/>
  <c r="A64" i="36"/>
  <c r="B63" i="36"/>
  <c r="A63" i="36"/>
  <c r="B62" i="36"/>
  <c r="A62" i="36"/>
  <c r="B61" i="36"/>
  <c r="A61" i="36"/>
  <c r="B60" i="36"/>
  <c r="A60" i="36"/>
  <c r="R76" i="36"/>
  <c r="Q76" i="36"/>
  <c r="P76" i="36"/>
  <c r="O76" i="36"/>
  <c r="S76" i="36" s="1"/>
  <c r="S75" i="36"/>
  <c r="R75" i="36"/>
  <c r="Q75" i="36"/>
  <c r="P75" i="36"/>
  <c r="O75" i="36"/>
  <c r="R74" i="36"/>
  <c r="Q74" i="36"/>
  <c r="P74" i="36"/>
  <c r="O74" i="36"/>
  <c r="S74" i="36" s="1"/>
  <c r="S73" i="36"/>
  <c r="R73" i="36"/>
  <c r="Q73" i="36"/>
  <c r="P73" i="36"/>
  <c r="O73" i="36"/>
  <c r="R72" i="36"/>
  <c r="Q72" i="36"/>
  <c r="P72" i="36"/>
  <c r="S72" i="36" s="1"/>
  <c r="O72" i="36"/>
  <c r="R71" i="36"/>
  <c r="Q71" i="36"/>
  <c r="P71" i="36"/>
  <c r="O71" i="36"/>
  <c r="S71" i="36" s="1"/>
  <c r="S70" i="36"/>
  <c r="R70" i="36"/>
  <c r="Q70" i="36"/>
  <c r="P70" i="36"/>
  <c r="O70" i="36"/>
  <c r="R69" i="36"/>
  <c r="Q69" i="36"/>
  <c r="P69" i="36"/>
  <c r="O69" i="36"/>
  <c r="S69" i="36" s="1"/>
  <c r="R68" i="36"/>
  <c r="Q68" i="36"/>
  <c r="P68" i="36"/>
  <c r="O68" i="36"/>
  <c r="S68" i="36" s="1"/>
  <c r="S67" i="36"/>
  <c r="R67" i="36"/>
  <c r="Q67" i="36"/>
  <c r="P67" i="36"/>
  <c r="O67" i="36"/>
  <c r="R66" i="36"/>
  <c r="Q66" i="36"/>
  <c r="P66" i="36"/>
  <c r="O66" i="36"/>
  <c r="S66" i="36" s="1"/>
  <c r="S65" i="36"/>
  <c r="R65" i="36"/>
  <c r="Q65" i="36"/>
  <c r="P65" i="36"/>
  <c r="O65" i="36"/>
  <c r="R64" i="36"/>
  <c r="Q64" i="36"/>
  <c r="P64" i="36"/>
  <c r="S64" i="36" s="1"/>
  <c r="O64" i="36"/>
  <c r="R63" i="36"/>
  <c r="Q63" i="36"/>
  <c r="P63" i="36"/>
  <c r="O63" i="36"/>
  <c r="S63" i="36" s="1"/>
  <c r="S62" i="36"/>
  <c r="R62" i="36"/>
  <c r="Q62" i="36"/>
  <c r="P62" i="36"/>
  <c r="O62" i="36"/>
  <c r="R61" i="36"/>
  <c r="Q61" i="36"/>
  <c r="P61" i="36"/>
  <c r="O61" i="36"/>
  <c r="S61" i="36" s="1"/>
  <c r="R60" i="36"/>
  <c r="Q60" i="36"/>
  <c r="P60" i="36"/>
  <c r="O60" i="36"/>
  <c r="S60" i="36" s="1"/>
  <c r="B76" i="63"/>
  <c r="A76" i="63"/>
  <c r="B75" i="63"/>
  <c r="A75" i="63"/>
  <c r="B74" i="63"/>
  <c r="A74" i="63"/>
  <c r="B73" i="63"/>
  <c r="A73" i="63"/>
  <c r="B72" i="63"/>
  <c r="A72" i="63"/>
  <c r="B71" i="63"/>
  <c r="A71" i="63"/>
  <c r="B70" i="63"/>
  <c r="A70" i="63"/>
  <c r="B69" i="63"/>
  <c r="A69" i="63"/>
  <c r="B68" i="63"/>
  <c r="A68" i="63"/>
  <c r="B67" i="63"/>
  <c r="A67" i="63"/>
  <c r="B66" i="63"/>
  <c r="A66" i="63"/>
  <c r="B65" i="63"/>
  <c r="A65" i="63"/>
  <c r="B64" i="63"/>
  <c r="A64" i="63"/>
  <c r="B63" i="63"/>
  <c r="A63" i="63"/>
  <c r="B62" i="63"/>
  <c r="A62" i="63"/>
  <c r="B61" i="63"/>
  <c r="A61" i="63"/>
  <c r="B60" i="63"/>
  <c r="A60" i="63"/>
  <c r="R76" i="63"/>
  <c r="Q76" i="63"/>
  <c r="P76" i="63"/>
  <c r="O76" i="63"/>
  <c r="S76" i="63" s="1"/>
  <c r="S75" i="63"/>
  <c r="R75" i="63"/>
  <c r="Q75" i="63"/>
  <c r="P75" i="63"/>
  <c r="O75" i="63"/>
  <c r="R74" i="63"/>
  <c r="Q74" i="63"/>
  <c r="P74" i="63"/>
  <c r="O74" i="63"/>
  <c r="S74" i="63" s="1"/>
  <c r="S73" i="63"/>
  <c r="R73" i="63"/>
  <c r="Q73" i="63"/>
  <c r="P73" i="63"/>
  <c r="O73" i="63"/>
  <c r="R72" i="63"/>
  <c r="Q72" i="63"/>
  <c r="P72" i="63"/>
  <c r="O72" i="63"/>
  <c r="S72" i="63" s="1"/>
  <c r="R71" i="63"/>
  <c r="Q71" i="63"/>
  <c r="P71" i="63"/>
  <c r="O71" i="63"/>
  <c r="S71" i="63" s="1"/>
  <c r="R70" i="63"/>
  <c r="Q70" i="63"/>
  <c r="P70" i="63"/>
  <c r="O70" i="63"/>
  <c r="S70" i="63" s="1"/>
  <c r="R69" i="63"/>
  <c r="Q69" i="63"/>
  <c r="P69" i="63"/>
  <c r="O69" i="63"/>
  <c r="R68" i="63"/>
  <c r="Q68" i="63"/>
  <c r="P68" i="63"/>
  <c r="O68" i="63"/>
  <c r="S68" i="63" s="1"/>
  <c r="R67" i="63"/>
  <c r="Q67" i="63"/>
  <c r="P67" i="63"/>
  <c r="S67" i="63" s="1"/>
  <c r="O67" i="63"/>
  <c r="R66" i="63"/>
  <c r="Q66" i="63"/>
  <c r="P66" i="63"/>
  <c r="O66" i="63"/>
  <c r="S66" i="63" s="1"/>
  <c r="S65" i="63"/>
  <c r="R65" i="63"/>
  <c r="Q65" i="63"/>
  <c r="P65" i="63"/>
  <c r="O65" i="63"/>
  <c r="R64" i="63"/>
  <c r="Q64" i="63"/>
  <c r="P64" i="63"/>
  <c r="O64" i="63"/>
  <c r="S64" i="63" s="1"/>
  <c r="R63" i="63"/>
  <c r="Q63" i="63"/>
  <c r="P63" i="63"/>
  <c r="O63" i="63"/>
  <c r="S63" i="63" s="1"/>
  <c r="R62" i="63"/>
  <c r="Q62" i="63"/>
  <c r="P62" i="63"/>
  <c r="O62" i="63"/>
  <c r="S62" i="63" s="1"/>
  <c r="R61" i="63"/>
  <c r="Q61" i="63"/>
  <c r="P61" i="63"/>
  <c r="O61" i="63"/>
  <c r="R60" i="63"/>
  <c r="Q60" i="63"/>
  <c r="P60" i="63"/>
  <c r="O60" i="63"/>
  <c r="S60" i="63" s="1"/>
  <c r="B76" i="28"/>
  <c r="A76" i="28"/>
  <c r="B75" i="28"/>
  <c r="A75" i="28"/>
  <c r="B74" i="28"/>
  <c r="A74" i="28"/>
  <c r="B73" i="28"/>
  <c r="A73" i="28"/>
  <c r="B72" i="28"/>
  <c r="A72" i="28"/>
  <c r="B71" i="28"/>
  <c r="A71" i="28"/>
  <c r="B70" i="28"/>
  <c r="A70" i="28"/>
  <c r="B69" i="28"/>
  <c r="A69" i="28"/>
  <c r="B68" i="28"/>
  <c r="A68" i="28"/>
  <c r="B67" i="28"/>
  <c r="A67" i="28"/>
  <c r="B66" i="28"/>
  <c r="A66" i="28"/>
  <c r="B65" i="28"/>
  <c r="A65" i="28"/>
  <c r="B64" i="28"/>
  <c r="A64" i="28"/>
  <c r="B63" i="28"/>
  <c r="A63" i="28"/>
  <c r="B62" i="28"/>
  <c r="A62" i="28"/>
  <c r="B61" i="28"/>
  <c r="A61" i="28"/>
  <c r="B60" i="28"/>
  <c r="A60" i="28"/>
  <c r="R76" i="28"/>
  <c r="Q76" i="28"/>
  <c r="P76" i="28"/>
  <c r="O76" i="28"/>
  <c r="S76" i="28" s="1"/>
  <c r="S75" i="28"/>
  <c r="R75" i="28"/>
  <c r="Q75" i="28"/>
  <c r="P75" i="28"/>
  <c r="O75" i="28"/>
  <c r="R74" i="28"/>
  <c r="Q74" i="28"/>
  <c r="P74" i="28"/>
  <c r="O74" i="28"/>
  <c r="S74" i="28" s="1"/>
  <c r="S73" i="28"/>
  <c r="R73" i="28"/>
  <c r="Q73" i="28"/>
  <c r="P73" i="28"/>
  <c r="O73" i="28"/>
  <c r="R72" i="28"/>
  <c r="Q72" i="28"/>
  <c r="P72" i="28"/>
  <c r="O72" i="28"/>
  <c r="S72" i="28" s="1"/>
  <c r="R71" i="28"/>
  <c r="Q71" i="28"/>
  <c r="P71" i="28"/>
  <c r="O71" i="28"/>
  <c r="S71" i="28" s="1"/>
  <c r="S70" i="28"/>
  <c r="R70" i="28"/>
  <c r="Q70" i="28"/>
  <c r="P70" i="28"/>
  <c r="O70" i="28"/>
  <c r="R69" i="28"/>
  <c r="Q69" i="28"/>
  <c r="P69" i="28"/>
  <c r="O69" i="28"/>
  <c r="S69" i="28" s="1"/>
  <c r="R68" i="28"/>
  <c r="Q68" i="28"/>
  <c r="P68" i="28"/>
  <c r="O68" i="28"/>
  <c r="S68" i="28" s="1"/>
  <c r="S67" i="28"/>
  <c r="R67" i="28"/>
  <c r="Q67" i="28"/>
  <c r="P67" i="28"/>
  <c r="O67" i="28"/>
  <c r="R66" i="28"/>
  <c r="Q66" i="28"/>
  <c r="P66" i="28"/>
  <c r="O66" i="28"/>
  <c r="S66" i="28" s="1"/>
  <c r="S65" i="28"/>
  <c r="R65" i="28"/>
  <c r="Q65" i="28"/>
  <c r="P65" i="28"/>
  <c r="O65" i="28"/>
  <c r="R64" i="28"/>
  <c r="Q64" i="28"/>
  <c r="P64" i="28"/>
  <c r="O64" i="28"/>
  <c r="S64" i="28" s="1"/>
  <c r="R63" i="28"/>
  <c r="Q63" i="28"/>
  <c r="P63" i="28"/>
  <c r="O63" i="28"/>
  <c r="S63" i="28" s="1"/>
  <c r="S62" i="28"/>
  <c r="R62" i="28"/>
  <c r="Q62" i="28"/>
  <c r="P62" i="28"/>
  <c r="O62" i="28"/>
  <c r="R61" i="28"/>
  <c r="Q61" i="28"/>
  <c r="P61" i="28"/>
  <c r="O61" i="28"/>
  <c r="S61" i="28" s="1"/>
  <c r="R60" i="28"/>
  <c r="Q60" i="28"/>
  <c r="P60" i="28"/>
  <c r="O60" i="28"/>
  <c r="S60" i="28" s="1"/>
  <c r="B76" i="26"/>
  <c r="A76" i="26"/>
  <c r="B75" i="26"/>
  <c r="A75" i="26"/>
  <c r="B74" i="26"/>
  <c r="A74" i="26"/>
  <c r="B73" i="26"/>
  <c r="A73" i="26"/>
  <c r="B72" i="26"/>
  <c r="A72" i="26"/>
  <c r="B71" i="26"/>
  <c r="A71" i="26"/>
  <c r="B70" i="26"/>
  <c r="A70" i="26"/>
  <c r="B69" i="26"/>
  <c r="A69" i="26"/>
  <c r="B68" i="26"/>
  <c r="A68" i="26"/>
  <c r="B67" i="26"/>
  <c r="A67" i="26"/>
  <c r="B66" i="26"/>
  <c r="A66" i="26"/>
  <c r="B65" i="26"/>
  <c r="A65" i="26"/>
  <c r="B64" i="26"/>
  <c r="A64" i="26"/>
  <c r="B63" i="26"/>
  <c r="A63" i="26"/>
  <c r="B62" i="26"/>
  <c r="A62" i="26"/>
  <c r="B61" i="26"/>
  <c r="A61" i="26"/>
  <c r="B60" i="26"/>
  <c r="A60" i="26"/>
  <c r="R76" i="26"/>
  <c r="Q76" i="26"/>
  <c r="P76" i="26"/>
  <c r="O76" i="26"/>
  <c r="S76" i="26" s="1"/>
  <c r="S75" i="26"/>
  <c r="R75" i="26"/>
  <c r="Q75" i="26"/>
  <c r="P75" i="26"/>
  <c r="O75" i="26"/>
  <c r="R74" i="26"/>
  <c r="Q74" i="26"/>
  <c r="P74" i="26"/>
  <c r="O74" i="26"/>
  <c r="S73" i="26"/>
  <c r="R73" i="26"/>
  <c r="Q73" i="26"/>
  <c r="P73" i="26"/>
  <c r="O73" i="26"/>
  <c r="R72" i="26"/>
  <c r="Q72" i="26"/>
  <c r="P72" i="26"/>
  <c r="O72" i="26"/>
  <c r="S72" i="26" s="1"/>
  <c r="R71" i="26"/>
  <c r="Q71" i="26"/>
  <c r="P71" i="26"/>
  <c r="O71" i="26"/>
  <c r="S70" i="26"/>
  <c r="R70" i="26"/>
  <c r="Q70" i="26"/>
  <c r="P70" i="26"/>
  <c r="O70" i="26"/>
  <c r="R69" i="26"/>
  <c r="Q69" i="26"/>
  <c r="P69" i="26"/>
  <c r="O69" i="26"/>
  <c r="R68" i="26"/>
  <c r="Q68" i="26"/>
  <c r="P68" i="26"/>
  <c r="O68" i="26"/>
  <c r="S68" i="26" s="1"/>
  <c r="S67" i="26"/>
  <c r="R67" i="26"/>
  <c r="Q67" i="26"/>
  <c r="P67" i="26"/>
  <c r="O67" i="26"/>
  <c r="R66" i="26"/>
  <c r="Q66" i="26"/>
  <c r="P66" i="26"/>
  <c r="O66" i="26"/>
  <c r="S66" i="26" s="1"/>
  <c r="S65" i="26"/>
  <c r="R65" i="26"/>
  <c r="Q65" i="26"/>
  <c r="P65" i="26"/>
  <c r="O65" i="26"/>
  <c r="R64" i="26"/>
  <c r="Q64" i="26"/>
  <c r="P64" i="26"/>
  <c r="O64" i="26"/>
  <c r="S64" i="26" s="1"/>
  <c r="R63" i="26"/>
  <c r="Q63" i="26"/>
  <c r="P63" i="26"/>
  <c r="O63" i="26"/>
  <c r="S63" i="26" s="1"/>
  <c r="S62" i="26"/>
  <c r="R62" i="26"/>
  <c r="Q62" i="26"/>
  <c r="P62" i="26"/>
  <c r="O62" i="26"/>
  <c r="R61" i="26"/>
  <c r="Q61" i="26"/>
  <c r="P61" i="26"/>
  <c r="O61" i="26"/>
  <c r="R60" i="26"/>
  <c r="Q60" i="26"/>
  <c r="P60" i="26"/>
  <c r="O60" i="26"/>
  <c r="S60" i="26" s="1"/>
  <c r="B76" i="62"/>
  <c r="A76" i="62"/>
  <c r="B75" i="62"/>
  <c r="A75" i="62"/>
  <c r="B74" i="62"/>
  <c r="A74" i="62"/>
  <c r="B73" i="62"/>
  <c r="A73" i="62"/>
  <c r="B72" i="62"/>
  <c r="A72" i="62"/>
  <c r="B71" i="62"/>
  <c r="A71" i="62"/>
  <c r="B70" i="62"/>
  <c r="A70" i="62"/>
  <c r="B69" i="62"/>
  <c r="A69" i="62"/>
  <c r="B68" i="62"/>
  <c r="A68" i="62"/>
  <c r="B67" i="62"/>
  <c r="A67" i="62"/>
  <c r="B66" i="62"/>
  <c r="A66" i="62"/>
  <c r="B65" i="62"/>
  <c r="A65" i="62"/>
  <c r="B64" i="62"/>
  <c r="A64" i="62"/>
  <c r="B63" i="62"/>
  <c r="A63" i="62"/>
  <c r="B62" i="62"/>
  <c r="A62" i="62"/>
  <c r="B61" i="62"/>
  <c r="A61" i="62"/>
  <c r="B60" i="62"/>
  <c r="A60" i="62"/>
  <c r="R76" i="62"/>
  <c r="Q76" i="62"/>
  <c r="P76" i="62"/>
  <c r="O76" i="62"/>
  <c r="S76" i="62" s="1"/>
  <c r="S75" i="62"/>
  <c r="R75" i="62"/>
  <c r="Q75" i="62"/>
  <c r="P75" i="62"/>
  <c r="O75" i="62"/>
  <c r="R74" i="62"/>
  <c r="Q74" i="62"/>
  <c r="P74" i="62"/>
  <c r="O74" i="62"/>
  <c r="S73" i="62"/>
  <c r="R73" i="62"/>
  <c r="Q73" i="62"/>
  <c r="P73" i="62"/>
  <c r="O73" i="62"/>
  <c r="S72" i="62"/>
  <c r="R72" i="62"/>
  <c r="Q72" i="62"/>
  <c r="P72" i="62"/>
  <c r="O72" i="62"/>
  <c r="R71" i="62"/>
  <c r="Q71" i="62"/>
  <c r="P71" i="62"/>
  <c r="O71" i="62"/>
  <c r="S71" i="62" s="1"/>
  <c r="S70" i="62"/>
  <c r="R70" i="62"/>
  <c r="Q70" i="62"/>
  <c r="P70" i="62"/>
  <c r="O70" i="62"/>
  <c r="R69" i="62"/>
  <c r="Q69" i="62"/>
  <c r="P69" i="62"/>
  <c r="O69" i="62"/>
  <c r="R68" i="62"/>
  <c r="Q68" i="62"/>
  <c r="P68" i="62"/>
  <c r="O68" i="62"/>
  <c r="S68" i="62" s="1"/>
  <c r="R67" i="62"/>
  <c r="Q67" i="62"/>
  <c r="P67" i="62"/>
  <c r="S67" i="62" s="1"/>
  <c r="O67" i="62"/>
  <c r="R66" i="62"/>
  <c r="Q66" i="62"/>
  <c r="P66" i="62"/>
  <c r="O66" i="62"/>
  <c r="S65" i="62"/>
  <c r="R65" i="62"/>
  <c r="Q65" i="62"/>
  <c r="P65" i="62"/>
  <c r="O65" i="62"/>
  <c r="R64" i="62"/>
  <c r="Q64" i="62"/>
  <c r="P64" i="62"/>
  <c r="S64" i="62" s="1"/>
  <c r="O64" i="62"/>
  <c r="R63" i="62"/>
  <c r="Q63" i="62"/>
  <c r="P63" i="62"/>
  <c r="O63" i="62"/>
  <c r="S63" i="62" s="1"/>
  <c r="S62" i="62"/>
  <c r="R62" i="62"/>
  <c r="Q62" i="62"/>
  <c r="P62" i="62"/>
  <c r="O62" i="62"/>
  <c r="R61" i="62"/>
  <c r="Q61" i="62"/>
  <c r="P61" i="62"/>
  <c r="O61" i="62"/>
  <c r="S61" i="62" s="1"/>
  <c r="R60" i="62"/>
  <c r="Q60" i="62"/>
  <c r="P60" i="62"/>
  <c r="O60" i="62"/>
  <c r="S60" i="62" s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S76" i="1"/>
  <c r="R76" i="1"/>
  <c r="Q76" i="1"/>
  <c r="P76" i="1"/>
  <c r="O76" i="1"/>
  <c r="S75" i="1"/>
  <c r="R75" i="1"/>
  <c r="Q75" i="1"/>
  <c r="P75" i="1"/>
  <c r="O75" i="1"/>
  <c r="R74" i="1"/>
  <c r="Q74" i="1"/>
  <c r="P74" i="1"/>
  <c r="O74" i="1"/>
  <c r="S73" i="1"/>
  <c r="R73" i="1"/>
  <c r="Q73" i="1"/>
  <c r="P73" i="1"/>
  <c r="O73" i="1"/>
  <c r="R72" i="1"/>
  <c r="Q72" i="1"/>
  <c r="P72" i="1"/>
  <c r="O72" i="1"/>
  <c r="R71" i="1"/>
  <c r="Q71" i="1"/>
  <c r="P71" i="1"/>
  <c r="O71" i="1"/>
  <c r="S70" i="1"/>
  <c r="R70" i="1"/>
  <c r="Q70" i="1"/>
  <c r="P70" i="1"/>
  <c r="O70" i="1"/>
  <c r="R69" i="1"/>
  <c r="Q69" i="1"/>
  <c r="P69" i="1"/>
  <c r="O69" i="1"/>
  <c r="S68" i="1"/>
  <c r="R68" i="1"/>
  <c r="Q68" i="1"/>
  <c r="P68" i="1"/>
  <c r="O68" i="1"/>
  <c r="S67" i="1"/>
  <c r="R67" i="1"/>
  <c r="Q67" i="1"/>
  <c r="P67" i="1"/>
  <c r="O67" i="1"/>
  <c r="R66" i="1"/>
  <c r="Q66" i="1"/>
  <c r="P66" i="1"/>
  <c r="O66" i="1"/>
  <c r="S66" i="1" s="1"/>
  <c r="S65" i="1"/>
  <c r="R65" i="1"/>
  <c r="Q65" i="1"/>
  <c r="P65" i="1"/>
  <c r="O65" i="1"/>
  <c r="R64" i="1"/>
  <c r="Q64" i="1"/>
  <c r="P64" i="1"/>
  <c r="O64" i="1"/>
  <c r="S64" i="1" s="1"/>
  <c r="R63" i="1"/>
  <c r="Q63" i="1"/>
  <c r="P63" i="1"/>
  <c r="O63" i="1"/>
  <c r="S63" i="1" s="1"/>
  <c r="S62" i="1"/>
  <c r="R62" i="1"/>
  <c r="Q62" i="1"/>
  <c r="P62" i="1"/>
  <c r="O62" i="1"/>
  <c r="R61" i="1"/>
  <c r="Q61" i="1"/>
  <c r="P61" i="1"/>
  <c r="O61" i="1"/>
  <c r="S61" i="1" s="1"/>
  <c r="S60" i="1"/>
  <c r="R60" i="1"/>
  <c r="Q60" i="1"/>
  <c r="P60" i="1"/>
  <c r="O60" i="1"/>
  <c r="B76" i="22"/>
  <c r="A76" i="22"/>
  <c r="B75" i="22"/>
  <c r="A75" i="22"/>
  <c r="B74" i="22"/>
  <c r="A74" i="22"/>
  <c r="B73" i="22"/>
  <c r="A73" i="22"/>
  <c r="B72" i="22"/>
  <c r="A72" i="22"/>
  <c r="B71" i="22"/>
  <c r="A71" i="22"/>
  <c r="B70" i="22"/>
  <c r="A70" i="22"/>
  <c r="B69" i="22"/>
  <c r="A69" i="22"/>
  <c r="B68" i="22"/>
  <c r="A68" i="22"/>
  <c r="B67" i="22"/>
  <c r="A67" i="22"/>
  <c r="B66" i="22"/>
  <c r="A66" i="22"/>
  <c r="B65" i="22"/>
  <c r="A65" i="22"/>
  <c r="B64" i="22"/>
  <c r="A64" i="22"/>
  <c r="B63" i="22"/>
  <c r="A63" i="22"/>
  <c r="B62" i="22"/>
  <c r="A62" i="22"/>
  <c r="B61" i="22"/>
  <c r="A61" i="22"/>
  <c r="B60" i="22"/>
  <c r="A60" i="22"/>
  <c r="S76" i="22"/>
  <c r="R76" i="22"/>
  <c r="Q76" i="22"/>
  <c r="P76" i="22"/>
  <c r="O76" i="22"/>
  <c r="R75" i="22"/>
  <c r="Q75" i="22"/>
  <c r="P75" i="22"/>
  <c r="O75" i="22"/>
  <c r="S75" i="22" s="1"/>
  <c r="R74" i="22"/>
  <c r="Q74" i="22"/>
  <c r="P74" i="22"/>
  <c r="O74" i="22"/>
  <c r="S73" i="22"/>
  <c r="R73" i="22"/>
  <c r="Q73" i="22"/>
  <c r="P73" i="22"/>
  <c r="O73" i="22"/>
  <c r="R72" i="22"/>
  <c r="Q72" i="22"/>
  <c r="P72" i="22"/>
  <c r="O72" i="22"/>
  <c r="S72" i="22" s="1"/>
  <c r="S71" i="22"/>
  <c r="R71" i="22"/>
  <c r="Q71" i="22"/>
  <c r="P71" i="22"/>
  <c r="O71" i="22"/>
  <c r="S70" i="22"/>
  <c r="R70" i="22"/>
  <c r="Q70" i="22"/>
  <c r="P70" i="22"/>
  <c r="O70" i="22"/>
  <c r="R69" i="22"/>
  <c r="Q69" i="22"/>
  <c r="P69" i="22"/>
  <c r="O69" i="22"/>
  <c r="S69" i="22" s="1"/>
  <c r="S68" i="22"/>
  <c r="R68" i="22"/>
  <c r="Q68" i="22"/>
  <c r="P68" i="22"/>
  <c r="O68" i="22"/>
  <c r="R67" i="22"/>
  <c r="Q67" i="22"/>
  <c r="P67" i="22"/>
  <c r="O67" i="22"/>
  <c r="R66" i="22"/>
  <c r="Q66" i="22"/>
  <c r="P66" i="22"/>
  <c r="O66" i="22"/>
  <c r="S66" i="22" s="1"/>
  <c r="S65" i="22"/>
  <c r="R65" i="22"/>
  <c r="Q65" i="22"/>
  <c r="P65" i="22"/>
  <c r="O65" i="22"/>
  <c r="R64" i="22"/>
  <c r="Q64" i="22"/>
  <c r="P64" i="22"/>
  <c r="O64" i="22"/>
  <c r="S64" i="22" s="1"/>
  <c r="S63" i="22"/>
  <c r="R63" i="22"/>
  <c r="Q63" i="22"/>
  <c r="P63" i="22"/>
  <c r="O63" i="22"/>
  <c r="S62" i="22"/>
  <c r="R62" i="22"/>
  <c r="Q62" i="22"/>
  <c r="P62" i="22"/>
  <c r="O62" i="22"/>
  <c r="R61" i="22"/>
  <c r="Q61" i="22"/>
  <c r="P61" i="22"/>
  <c r="O61" i="22"/>
  <c r="S60" i="22"/>
  <c r="R60" i="22"/>
  <c r="Q60" i="22"/>
  <c r="P60" i="22"/>
  <c r="O60" i="22"/>
  <c r="B76" i="51"/>
  <c r="A76" i="51"/>
  <c r="B75" i="51"/>
  <c r="A75" i="51"/>
  <c r="B74" i="51"/>
  <c r="A74" i="51"/>
  <c r="B73" i="51"/>
  <c r="A73" i="51"/>
  <c r="B72" i="51"/>
  <c r="A72" i="51"/>
  <c r="B71" i="51"/>
  <c r="A71" i="51"/>
  <c r="B70" i="51"/>
  <c r="A70" i="51"/>
  <c r="A69" i="51"/>
  <c r="A68" i="51"/>
  <c r="B67" i="51"/>
  <c r="A67" i="51"/>
  <c r="B66" i="51"/>
  <c r="A66" i="51"/>
  <c r="B65" i="51"/>
  <c r="A65" i="51"/>
  <c r="B64" i="51"/>
  <c r="A64" i="51"/>
  <c r="B63" i="51"/>
  <c r="A63" i="51"/>
  <c r="B62" i="51"/>
  <c r="A62" i="51"/>
  <c r="B61" i="51"/>
  <c r="A61" i="51"/>
  <c r="B60" i="51"/>
  <c r="A60" i="51"/>
  <c r="R76" i="51"/>
  <c r="Q76" i="51"/>
  <c r="P76" i="51"/>
  <c r="O76" i="51"/>
  <c r="S76" i="51" s="1"/>
  <c r="S75" i="51"/>
  <c r="R75" i="51"/>
  <c r="Q75" i="51"/>
  <c r="P75" i="51"/>
  <c r="O75" i="51"/>
  <c r="R74" i="51"/>
  <c r="Q74" i="51"/>
  <c r="P74" i="51"/>
  <c r="O74" i="51"/>
  <c r="S74" i="51" s="1"/>
  <c r="S73" i="51"/>
  <c r="R73" i="51"/>
  <c r="Q73" i="51"/>
  <c r="P73" i="51"/>
  <c r="O73" i="51"/>
  <c r="S72" i="51"/>
  <c r="R72" i="51"/>
  <c r="Q72" i="51"/>
  <c r="P72" i="51"/>
  <c r="O72" i="51"/>
  <c r="R71" i="51"/>
  <c r="Q71" i="51"/>
  <c r="P71" i="51"/>
  <c r="O71" i="51"/>
  <c r="S71" i="51" s="1"/>
  <c r="S70" i="51"/>
  <c r="R70" i="51"/>
  <c r="Q70" i="51"/>
  <c r="P70" i="51"/>
  <c r="O70" i="51"/>
  <c r="R69" i="51"/>
  <c r="Q69" i="51"/>
  <c r="P69" i="51"/>
  <c r="O69" i="51"/>
  <c r="R68" i="51"/>
  <c r="Q68" i="51"/>
  <c r="P68" i="51"/>
  <c r="O68" i="51"/>
  <c r="S68" i="51" s="1"/>
  <c r="S67" i="51"/>
  <c r="R67" i="51"/>
  <c r="Q67" i="51"/>
  <c r="P67" i="51"/>
  <c r="O67" i="51"/>
  <c r="R66" i="51"/>
  <c r="Q66" i="51"/>
  <c r="P66" i="51"/>
  <c r="O66" i="51"/>
  <c r="S65" i="51"/>
  <c r="R65" i="51"/>
  <c r="Q65" i="51"/>
  <c r="P65" i="51"/>
  <c r="O65" i="51"/>
  <c r="R64" i="51"/>
  <c r="Q64" i="51"/>
  <c r="P64" i="51"/>
  <c r="S64" i="51" s="1"/>
  <c r="O64" i="51"/>
  <c r="R63" i="51"/>
  <c r="Q63" i="51"/>
  <c r="P63" i="51"/>
  <c r="O63" i="51"/>
  <c r="S63" i="51" s="1"/>
  <c r="S62" i="51"/>
  <c r="R62" i="51"/>
  <c r="Q62" i="51"/>
  <c r="P62" i="51"/>
  <c r="O62" i="51"/>
  <c r="R61" i="51"/>
  <c r="Q61" i="51"/>
  <c r="P61" i="51"/>
  <c r="O61" i="51"/>
  <c r="S61" i="51" s="1"/>
  <c r="R60" i="51"/>
  <c r="Q60" i="51"/>
  <c r="P60" i="51"/>
  <c r="O60" i="51"/>
  <c r="S60" i="51" s="1"/>
  <c r="S69" i="37" l="1"/>
  <c r="S61" i="65"/>
  <c r="S66" i="65"/>
  <c r="S74" i="65"/>
  <c r="S71" i="65"/>
  <c r="S66" i="66"/>
  <c r="S63" i="66"/>
  <c r="S72" i="49"/>
  <c r="S69" i="49"/>
  <c r="S74" i="49"/>
  <c r="S71" i="49"/>
  <c r="S61" i="60"/>
  <c r="S69" i="60"/>
  <c r="S74" i="60"/>
  <c r="S61" i="59"/>
  <c r="S74" i="59"/>
  <c r="S61" i="58"/>
  <c r="S66" i="58"/>
  <c r="S61" i="34"/>
  <c r="S74" i="34"/>
  <c r="S61" i="45"/>
  <c r="S74" i="45"/>
  <c r="S61" i="57"/>
  <c r="S74" i="57"/>
  <c r="S61" i="27"/>
  <c r="S74" i="27"/>
  <c r="S74" i="30"/>
  <c r="S61" i="63"/>
  <c r="S69" i="63"/>
  <c r="S61" i="26"/>
  <c r="S69" i="26"/>
  <c r="S74" i="26"/>
  <c r="S71" i="26"/>
  <c r="S69" i="62"/>
  <c r="S66" i="62"/>
  <c r="S74" i="62"/>
  <c r="S72" i="1"/>
  <c r="S69" i="1"/>
  <c r="S74" i="1"/>
  <c r="S71" i="1"/>
  <c r="S67" i="22"/>
  <c r="S61" i="22"/>
  <c r="S74" i="22"/>
  <c r="S66" i="51"/>
  <c r="S69" i="51"/>
  <c r="M23" i="36" l="1"/>
  <c r="L23" i="36"/>
  <c r="K23" i="36"/>
  <c r="I23" i="36"/>
  <c r="H23" i="36"/>
  <c r="G23" i="36"/>
  <c r="E23" i="36"/>
  <c r="D23" i="36"/>
  <c r="C23" i="36"/>
  <c r="C86" i="66" l="1"/>
  <c r="Q84" i="66"/>
  <c r="N82" i="66"/>
  <c r="N83" i="66" s="1"/>
  <c r="M82" i="66"/>
  <c r="L82" i="66"/>
  <c r="K82" i="66"/>
  <c r="J82" i="66"/>
  <c r="I82" i="66"/>
  <c r="H82" i="66"/>
  <c r="G82" i="66"/>
  <c r="F82" i="66"/>
  <c r="E82" i="66"/>
  <c r="D82" i="66"/>
  <c r="C82" i="66"/>
  <c r="Q81" i="66"/>
  <c r="P81" i="66"/>
  <c r="O81" i="66"/>
  <c r="Q80" i="66"/>
  <c r="P80" i="66"/>
  <c r="O80" i="66"/>
  <c r="B80" i="66"/>
  <c r="Q79" i="66"/>
  <c r="P79" i="66"/>
  <c r="O79" i="66"/>
  <c r="Q78" i="66"/>
  <c r="P78" i="66"/>
  <c r="O78" i="66"/>
  <c r="R59" i="66"/>
  <c r="Q59" i="66"/>
  <c r="P59" i="66"/>
  <c r="O59" i="66"/>
  <c r="A59" i="66"/>
  <c r="R57" i="66"/>
  <c r="R54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B53" i="66"/>
  <c r="B81" i="66" s="1"/>
  <c r="B52" i="66"/>
  <c r="B51" i="66"/>
  <c r="B79" i="66" s="1"/>
  <c r="B50" i="66"/>
  <c r="B78" i="66" s="1"/>
  <c r="B48" i="66"/>
  <c r="A48" i="66"/>
  <c r="B47" i="66"/>
  <c r="A47" i="66"/>
  <c r="B46" i="66"/>
  <c r="A46" i="66"/>
  <c r="B45" i="66"/>
  <c r="A45" i="66"/>
  <c r="B44" i="66"/>
  <c r="A44" i="66"/>
  <c r="B43" i="66"/>
  <c r="A43" i="66"/>
  <c r="B42" i="66"/>
  <c r="A42" i="66"/>
  <c r="B41" i="66"/>
  <c r="A41" i="66"/>
  <c r="B40" i="66"/>
  <c r="A40" i="66"/>
  <c r="B39" i="66"/>
  <c r="A39" i="66"/>
  <c r="B38" i="66"/>
  <c r="A38" i="66"/>
  <c r="B37" i="66"/>
  <c r="A37" i="66"/>
  <c r="B36" i="66"/>
  <c r="A36" i="66"/>
  <c r="B35" i="66"/>
  <c r="A35" i="66"/>
  <c r="B34" i="66"/>
  <c r="A34" i="66"/>
  <c r="B33" i="66"/>
  <c r="A33" i="66"/>
  <c r="B32" i="66"/>
  <c r="A32" i="66"/>
  <c r="B31" i="66"/>
  <c r="B59" i="66" s="1"/>
  <c r="A31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F27" i="66" s="1"/>
  <c r="E26" i="66"/>
  <c r="E27" i="66" s="1"/>
  <c r="D26" i="66"/>
  <c r="D27" i="66" s="1"/>
  <c r="C26" i="66"/>
  <c r="C27" i="66" s="1"/>
  <c r="C86" i="65"/>
  <c r="Q84" i="65"/>
  <c r="N82" i="65"/>
  <c r="N83" i="65" s="1"/>
  <c r="M82" i="65"/>
  <c r="L82" i="65"/>
  <c r="K82" i="65"/>
  <c r="J82" i="65"/>
  <c r="I82" i="65"/>
  <c r="H82" i="65"/>
  <c r="G82" i="65"/>
  <c r="F82" i="65"/>
  <c r="E82" i="65"/>
  <c r="D82" i="65"/>
  <c r="C82" i="65"/>
  <c r="Q81" i="65"/>
  <c r="P81" i="65"/>
  <c r="O81" i="65"/>
  <c r="Q80" i="65"/>
  <c r="P80" i="65"/>
  <c r="O80" i="65"/>
  <c r="B80" i="65"/>
  <c r="Q79" i="65"/>
  <c r="P79" i="65"/>
  <c r="O79" i="65"/>
  <c r="B79" i="65"/>
  <c r="Q78" i="65"/>
  <c r="P78" i="65"/>
  <c r="O78" i="65"/>
  <c r="R59" i="65"/>
  <c r="Q59" i="65"/>
  <c r="P59" i="65"/>
  <c r="O59" i="65"/>
  <c r="A59" i="65"/>
  <c r="R57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3" i="65"/>
  <c r="B81" i="65" s="1"/>
  <c r="B52" i="65"/>
  <c r="B51" i="65"/>
  <c r="B50" i="65"/>
  <c r="B78" i="65" s="1"/>
  <c r="B48" i="65"/>
  <c r="A48" i="65"/>
  <c r="B47" i="65"/>
  <c r="A47" i="65"/>
  <c r="B46" i="65"/>
  <c r="A46" i="65"/>
  <c r="B45" i="65"/>
  <c r="A45" i="65"/>
  <c r="B44" i="65"/>
  <c r="A44" i="65"/>
  <c r="B43" i="65"/>
  <c r="A43" i="65"/>
  <c r="B42" i="65"/>
  <c r="A42" i="65"/>
  <c r="B41" i="65"/>
  <c r="A41" i="65"/>
  <c r="B40" i="65"/>
  <c r="A40" i="65"/>
  <c r="B39" i="65"/>
  <c r="A39" i="65"/>
  <c r="B38" i="65"/>
  <c r="A38" i="65"/>
  <c r="B37" i="65"/>
  <c r="A37" i="65"/>
  <c r="B36" i="65"/>
  <c r="A36" i="65"/>
  <c r="B35" i="65"/>
  <c r="A35" i="65"/>
  <c r="B34" i="65"/>
  <c r="A34" i="65"/>
  <c r="B33" i="65"/>
  <c r="A33" i="65"/>
  <c r="B32" i="65"/>
  <c r="A32" i="65"/>
  <c r="B31" i="65"/>
  <c r="B59" i="65" s="1"/>
  <c r="A31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F27" i="65" s="1"/>
  <c r="J27" i="65" s="1"/>
  <c r="E26" i="65"/>
  <c r="E27" i="65" s="1"/>
  <c r="D26" i="65"/>
  <c r="D27" i="65" s="1"/>
  <c r="C26" i="65"/>
  <c r="C27" i="65" s="1"/>
  <c r="C86" i="64"/>
  <c r="Q84" i="64"/>
  <c r="N82" i="64"/>
  <c r="N83" i="64" s="1"/>
  <c r="M82" i="64"/>
  <c r="L82" i="64"/>
  <c r="K82" i="64"/>
  <c r="J82" i="64"/>
  <c r="I82" i="64"/>
  <c r="H82" i="64"/>
  <c r="G82" i="64"/>
  <c r="F82" i="64"/>
  <c r="E82" i="64"/>
  <c r="D82" i="64"/>
  <c r="C82" i="64"/>
  <c r="Q81" i="64"/>
  <c r="P81" i="64"/>
  <c r="O81" i="64"/>
  <c r="Q80" i="64"/>
  <c r="P80" i="64"/>
  <c r="O80" i="64"/>
  <c r="B80" i="64"/>
  <c r="Q79" i="64"/>
  <c r="P79" i="64"/>
  <c r="O79" i="64"/>
  <c r="B79" i="64"/>
  <c r="Q78" i="64"/>
  <c r="P78" i="64"/>
  <c r="O78" i="64"/>
  <c r="R59" i="64"/>
  <c r="Q59" i="64"/>
  <c r="P59" i="64"/>
  <c r="O59" i="64"/>
  <c r="A59" i="64"/>
  <c r="R57" i="64"/>
  <c r="R54" i="64"/>
  <c r="Q54" i="64"/>
  <c r="P54" i="64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B53" i="64"/>
  <c r="B81" i="64" s="1"/>
  <c r="B52" i="64"/>
  <c r="B51" i="64"/>
  <c r="B50" i="64"/>
  <c r="B78" i="64" s="1"/>
  <c r="B48" i="64"/>
  <c r="A48" i="64"/>
  <c r="B47" i="64"/>
  <c r="A47" i="64"/>
  <c r="B46" i="64"/>
  <c r="A46" i="64"/>
  <c r="B45" i="64"/>
  <c r="A45" i="64"/>
  <c r="B44" i="64"/>
  <c r="A44" i="64"/>
  <c r="B43" i="64"/>
  <c r="A43" i="64"/>
  <c r="B42" i="64"/>
  <c r="A42" i="64"/>
  <c r="B41" i="64"/>
  <c r="A41" i="64"/>
  <c r="B40" i="64"/>
  <c r="A40" i="64"/>
  <c r="B39" i="64"/>
  <c r="A39" i="64"/>
  <c r="B38" i="64"/>
  <c r="A38" i="64"/>
  <c r="B37" i="64"/>
  <c r="A37" i="64"/>
  <c r="B36" i="64"/>
  <c r="A36" i="64"/>
  <c r="B35" i="64"/>
  <c r="A35" i="64"/>
  <c r="B34" i="64"/>
  <c r="A34" i="64"/>
  <c r="B33" i="64"/>
  <c r="A33" i="64"/>
  <c r="B32" i="64"/>
  <c r="A32" i="64"/>
  <c r="B31" i="64"/>
  <c r="B59" i="64" s="1"/>
  <c r="A31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F27" i="64" s="1"/>
  <c r="E26" i="64"/>
  <c r="E27" i="64" s="1"/>
  <c r="D26" i="64"/>
  <c r="C26" i="64"/>
  <c r="C27" i="64" s="1"/>
  <c r="C86" i="63"/>
  <c r="Q84" i="63"/>
  <c r="N82" i="63"/>
  <c r="N83" i="63" s="1"/>
  <c r="M82" i="63"/>
  <c r="L82" i="63"/>
  <c r="K82" i="63"/>
  <c r="J82" i="63"/>
  <c r="I82" i="63"/>
  <c r="H82" i="63"/>
  <c r="G82" i="63"/>
  <c r="F82" i="63"/>
  <c r="E82" i="63"/>
  <c r="D82" i="63"/>
  <c r="C82" i="63"/>
  <c r="Q81" i="63"/>
  <c r="P81" i="63"/>
  <c r="O81" i="63"/>
  <c r="Q80" i="63"/>
  <c r="P80" i="63"/>
  <c r="O80" i="63"/>
  <c r="B80" i="63"/>
  <c r="Q79" i="63"/>
  <c r="P79" i="63"/>
  <c r="O79" i="63"/>
  <c r="Q78" i="63"/>
  <c r="P78" i="63"/>
  <c r="O78" i="63"/>
  <c r="R59" i="63"/>
  <c r="Q59" i="63"/>
  <c r="P59" i="63"/>
  <c r="O59" i="63"/>
  <c r="A59" i="63"/>
  <c r="R57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3" i="63"/>
  <c r="B81" i="63" s="1"/>
  <c r="B52" i="63"/>
  <c r="B51" i="63"/>
  <c r="B79" i="63" s="1"/>
  <c r="B50" i="63"/>
  <c r="B78" i="63" s="1"/>
  <c r="B48" i="63"/>
  <c r="A48" i="63"/>
  <c r="B47" i="63"/>
  <c r="A47" i="63"/>
  <c r="B46" i="63"/>
  <c r="A46" i="63"/>
  <c r="B45" i="63"/>
  <c r="A45" i="63"/>
  <c r="B44" i="63"/>
  <c r="A44" i="63"/>
  <c r="B43" i="63"/>
  <c r="A43" i="63"/>
  <c r="B42" i="63"/>
  <c r="A42" i="63"/>
  <c r="B41" i="63"/>
  <c r="A41" i="63"/>
  <c r="B40" i="63"/>
  <c r="A40" i="63"/>
  <c r="B39" i="63"/>
  <c r="A39" i="63"/>
  <c r="B38" i="63"/>
  <c r="A38" i="63"/>
  <c r="B37" i="63"/>
  <c r="A37" i="63"/>
  <c r="B36" i="63"/>
  <c r="A36" i="63"/>
  <c r="B35" i="63"/>
  <c r="A35" i="63"/>
  <c r="B34" i="63"/>
  <c r="A34" i="63"/>
  <c r="B33" i="63"/>
  <c r="A33" i="63"/>
  <c r="B32" i="63"/>
  <c r="A32" i="63"/>
  <c r="B31" i="63"/>
  <c r="B59" i="63" s="1"/>
  <c r="A31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F27" i="63" s="1"/>
  <c r="E26" i="63"/>
  <c r="E27" i="63" s="1"/>
  <c r="D26" i="63"/>
  <c r="D27" i="63" s="1"/>
  <c r="C26" i="63"/>
  <c r="C27" i="63" s="1"/>
  <c r="G27" i="63" l="1"/>
  <c r="K27" i="63" s="1"/>
  <c r="O27" i="63" s="1"/>
  <c r="C55" i="63" s="1"/>
  <c r="G55" i="63" s="1"/>
  <c r="K55" i="63" s="1"/>
  <c r="O55" i="63" s="1"/>
  <c r="C83" i="63" s="1"/>
  <c r="G83" i="63" s="1"/>
  <c r="K83" i="63" s="1"/>
  <c r="H27" i="66"/>
  <c r="L27" i="66" s="1"/>
  <c r="D27" i="64"/>
  <c r="H27" i="64" s="1"/>
  <c r="L27" i="64" s="1"/>
  <c r="P27" i="64" s="1"/>
  <c r="D55" i="64" s="1"/>
  <c r="H55" i="64" s="1"/>
  <c r="L55" i="64" s="1"/>
  <c r="P55" i="64" s="1"/>
  <c r="D83" i="64" s="1"/>
  <c r="H83" i="64" s="1"/>
  <c r="L83" i="64" s="1"/>
  <c r="I27" i="65"/>
  <c r="M27" i="65" s="1"/>
  <c r="Q27" i="65" s="1"/>
  <c r="E55" i="65" s="1"/>
  <c r="I55" i="65" s="1"/>
  <c r="M55" i="65" s="1"/>
  <c r="Q55" i="65" s="1"/>
  <c r="E83" i="65" s="1"/>
  <c r="I83" i="65" s="1"/>
  <c r="M83" i="65" s="1"/>
  <c r="G27" i="66"/>
  <c r="K27" i="66" s="1"/>
  <c r="O27" i="66" s="1"/>
  <c r="C55" i="66" s="1"/>
  <c r="G55" i="66" s="1"/>
  <c r="K55" i="66" s="1"/>
  <c r="O55" i="66" s="1"/>
  <c r="C83" i="66" s="1"/>
  <c r="G83" i="66" s="1"/>
  <c r="K83" i="66" s="1"/>
  <c r="H27" i="65"/>
  <c r="L27" i="65" s="1"/>
  <c r="P27" i="65" s="1"/>
  <c r="D55" i="65" s="1"/>
  <c r="H55" i="65" s="1"/>
  <c r="L55" i="65" s="1"/>
  <c r="P55" i="65" s="1"/>
  <c r="D83" i="65" s="1"/>
  <c r="H83" i="65" s="1"/>
  <c r="L83" i="65" s="1"/>
  <c r="G27" i="65"/>
  <c r="K27" i="65" s="1"/>
  <c r="O27" i="65" s="1"/>
  <c r="C55" i="65" s="1"/>
  <c r="G55" i="65" s="1"/>
  <c r="K55" i="65" s="1"/>
  <c r="O55" i="65" s="1"/>
  <c r="C83" i="65" s="1"/>
  <c r="G83" i="65" s="1"/>
  <c r="K83" i="65" s="1"/>
  <c r="P27" i="66"/>
  <c r="D55" i="66" s="1"/>
  <c r="H55" i="66" s="1"/>
  <c r="L55" i="66" s="1"/>
  <c r="P55" i="66" s="1"/>
  <c r="D83" i="66" s="1"/>
  <c r="H83" i="66" s="1"/>
  <c r="L83" i="66" s="1"/>
  <c r="N27" i="65"/>
  <c r="R27" i="65" s="1"/>
  <c r="F55" i="65" s="1"/>
  <c r="J55" i="65" s="1"/>
  <c r="N55" i="65" s="1"/>
  <c r="R55" i="65" s="1"/>
  <c r="F83" i="65" s="1"/>
  <c r="J83" i="65" s="1"/>
  <c r="J27" i="64"/>
  <c r="N27" i="64" s="1"/>
  <c r="R27" i="64" s="1"/>
  <c r="F55" i="64" s="1"/>
  <c r="J55" i="64" s="1"/>
  <c r="N55" i="64" s="1"/>
  <c r="R55" i="64" s="1"/>
  <c r="F83" i="64" s="1"/>
  <c r="J83" i="64" s="1"/>
  <c r="H27" i="63"/>
  <c r="L27" i="63" s="1"/>
  <c r="P27" i="63" s="1"/>
  <c r="D55" i="63" s="1"/>
  <c r="H55" i="63" s="1"/>
  <c r="L55" i="63" s="1"/>
  <c r="P55" i="63" s="1"/>
  <c r="D83" i="63" s="1"/>
  <c r="H83" i="63" s="1"/>
  <c r="L83" i="63" s="1"/>
  <c r="S79" i="65"/>
  <c r="S80" i="65"/>
  <c r="R82" i="64"/>
  <c r="S80" i="64"/>
  <c r="S79" i="64"/>
  <c r="S79" i="63"/>
  <c r="S79" i="66"/>
  <c r="S80" i="63"/>
  <c r="S78" i="64"/>
  <c r="S80" i="66"/>
  <c r="O82" i="64"/>
  <c r="Q82" i="64"/>
  <c r="S78" i="65"/>
  <c r="S78" i="63"/>
  <c r="S78" i="66"/>
  <c r="P82" i="64"/>
  <c r="O82" i="65"/>
  <c r="R82" i="65"/>
  <c r="I27" i="63"/>
  <c r="M27" i="63" s="1"/>
  <c r="Q27" i="63" s="1"/>
  <c r="E55" i="63" s="1"/>
  <c r="I55" i="63" s="1"/>
  <c r="M55" i="63" s="1"/>
  <c r="Q55" i="63" s="1"/>
  <c r="E83" i="63" s="1"/>
  <c r="I83" i="63" s="1"/>
  <c r="M83" i="63" s="1"/>
  <c r="I27" i="66"/>
  <c r="M27" i="66" s="1"/>
  <c r="Q27" i="66" s="1"/>
  <c r="E55" i="66" s="1"/>
  <c r="I55" i="66" s="1"/>
  <c r="M55" i="66" s="1"/>
  <c r="Q55" i="66" s="1"/>
  <c r="E83" i="66" s="1"/>
  <c r="I83" i="66" s="1"/>
  <c r="M83" i="66" s="1"/>
  <c r="R82" i="66"/>
  <c r="J27" i="63"/>
  <c r="N27" i="63" s="1"/>
  <c r="R27" i="63" s="1"/>
  <c r="F55" i="63" s="1"/>
  <c r="J55" i="63" s="1"/>
  <c r="N55" i="63" s="1"/>
  <c r="R55" i="63" s="1"/>
  <c r="F83" i="63" s="1"/>
  <c r="J83" i="63" s="1"/>
  <c r="O82" i="63"/>
  <c r="G27" i="64"/>
  <c r="K27" i="64" s="1"/>
  <c r="O27" i="64" s="1"/>
  <c r="C55" i="64" s="1"/>
  <c r="G55" i="64" s="1"/>
  <c r="K55" i="64" s="1"/>
  <c r="O55" i="64" s="1"/>
  <c r="C83" i="64" s="1"/>
  <c r="G83" i="64" s="1"/>
  <c r="K83" i="64" s="1"/>
  <c r="Q82" i="65"/>
  <c r="J27" i="66"/>
  <c r="N27" i="66" s="1"/>
  <c r="R27" i="66" s="1"/>
  <c r="F55" i="66" s="1"/>
  <c r="J55" i="66" s="1"/>
  <c r="N55" i="66" s="1"/>
  <c r="R55" i="66" s="1"/>
  <c r="F83" i="66" s="1"/>
  <c r="J83" i="66" s="1"/>
  <c r="O82" i="66"/>
  <c r="Q82" i="63"/>
  <c r="Q82" i="66"/>
  <c r="I27" i="64"/>
  <c r="M27" i="64" s="1"/>
  <c r="Q27" i="64" s="1"/>
  <c r="E55" i="64" s="1"/>
  <c r="I55" i="64" s="1"/>
  <c r="M55" i="64" s="1"/>
  <c r="Q55" i="64" s="1"/>
  <c r="E83" i="64" s="1"/>
  <c r="I83" i="64" s="1"/>
  <c r="M83" i="64" s="1"/>
  <c r="P82" i="66"/>
  <c r="S81" i="66"/>
  <c r="S59" i="66"/>
  <c r="S81" i="65"/>
  <c r="P82" i="65"/>
  <c r="S59" i="65"/>
  <c r="S81" i="64"/>
  <c r="S59" i="64"/>
  <c r="S81" i="63"/>
  <c r="R82" i="63"/>
  <c r="P82" i="63"/>
  <c r="S59" i="63"/>
  <c r="S84" i="64" l="1"/>
  <c r="S82" i="64"/>
  <c r="S84" i="66"/>
  <c r="S82" i="66"/>
  <c r="S84" i="65"/>
  <c r="S82" i="65"/>
  <c r="S84" i="63"/>
  <c r="S82" i="63"/>
  <c r="C86" i="27" l="1"/>
  <c r="C86" i="1"/>
  <c r="C86" i="62"/>
  <c r="C86" i="26"/>
  <c r="C86" i="28"/>
  <c r="C86" i="36"/>
  <c r="C86" i="30"/>
  <c r="C86" i="57"/>
  <c r="C86" i="34"/>
  <c r="C86" i="58"/>
  <c r="C86" i="60"/>
  <c r="C86" i="49"/>
  <c r="C86" i="32"/>
  <c r="C86" i="37"/>
  <c r="C86" i="22"/>
  <c r="C86" i="45"/>
  <c r="C86" i="51"/>
  <c r="C86" i="59"/>
  <c r="B44" i="30" l="1"/>
  <c r="B43" i="30"/>
  <c r="B42" i="30"/>
  <c r="B41" i="30"/>
  <c r="B40" i="30"/>
  <c r="B39" i="30"/>
  <c r="B38" i="30"/>
  <c r="B37" i="30"/>
  <c r="B36" i="30"/>
  <c r="A43" i="30"/>
  <c r="A42" i="30"/>
  <c r="A41" i="30"/>
  <c r="A40" i="30"/>
  <c r="A39" i="30"/>
  <c r="A38" i="30"/>
  <c r="A37" i="30"/>
  <c r="A36" i="30"/>
  <c r="A35" i="30"/>
  <c r="A34" i="30"/>
  <c r="A33" i="30"/>
  <c r="Q84" i="62" l="1"/>
  <c r="N82" i="62"/>
  <c r="N83" i="62" s="1"/>
  <c r="M82" i="62"/>
  <c r="L82" i="62"/>
  <c r="K82" i="62"/>
  <c r="J82" i="62"/>
  <c r="I82" i="62"/>
  <c r="H82" i="62"/>
  <c r="G82" i="62"/>
  <c r="F82" i="62"/>
  <c r="E82" i="62"/>
  <c r="D82" i="62"/>
  <c r="C82" i="62"/>
  <c r="Q81" i="62"/>
  <c r="P81" i="62"/>
  <c r="O81" i="62"/>
  <c r="Q80" i="62"/>
  <c r="P80" i="62"/>
  <c r="O80" i="62"/>
  <c r="B80" i="62"/>
  <c r="Q79" i="62"/>
  <c r="P79" i="62"/>
  <c r="O79" i="62"/>
  <c r="Q78" i="62"/>
  <c r="P78" i="62"/>
  <c r="O78" i="62"/>
  <c r="R59" i="62"/>
  <c r="Q59" i="62"/>
  <c r="P59" i="62"/>
  <c r="O59" i="62"/>
  <c r="A59" i="62"/>
  <c r="R57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B53" i="62"/>
  <c r="B81" i="62" s="1"/>
  <c r="B52" i="62"/>
  <c r="B51" i="62"/>
  <c r="B79" i="62" s="1"/>
  <c r="B50" i="62"/>
  <c r="B78" i="62" s="1"/>
  <c r="B48" i="62"/>
  <c r="A48" i="62"/>
  <c r="B47" i="62"/>
  <c r="A47" i="62"/>
  <c r="B46" i="62"/>
  <c r="A46" i="62"/>
  <c r="B45" i="62"/>
  <c r="A45" i="62"/>
  <c r="B44" i="62"/>
  <c r="A44" i="62"/>
  <c r="B43" i="62"/>
  <c r="A43" i="62"/>
  <c r="B42" i="62"/>
  <c r="A42" i="62"/>
  <c r="B41" i="62"/>
  <c r="A41" i="62"/>
  <c r="B40" i="62"/>
  <c r="A40" i="62"/>
  <c r="B39" i="62"/>
  <c r="A39" i="62"/>
  <c r="B38" i="62"/>
  <c r="A38" i="62"/>
  <c r="B37" i="62"/>
  <c r="A37" i="62"/>
  <c r="B36" i="62"/>
  <c r="A36" i="62"/>
  <c r="B35" i="62"/>
  <c r="A35" i="62"/>
  <c r="B34" i="62"/>
  <c r="A34" i="62"/>
  <c r="B33" i="62"/>
  <c r="A33" i="62"/>
  <c r="B32" i="62"/>
  <c r="A32" i="62"/>
  <c r="B31" i="62"/>
  <c r="B59" i="62" s="1"/>
  <c r="A31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F27" i="62" s="1"/>
  <c r="E26" i="62"/>
  <c r="E27" i="62" s="1"/>
  <c r="D26" i="62"/>
  <c r="C26" i="62"/>
  <c r="C27" i="62" s="1"/>
  <c r="Q84" i="60"/>
  <c r="N82" i="60"/>
  <c r="N83" i="60" s="1"/>
  <c r="M82" i="60"/>
  <c r="L82" i="60"/>
  <c r="K82" i="60"/>
  <c r="J82" i="60"/>
  <c r="I82" i="60"/>
  <c r="H82" i="60"/>
  <c r="G82" i="60"/>
  <c r="F82" i="60"/>
  <c r="E82" i="60"/>
  <c r="D82" i="60"/>
  <c r="C82" i="60"/>
  <c r="Q81" i="60"/>
  <c r="P81" i="60"/>
  <c r="O81" i="60"/>
  <c r="Q80" i="60"/>
  <c r="P80" i="60"/>
  <c r="O80" i="60"/>
  <c r="Q79" i="60"/>
  <c r="P79" i="60"/>
  <c r="O79" i="60"/>
  <c r="Q78" i="60"/>
  <c r="P78" i="60"/>
  <c r="O78" i="60"/>
  <c r="R59" i="60"/>
  <c r="Q59" i="60"/>
  <c r="P59" i="60"/>
  <c r="O59" i="60"/>
  <c r="A59" i="60"/>
  <c r="R57" i="60"/>
  <c r="R54" i="60"/>
  <c r="Q54" i="60"/>
  <c r="P54" i="60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B53" i="60"/>
  <c r="B81" i="60" s="1"/>
  <c r="B52" i="60"/>
  <c r="B80" i="60" s="1"/>
  <c r="B51" i="60"/>
  <c r="B79" i="60" s="1"/>
  <c r="B50" i="60"/>
  <c r="B78" i="60" s="1"/>
  <c r="B48" i="60"/>
  <c r="A48" i="60"/>
  <c r="B47" i="60"/>
  <c r="A47" i="60"/>
  <c r="B46" i="60"/>
  <c r="A46" i="60"/>
  <c r="B45" i="60"/>
  <c r="A45" i="60"/>
  <c r="B44" i="60"/>
  <c r="A44" i="60"/>
  <c r="B43" i="60"/>
  <c r="A43" i="60"/>
  <c r="B42" i="60"/>
  <c r="A42" i="60"/>
  <c r="B41" i="60"/>
  <c r="A41" i="60"/>
  <c r="B40" i="60"/>
  <c r="A40" i="60"/>
  <c r="B39" i="60"/>
  <c r="A39" i="60"/>
  <c r="B38" i="60"/>
  <c r="A38" i="60"/>
  <c r="B37" i="60"/>
  <c r="A37" i="60"/>
  <c r="B36" i="60"/>
  <c r="A36" i="60"/>
  <c r="B35" i="60"/>
  <c r="A35" i="60"/>
  <c r="B34" i="60"/>
  <c r="A34" i="60"/>
  <c r="B33" i="60"/>
  <c r="A33" i="60"/>
  <c r="B32" i="60"/>
  <c r="A32" i="60"/>
  <c r="B31" i="60"/>
  <c r="B59" i="60" s="1"/>
  <c r="A31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F27" i="60" s="1"/>
  <c r="E26" i="60"/>
  <c r="E27" i="60" s="1"/>
  <c r="D26" i="60"/>
  <c r="C26" i="60"/>
  <c r="C27" i="60" s="1"/>
  <c r="Q84" i="59"/>
  <c r="N82" i="59"/>
  <c r="N83" i="59" s="1"/>
  <c r="M82" i="59"/>
  <c r="L82" i="59"/>
  <c r="K82" i="59"/>
  <c r="J82" i="59"/>
  <c r="I82" i="59"/>
  <c r="H82" i="59"/>
  <c r="G82" i="59"/>
  <c r="F82" i="59"/>
  <c r="E82" i="59"/>
  <c r="D82" i="59"/>
  <c r="C82" i="59"/>
  <c r="Q81" i="59"/>
  <c r="P81" i="59"/>
  <c r="O81" i="59"/>
  <c r="Q80" i="59"/>
  <c r="P80" i="59"/>
  <c r="O80" i="59"/>
  <c r="Q79" i="59"/>
  <c r="P79" i="59"/>
  <c r="O79" i="59"/>
  <c r="Q78" i="59"/>
  <c r="P78" i="59"/>
  <c r="O78" i="59"/>
  <c r="R59" i="59"/>
  <c r="Q59" i="59"/>
  <c r="P59" i="59"/>
  <c r="O59" i="59"/>
  <c r="A59" i="59"/>
  <c r="R57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3" i="59"/>
  <c r="B81" i="59" s="1"/>
  <c r="B52" i="59"/>
  <c r="B80" i="59" s="1"/>
  <c r="B51" i="59"/>
  <c r="B79" i="59" s="1"/>
  <c r="B50" i="59"/>
  <c r="B78" i="59" s="1"/>
  <c r="B48" i="59"/>
  <c r="A48" i="59"/>
  <c r="B47" i="59"/>
  <c r="A47" i="59"/>
  <c r="B46" i="59"/>
  <c r="A46" i="59"/>
  <c r="B45" i="59"/>
  <c r="A45" i="59"/>
  <c r="B44" i="59"/>
  <c r="A44" i="59"/>
  <c r="B43" i="59"/>
  <c r="A43" i="59"/>
  <c r="B42" i="59"/>
  <c r="A42" i="59"/>
  <c r="B41" i="59"/>
  <c r="A41" i="59"/>
  <c r="B40" i="59"/>
  <c r="A40" i="59"/>
  <c r="B39" i="59"/>
  <c r="A39" i="59"/>
  <c r="B38" i="59"/>
  <c r="A38" i="59"/>
  <c r="B37" i="59"/>
  <c r="A37" i="59"/>
  <c r="B36" i="59"/>
  <c r="A36" i="59"/>
  <c r="B35" i="59"/>
  <c r="A35" i="59"/>
  <c r="B34" i="59"/>
  <c r="A34" i="59"/>
  <c r="B33" i="59"/>
  <c r="A33" i="59"/>
  <c r="B32" i="59"/>
  <c r="A32" i="59"/>
  <c r="B31" i="59"/>
  <c r="B59" i="59" s="1"/>
  <c r="A31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F27" i="59" s="1"/>
  <c r="E26" i="59"/>
  <c r="E27" i="59" s="1"/>
  <c r="D26" i="59"/>
  <c r="D27" i="59" s="1"/>
  <c r="C26" i="59"/>
  <c r="C27" i="59" s="1"/>
  <c r="Q84" i="58"/>
  <c r="N82" i="58"/>
  <c r="N83" i="58" s="1"/>
  <c r="M82" i="58"/>
  <c r="L82" i="58"/>
  <c r="K82" i="58"/>
  <c r="J82" i="58"/>
  <c r="I82" i="58"/>
  <c r="H82" i="58"/>
  <c r="G82" i="58"/>
  <c r="F82" i="58"/>
  <c r="E82" i="58"/>
  <c r="D82" i="58"/>
  <c r="C82" i="58"/>
  <c r="Q81" i="58"/>
  <c r="P81" i="58"/>
  <c r="O81" i="58"/>
  <c r="Q80" i="58"/>
  <c r="P80" i="58"/>
  <c r="O80" i="58"/>
  <c r="B80" i="58"/>
  <c r="Q79" i="58"/>
  <c r="P79" i="58"/>
  <c r="O79" i="58"/>
  <c r="Q78" i="58"/>
  <c r="P78" i="58"/>
  <c r="O78" i="58"/>
  <c r="R59" i="58"/>
  <c r="Q59" i="58"/>
  <c r="P59" i="58"/>
  <c r="O59" i="58"/>
  <c r="A59" i="58"/>
  <c r="R57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3" i="58"/>
  <c r="B81" i="58" s="1"/>
  <c r="B52" i="58"/>
  <c r="B51" i="58"/>
  <c r="B79" i="58" s="1"/>
  <c r="B50" i="58"/>
  <c r="B78" i="58" s="1"/>
  <c r="B48" i="58"/>
  <c r="A48" i="58"/>
  <c r="B47" i="58"/>
  <c r="A47" i="58"/>
  <c r="B46" i="58"/>
  <c r="A46" i="58"/>
  <c r="B45" i="58"/>
  <c r="A45" i="58"/>
  <c r="B44" i="58"/>
  <c r="A44" i="58"/>
  <c r="B43" i="58"/>
  <c r="A43" i="58"/>
  <c r="B42" i="58"/>
  <c r="A42" i="58"/>
  <c r="B41" i="58"/>
  <c r="A41" i="58"/>
  <c r="B40" i="58"/>
  <c r="A40" i="58"/>
  <c r="B39" i="58"/>
  <c r="A39" i="58"/>
  <c r="B38" i="58"/>
  <c r="A38" i="58"/>
  <c r="B37" i="58"/>
  <c r="A37" i="58"/>
  <c r="B36" i="58"/>
  <c r="A36" i="58"/>
  <c r="B35" i="58"/>
  <c r="A35" i="58"/>
  <c r="B34" i="58"/>
  <c r="A34" i="58"/>
  <c r="B33" i="58"/>
  <c r="A33" i="58"/>
  <c r="B32" i="58"/>
  <c r="A32" i="58"/>
  <c r="B31" i="58"/>
  <c r="B59" i="58" s="1"/>
  <c r="A31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F27" i="58" s="1"/>
  <c r="E26" i="58"/>
  <c r="E27" i="58" s="1"/>
  <c r="D26" i="58"/>
  <c r="C26" i="58"/>
  <c r="C27" i="58" s="1"/>
  <c r="D27" i="58" l="1"/>
  <c r="H27" i="58" s="1"/>
  <c r="L27" i="58" s="1"/>
  <c r="P27" i="58" s="1"/>
  <c r="D55" i="58" s="1"/>
  <c r="H55" i="58" s="1"/>
  <c r="L55" i="58" s="1"/>
  <c r="P55" i="58" s="1"/>
  <c r="D83" i="58" s="1"/>
  <c r="H83" i="58" s="1"/>
  <c r="L83" i="58" s="1"/>
  <c r="D27" i="62"/>
  <c r="H27" i="62" s="1"/>
  <c r="L27" i="62" s="1"/>
  <c r="P27" i="62" s="1"/>
  <c r="D55" i="62" s="1"/>
  <c r="H55" i="62" s="1"/>
  <c r="L55" i="62" s="1"/>
  <c r="P55" i="62" s="1"/>
  <c r="D83" i="62" s="1"/>
  <c r="H83" i="62" s="1"/>
  <c r="L83" i="62" s="1"/>
  <c r="D27" i="60"/>
  <c r="H27" i="60" s="1"/>
  <c r="L27" i="60" s="1"/>
  <c r="P27" i="60" s="1"/>
  <c r="D55" i="60" s="1"/>
  <c r="H55" i="60" s="1"/>
  <c r="L55" i="60" s="1"/>
  <c r="P55" i="60" s="1"/>
  <c r="D83" i="60" s="1"/>
  <c r="H83" i="60" s="1"/>
  <c r="L83" i="60" s="1"/>
  <c r="S79" i="58"/>
  <c r="S80" i="58"/>
  <c r="S80" i="60"/>
  <c r="S80" i="62"/>
  <c r="S79" i="62"/>
  <c r="H27" i="59"/>
  <c r="L27" i="59" s="1"/>
  <c r="P27" i="59" s="1"/>
  <c r="D55" i="59" s="1"/>
  <c r="H55" i="59" s="1"/>
  <c r="L55" i="59" s="1"/>
  <c r="P55" i="59" s="1"/>
  <c r="D83" i="59" s="1"/>
  <c r="H83" i="59" s="1"/>
  <c r="L83" i="59" s="1"/>
  <c r="S80" i="59"/>
  <c r="S79" i="60"/>
  <c r="S79" i="59"/>
  <c r="S78" i="60"/>
  <c r="I27" i="59"/>
  <c r="M27" i="59" s="1"/>
  <c r="Q27" i="59" s="1"/>
  <c r="E55" i="59" s="1"/>
  <c r="I55" i="59" s="1"/>
  <c r="M55" i="59" s="1"/>
  <c r="Q55" i="59" s="1"/>
  <c r="E83" i="59" s="1"/>
  <c r="I83" i="59" s="1"/>
  <c r="M83" i="59" s="1"/>
  <c r="J27" i="59"/>
  <c r="N27" i="59" s="1"/>
  <c r="R27" i="59" s="1"/>
  <c r="F55" i="59" s="1"/>
  <c r="J55" i="59" s="1"/>
  <c r="N55" i="59" s="1"/>
  <c r="R55" i="59" s="1"/>
  <c r="F83" i="59" s="1"/>
  <c r="J83" i="59" s="1"/>
  <c r="G27" i="59"/>
  <c r="K27" i="59" s="1"/>
  <c r="O27" i="59" s="1"/>
  <c r="C55" i="59" s="1"/>
  <c r="G55" i="59" s="1"/>
  <c r="K55" i="59" s="1"/>
  <c r="O55" i="59" s="1"/>
  <c r="C83" i="59" s="1"/>
  <c r="G83" i="59" s="1"/>
  <c r="K83" i="59" s="1"/>
  <c r="J27" i="58"/>
  <c r="N27" i="58" s="1"/>
  <c r="R27" i="58" s="1"/>
  <c r="F55" i="58" s="1"/>
  <c r="J55" i="58" s="1"/>
  <c r="N55" i="58" s="1"/>
  <c r="R55" i="58" s="1"/>
  <c r="F83" i="58" s="1"/>
  <c r="J83" i="58" s="1"/>
  <c r="I27" i="58"/>
  <c r="M27" i="58" s="1"/>
  <c r="Q27" i="58" s="1"/>
  <c r="E55" i="58" s="1"/>
  <c r="I55" i="58" s="1"/>
  <c r="M55" i="58" s="1"/>
  <c r="Q55" i="58" s="1"/>
  <c r="E83" i="58" s="1"/>
  <c r="I83" i="58" s="1"/>
  <c r="M83" i="58" s="1"/>
  <c r="G27" i="58"/>
  <c r="K27" i="58" s="1"/>
  <c r="O27" i="58" s="1"/>
  <c r="C55" i="58" s="1"/>
  <c r="G55" i="58" s="1"/>
  <c r="K55" i="58" s="1"/>
  <c r="O55" i="58" s="1"/>
  <c r="C83" i="58" s="1"/>
  <c r="G83" i="58" s="1"/>
  <c r="K83" i="58" s="1"/>
  <c r="G27" i="60"/>
  <c r="K27" i="60" s="1"/>
  <c r="O27" i="60" s="1"/>
  <c r="C55" i="60" s="1"/>
  <c r="G55" i="60" s="1"/>
  <c r="K55" i="60" s="1"/>
  <c r="O55" i="60" s="1"/>
  <c r="C83" i="60" s="1"/>
  <c r="G83" i="60" s="1"/>
  <c r="K83" i="60" s="1"/>
  <c r="J27" i="60"/>
  <c r="N27" i="60" s="1"/>
  <c r="R27" i="60" s="1"/>
  <c r="F55" i="60" s="1"/>
  <c r="J55" i="60" s="1"/>
  <c r="N55" i="60" s="1"/>
  <c r="R55" i="60" s="1"/>
  <c r="F83" i="60" s="1"/>
  <c r="J83" i="60" s="1"/>
  <c r="I27" i="60"/>
  <c r="M27" i="60" s="1"/>
  <c r="Q27" i="60" s="1"/>
  <c r="E55" i="60" s="1"/>
  <c r="I55" i="60" s="1"/>
  <c r="M55" i="60" s="1"/>
  <c r="Q55" i="60" s="1"/>
  <c r="E83" i="60" s="1"/>
  <c r="I83" i="60" s="1"/>
  <c r="M83" i="60" s="1"/>
  <c r="J27" i="62"/>
  <c r="N27" i="62" s="1"/>
  <c r="R27" i="62" s="1"/>
  <c r="F55" i="62" s="1"/>
  <c r="J55" i="62" s="1"/>
  <c r="N55" i="62" s="1"/>
  <c r="R55" i="62" s="1"/>
  <c r="F83" i="62" s="1"/>
  <c r="J83" i="62" s="1"/>
  <c r="I27" i="62"/>
  <c r="M27" i="62" s="1"/>
  <c r="Q27" i="62" s="1"/>
  <c r="E55" i="62" s="1"/>
  <c r="I55" i="62" s="1"/>
  <c r="M55" i="62" s="1"/>
  <c r="Q55" i="62" s="1"/>
  <c r="E83" i="62" s="1"/>
  <c r="I83" i="62" s="1"/>
  <c r="M83" i="62" s="1"/>
  <c r="G27" i="62"/>
  <c r="K27" i="62" s="1"/>
  <c r="O27" i="62" s="1"/>
  <c r="C55" i="62" s="1"/>
  <c r="G55" i="62" s="1"/>
  <c r="K55" i="62" s="1"/>
  <c r="O55" i="62" s="1"/>
  <c r="C83" i="62" s="1"/>
  <c r="G83" i="62" s="1"/>
  <c r="K83" i="62" s="1"/>
  <c r="O82" i="59"/>
  <c r="Q82" i="59"/>
  <c r="P82" i="59"/>
  <c r="S59" i="58"/>
  <c r="O82" i="58"/>
  <c r="Q82" i="58"/>
  <c r="P82" i="58"/>
  <c r="P82" i="60"/>
  <c r="R82" i="60"/>
  <c r="Q82" i="60"/>
  <c r="O82" i="60"/>
  <c r="P82" i="62"/>
  <c r="R82" i="62"/>
  <c r="Q82" i="62"/>
  <c r="O82" i="62"/>
  <c r="S78" i="58"/>
  <c r="S78" i="62"/>
  <c r="S78" i="59"/>
  <c r="S81" i="62"/>
  <c r="S59" i="62"/>
  <c r="S81" i="60"/>
  <c r="S59" i="60"/>
  <c r="S81" i="59"/>
  <c r="R82" i="59"/>
  <c r="S59" i="59"/>
  <c r="S81" i="58"/>
  <c r="R82" i="58"/>
  <c r="S84" i="59" l="1"/>
  <c r="S82" i="59"/>
  <c r="S82" i="58"/>
  <c r="S84" i="58"/>
  <c r="S82" i="60"/>
  <c r="S84" i="60"/>
  <c r="S82" i="62"/>
  <c r="S84" i="62"/>
  <c r="Q84" i="57" l="1"/>
  <c r="N82" i="57"/>
  <c r="N83" i="57" s="1"/>
  <c r="M82" i="57"/>
  <c r="L82" i="57"/>
  <c r="K82" i="57"/>
  <c r="J82" i="57"/>
  <c r="I82" i="57"/>
  <c r="H82" i="57"/>
  <c r="G82" i="57"/>
  <c r="F82" i="57"/>
  <c r="E82" i="57"/>
  <c r="D82" i="57"/>
  <c r="C82" i="57"/>
  <c r="Q81" i="57"/>
  <c r="P81" i="57"/>
  <c r="O81" i="57"/>
  <c r="Q80" i="57"/>
  <c r="P80" i="57"/>
  <c r="O80" i="57"/>
  <c r="Q79" i="57"/>
  <c r="P79" i="57"/>
  <c r="O79" i="57"/>
  <c r="Q78" i="57"/>
  <c r="P78" i="57"/>
  <c r="O78" i="57"/>
  <c r="R59" i="57"/>
  <c r="Q59" i="57"/>
  <c r="P59" i="57"/>
  <c r="O59" i="57"/>
  <c r="A59" i="57"/>
  <c r="R57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3" i="57"/>
  <c r="B81" i="57" s="1"/>
  <c r="B52" i="57"/>
  <c r="B80" i="57" s="1"/>
  <c r="B51" i="57"/>
  <c r="B79" i="57" s="1"/>
  <c r="B50" i="57"/>
  <c r="B78" i="57" s="1"/>
  <c r="B48" i="57"/>
  <c r="A48" i="57"/>
  <c r="B47" i="57"/>
  <c r="A47" i="57"/>
  <c r="B46" i="57"/>
  <c r="A46" i="57"/>
  <c r="B45" i="57"/>
  <c r="A45" i="57"/>
  <c r="B44" i="57"/>
  <c r="A44" i="57"/>
  <c r="B43" i="57"/>
  <c r="A43" i="57"/>
  <c r="B42" i="57"/>
  <c r="A42" i="57"/>
  <c r="B41" i="57"/>
  <c r="A41" i="57"/>
  <c r="B40" i="57"/>
  <c r="A40" i="57"/>
  <c r="B39" i="57"/>
  <c r="A39" i="57"/>
  <c r="B38" i="57"/>
  <c r="A38" i="57"/>
  <c r="B37" i="57"/>
  <c r="A37" i="57"/>
  <c r="B36" i="57"/>
  <c r="A36" i="57"/>
  <c r="B35" i="57"/>
  <c r="A35" i="57"/>
  <c r="B34" i="57"/>
  <c r="A34" i="57"/>
  <c r="B33" i="57"/>
  <c r="A33" i="57"/>
  <c r="B32" i="57"/>
  <c r="A32" i="57"/>
  <c r="B31" i="57"/>
  <c r="B59" i="57" s="1"/>
  <c r="A31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F27" i="57" s="1"/>
  <c r="E26" i="57"/>
  <c r="E27" i="57" s="1"/>
  <c r="D26" i="57"/>
  <c r="C26" i="57"/>
  <c r="C27" i="57" s="1"/>
  <c r="D27" i="57" l="1"/>
  <c r="H27" i="57" s="1"/>
  <c r="L27" i="57" s="1"/>
  <c r="P27" i="57" s="1"/>
  <c r="D55" i="57" s="1"/>
  <c r="H55" i="57" s="1"/>
  <c r="L55" i="57" s="1"/>
  <c r="P55" i="57" s="1"/>
  <c r="D83" i="57" s="1"/>
  <c r="H83" i="57" s="1"/>
  <c r="L83" i="57" s="1"/>
  <c r="J27" i="57"/>
  <c r="N27" i="57" s="1"/>
  <c r="R27" i="57" s="1"/>
  <c r="F55" i="57" s="1"/>
  <c r="J55" i="57" s="1"/>
  <c r="N55" i="57" s="1"/>
  <c r="R55" i="57" s="1"/>
  <c r="F83" i="57" s="1"/>
  <c r="J83" i="57" s="1"/>
  <c r="P82" i="57"/>
  <c r="S79" i="57"/>
  <c r="S81" i="57"/>
  <c r="O82" i="57"/>
  <c r="Q82" i="57"/>
  <c r="S80" i="57"/>
  <c r="G27" i="57"/>
  <c r="K27" i="57" s="1"/>
  <c r="O27" i="57" s="1"/>
  <c r="C55" i="57" s="1"/>
  <c r="G55" i="57" s="1"/>
  <c r="K55" i="57" s="1"/>
  <c r="O55" i="57" s="1"/>
  <c r="C83" i="57" s="1"/>
  <c r="G83" i="57" s="1"/>
  <c r="K83" i="57" s="1"/>
  <c r="S78" i="57"/>
  <c r="I27" i="57"/>
  <c r="M27" i="57" s="1"/>
  <c r="Q27" i="57" s="1"/>
  <c r="E55" i="57" s="1"/>
  <c r="I55" i="57" s="1"/>
  <c r="M55" i="57" s="1"/>
  <c r="Q55" i="57" s="1"/>
  <c r="E83" i="57" s="1"/>
  <c r="I83" i="57" s="1"/>
  <c r="M83" i="57" s="1"/>
  <c r="R82" i="57"/>
  <c r="S59" i="57"/>
  <c r="S82" i="57" l="1"/>
  <c r="S84" i="57"/>
  <c r="B48" i="51" l="1"/>
  <c r="A48" i="51"/>
  <c r="B48" i="45"/>
  <c r="A48" i="45"/>
  <c r="B48" i="1"/>
  <c r="A48" i="1"/>
  <c r="B48" i="26"/>
  <c r="A48" i="26"/>
  <c r="B48" i="28"/>
  <c r="A48" i="28"/>
  <c r="B48" i="36"/>
  <c r="B76" i="36" s="1"/>
  <c r="A48" i="36"/>
  <c r="B48" i="27"/>
  <c r="B76" i="27" s="1"/>
  <c r="A48" i="27"/>
  <c r="B48" i="30"/>
  <c r="A48" i="30"/>
  <c r="B48" i="34"/>
  <c r="A48" i="34"/>
  <c r="B48" i="32"/>
  <c r="A48" i="32"/>
  <c r="B48" i="49"/>
  <c r="A48" i="49"/>
  <c r="B48" i="37"/>
  <c r="A48" i="37"/>
  <c r="B48" i="22"/>
  <c r="A48" i="22"/>
  <c r="N82" i="51"/>
  <c r="M82" i="51"/>
  <c r="L82" i="51"/>
  <c r="K82" i="51"/>
  <c r="N82" i="45"/>
  <c r="M82" i="45"/>
  <c r="L82" i="45"/>
  <c r="K82" i="45"/>
  <c r="N82" i="1"/>
  <c r="M82" i="1"/>
  <c r="L82" i="1"/>
  <c r="K82" i="1"/>
  <c r="N82" i="26"/>
  <c r="M82" i="26"/>
  <c r="L82" i="26"/>
  <c r="K82" i="26"/>
  <c r="N82" i="28"/>
  <c r="M82" i="28"/>
  <c r="L82" i="28"/>
  <c r="K82" i="28"/>
  <c r="N82" i="36"/>
  <c r="M82" i="36"/>
  <c r="L82" i="36"/>
  <c r="K82" i="36"/>
  <c r="N82" i="27"/>
  <c r="M82" i="27"/>
  <c r="L82" i="27"/>
  <c r="K82" i="27"/>
  <c r="N82" i="30"/>
  <c r="M82" i="30"/>
  <c r="L82" i="30"/>
  <c r="K82" i="30"/>
  <c r="N82" i="34"/>
  <c r="M82" i="34"/>
  <c r="L82" i="34"/>
  <c r="K82" i="34"/>
  <c r="N82" i="32"/>
  <c r="M82" i="32"/>
  <c r="L82" i="32"/>
  <c r="K82" i="32"/>
  <c r="N82" i="49"/>
  <c r="M82" i="49"/>
  <c r="L82" i="49"/>
  <c r="K82" i="49"/>
  <c r="N82" i="37"/>
  <c r="M82" i="37"/>
  <c r="L82" i="37"/>
  <c r="K82" i="37"/>
  <c r="N82" i="22"/>
  <c r="M82" i="22"/>
  <c r="L82" i="22"/>
  <c r="K82" i="22"/>
  <c r="J82" i="51"/>
  <c r="I82" i="51"/>
  <c r="H82" i="51"/>
  <c r="G82" i="51"/>
  <c r="J82" i="45"/>
  <c r="I82" i="45"/>
  <c r="H82" i="45"/>
  <c r="G82" i="45"/>
  <c r="J82" i="1"/>
  <c r="I82" i="1"/>
  <c r="H82" i="1"/>
  <c r="G82" i="1"/>
  <c r="J82" i="26"/>
  <c r="I82" i="26"/>
  <c r="H82" i="26"/>
  <c r="G82" i="26"/>
  <c r="J82" i="28"/>
  <c r="I82" i="28"/>
  <c r="H82" i="28"/>
  <c r="G82" i="28"/>
  <c r="J82" i="36"/>
  <c r="I82" i="36"/>
  <c r="H82" i="36"/>
  <c r="G82" i="36"/>
  <c r="J82" i="27"/>
  <c r="I82" i="27"/>
  <c r="H82" i="27"/>
  <c r="G82" i="27"/>
  <c r="J82" i="30"/>
  <c r="I82" i="30"/>
  <c r="H82" i="30"/>
  <c r="G82" i="30"/>
  <c r="J82" i="34"/>
  <c r="I82" i="34"/>
  <c r="H82" i="34"/>
  <c r="G82" i="34"/>
  <c r="J82" i="32"/>
  <c r="I82" i="32"/>
  <c r="H82" i="32"/>
  <c r="G82" i="32"/>
  <c r="J82" i="49"/>
  <c r="I82" i="49"/>
  <c r="H82" i="49"/>
  <c r="G82" i="49"/>
  <c r="J82" i="37"/>
  <c r="I82" i="37"/>
  <c r="H82" i="37"/>
  <c r="G82" i="37"/>
  <c r="J82" i="22"/>
  <c r="I82" i="22"/>
  <c r="H82" i="22"/>
  <c r="G82" i="22"/>
  <c r="F82" i="51"/>
  <c r="E82" i="51"/>
  <c r="D82" i="51"/>
  <c r="C82" i="51"/>
  <c r="F82" i="45"/>
  <c r="E82" i="45"/>
  <c r="D82" i="45"/>
  <c r="C82" i="45"/>
  <c r="F82" i="1"/>
  <c r="E82" i="1"/>
  <c r="D82" i="1"/>
  <c r="C82" i="1"/>
  <c r="F82" i="26"/>
  <c r="E82" i="26"/>
  <c r="D82" i="26"/>
  <c r="C82" i="26"/>
  <c r="F82" i="28"/>
  <c r="E82" i="28"/>
  <c r="D82" i="28"/>
  <c r="C82" i="28"/>
  <c r="F82" i="36"/>
  <c r="E82" i="36"/>
  <c r="D82" i="36"/>
  <c r="C82" i="36"/>
  <c r="F82" i="27"/>
  <c r="E82" i="27"/>
  <c r="D82" i="27"/>
  <c r="C82" i="27"/>
  <c r="F82" i="30"/>
  <c r="E82" i="30"/>
  <c r="D82" i="30"/>
  <c r="C82" i="30"/>
  <c r="F82" i="34"/>
  <c r="E82" i="34"/>
  <c r="D82" i="34"/>
  <c r="C82" i="34"/>
  <c r="F82" i="32"/>
  <c r="E82" i="32"/>
  <c r="D82" i="32"/>
  <c r="C82" i="32"/>
  <c r="F82" i="49"/>
  <c r="E82" i="49"/>
  <c r="D82" i="49"/>
  <c r="C82" i="49"/>
  <c r="F82" i="37"/>
  <c r="E82" i="37"/>
  <c r="D82" i="37"/>
  <c r="C82" i="37"/>
  <c r="F82" i="22"/>
  <c r="E82" i="22"/>
  <c r="D82" i="22"/>
  <c r="C82" i="22"/>
  <c r="R54" i="51"/>
  <c r="Q54" i="51"/>
  <c r="P54" i="51"/>
  <c r="O54" i="51"/>
  <c r="R54" i="45"/>
  <c r="Q54" i="45"/>
  <c r="P54" i="45"/>
  <c r="O54" i="45"/>
  <c r="R54" i="1"/>
  <c r="Q54" i="1"/>
  <c r="P54" i="1"/>
  <c r="O54" i="1"/>
  <c r="R54" i="26"/>
  <c r="Q54" i="26"/>
  <c r="P54" i="26"/>
  <c r="O54" i="26"/>
  <c r="R54" i="28"/>
  <c r="Q54" i="28"/>
  <c r="P54" i="28"/>
  <c r="O54" i="28"/>
  <c r="R54" i="36"/>
  <c r="Q54" i="36"/>
  <c r="P54" i="36"/>
  <c r="O54" i="36"/>
  <c r="R54" i="27"/>
  <c r="Q54" i="27"/>
  <c r="P54" i="27"/>
  <c r="O54" i="27"/>
  <c r="R54" i="30"/>
  <c r="Q54" i="30"/>
  <c r="P54" i="30"/>
  <c r="O54" i="30"/>
  <c r="R54" i="34"/>
  <c r="Q54" i="34"/>
  <c r="P54" i="34"/>
  <c r="O54" i="34"/>
  <c r="R54" i="32"/>
  <c r="Q54" i="32"/>
  <c r="P54" i="32"/>
  <c r="O54" i="32"/>
  <c r="R54" i="49"/>
  <c r="Q54" i="49"/>
  <c r="P54" i="49"/>
  <c r="O54" i="49"/>
  <c r="R54" i="37"/>
  <c r="Q54" i="37"/>
  <c r="P54" i="37"/>
  <c r="O54" i="37"/>
  <c r="R54" i="22"/>
  <c r="Q54" i="22"/>
  <c r="P54" i="22"/>
  <c r="O54" i="22"/>
  <c r="N54" i="51"/>
  <c r="M54" i="51"/>
  <c r="L54" i="51"/>
  <c r="K54" i="51"/>
  <c r="N54" i="45"/>
  <c r="M54" i="45"/>
  <c r="L54" i="45"/>
  <c r="K54" i="45"/>
  <c r="N54" i="1"/>
  <c r="M54" i="1"/>
  <c r="L54" i="1"/>
  <c r="K54" i="1"/>
  <c r="N54" i="26"/>
  <c r="M54" i="26"/>
  <c r="L54" i="26"/>
  <c r="K54" i="26"/>
  <c r="N54" i="28"/>
  <c r="M54" i="28"/>
  <c r="L54" i="28"/>
  <c r="K54" i="28"/>
  <c r="N54" i="36"/>
  <c r="M54" i="36"/>
  <c r="L54" i="36"/>
  <c r="K54" i="36"/>
  <c r="N54" i="27"/>
  <c r="M54" i="27"/>
  <c r="L54" i="27"/>
  <c r="K54" i="27"/>
  <c r="N54" i="30"/>
  <c r="M54" i="30"/>
  <c r="L54" i="30"/>
  <c r="K54" i="30"/>
  <c r="N54" i="34"/>
  <c r="M54" i="34"/>
  <c r="L54" i="34"/>
  <c r="K54" i="34"/>
  <c r="N54" i="32"/>
  <c r="M54" i="32"/>
  <c r="L54" i="32"/>
  <c r="K54" i="32"/>
  <c r="N54" i="49"/>
  <c r="M54" i="49"/>
  <c r="L54" i="49"/>
  <c r="K54" i="49"/>
  <c r="N54" i="37"/>
  <c r="M54" i="37"/>
  <c r="L54" i="37"/>
  <c r="K54" i="37"/>
  <c r="N54" i="22"/>
  <c r="M54" i="22"/>
  <c r="L54" i="22"/>
  <c r="K54" i="22"/>
  <c r="J54" i="51"/>
  <c r="I54" i="51"/>
  <c r="H54" i="51"/>
  <c r="G54" i="51"/>
  <c r="J54" i="45"/>
  <c r="I54" i="45"/>
  <c r="H54" i="45"/>
  <c r="G54" i="45"/>
  <c r="J54" i="1"/>
  <c r="I54" i="1"/>
  <c r="H54" i="1"/>
  <c r="G54" i="1"/>
  <c r="J54" i="26"/>
  <c r="I54" i="26"/>
  <c r="H54" i="26"/>
  <c r="G54" i="26"/>
  <c r="J54" i="28"/>
  <c r="I54" i="28"/>
  <c r="H54" i="28"/>
  <c r="G54" i="28"/>
  <c r="J54" i="36"/>
  <c r="I54" i="36"/>
  <c r="H54" i="36"/>
  <c r="G54" i="36"/>
  <c r="J54" i="27"/>
  <c r="I54" i="27"/>
  <c r="H54" i="27"/>
  <c r="G54" i="27"/>
  <c r="J54" i="30"/>
  <c r="I54" i="30"/>
  <c r="H54" i="30"/>
  <c r="G54" i="30"/>
  <c r="J54" i="34"/>
  <c r="I54" i="34"/>
  <c r="H54" i="34"/>
  <c r="G54" i="34"/>
  <c r="J54" i="32"/>
  <c r="I54" i="32"/>
  <c r="H54" i="32"/>
  <c r="G54" i="32"/>
  <c r="J54" i="49"/>
  <c r="I54" i="49"/>
  <c r="H54" i="49"/>
  <c r="G54" i="49"/>
  <c r="J54" i="37"/>
  <c r="I54" i="37"/>
  <c r="H54" i="37"/>
  <c r="G54" i="37"/>
  <c r="J54" i="22"/>
  <c r="I54" i="22"/>
  <c r="H54" i="22"/>
  <c r="G54" i="22"/>
  <c r="F54" i="51"/>
  <c r="E54" i="51"/>
  <c r="D54" i="51"/>
  <c r="C54" i="51"/>
  <c r="F54" i="45"/>
  <c r="E54" i="45"/>
  <c r="D54" i="45"/>
  <c r="C54" i="45"/>
  <c r="F54" i="1"/>
  <c r="E54" i="1"/>
  <c r="D54" i="1"/>
  <c r="C54" i="1"/>
  <c r="F54" i="26"/>
  <c r="E54" i="26"/>
  <c r="D54" i="26"/>
  <c r="C54" i="26"/>
  <c r="F54" i="28"/>
  <c r="E54" i="28"/>
  <c r="D54" i="28"/>
  <c r="C54" i="28"/>
  <c r="F54" i="36"/>
  <c r="E54" i="36"/>
  <c r="D54" i="36"/>
  <c r="C54" i="36"/>
  <c r="F54" i="27"/>
  <c r="E54" i="27"/>
  <c r="D54" i="27"/>
  <c r="C54" i="27"/>
  <c r="F54" i="30"/>
  <c r="E54" i="30"/>
  <c r="D54" i="30"/>
  <c r="C54" i="30"/>
  <c r="F54" i="34"/>
  <c r="E54" i="34"/>
  <c r="D54" i="34"/>
  <c r="C54" i="34"/>
  <c r="F54" i="32"/>
  <c r="E54" i="32"/>
  <c r="D54" i="32"/>
  <c r="C54" i="32"/>
  <c r="F54" i="49"/>
  <c r="E54" i="49"/>
  <c r="D54" i="49"/>
  <c r="C54" i="49"/>
  <c r="F54" i="37"/>
  <c r="E54" i="37"/>
  <c r="D54" i="37"/>
  <c r="C54" i="37"/>
  <c r="F54" i="22"/>
  <c r="E54" i="22"/>
  <c r="D54" i="22"/>
  <c r="C54" i="22"/>
  <c r="R26" i="51"/>
  <c r="Q26" i="51"/>
  <c r="P26" i="51"/>
  <c r="O26" i="51"/>
  <c r="R26" i="45"/>
  <c r="Q26" i="45"/>
  <c r="P26" i="45"/>
  <c r="O26" i="45"/>
  <c r="R26" i="1"/>
  <c r="Q26" i="1"/>
  <c r="P26" i="1"/>
  <c r="O26" i="1"/>
  <c r="R26" i="26"/>
  <c r="Q26" i="26"/>
  <c r="P26" i="26"/>
  <c r="O26" i="26"/>
  <c r="R26" i="28"/>
  <c r="Q26" i="28"/>
  <c r="P26" i="28"/>
  <c r="O26" i="28"/>
  <c r="R26" i="36"/>
  <c r="Q26" i="36"/>
  <c r="P26" i="36"/>
  <c r="O26" i="36"/>
  <c r="R26" i="27"/>
  <c r="Q26" i="27"/>
  <c r="P26" i="27"/>
  <c r="O26" i="27"/>
  <c r="R26" i="30"/>
  <c r="Q26" i="30"/>
  <c r="P26" i="30"/>
  <c r="O26" i="30"/>
  <c r="R26" i="34"/>
  <c r="Q26" i="34"/>
  <c r="P26" i="34"/>
  <c r="O26" i="34"/>
  <c r="R26" i="32"/>
  <c r="Q26" i="32"/>
  <c r="P26" i="32"/>
  <c r="O26" i="32"/>
  <c r="R26" i="49"/>
  <c r="Q26" i="49"/>
  <c r="P26" i="49"/>
  <c r="O26" i="49"/>
  <c r="R26" i="37"/>
  <c r="Q26" i="37"/>
  <c r="P26" i="37"/>
  <c r="O26" i="37"/>
  <c r="R26" i="22"/>
  <c r="Q26" i="22"/>
  <c r="P26" i="22"/>
  <c r="O26" i="22"/>
  <c r="N26" i="51"/>
  <c r="M26" i="51"/>
  <c r="L26" i="51"/>
  <c r="K26" i="51"/>
  <c r="N26" i="45"/>
  <c r="M26" i="45"/>
  <c r="L26" i="45"/>
  <c r="K26" i="45"/>
  <c r="N26" i="1"/>
  <c r="M26" i="1"/>
  <c r="L26" i="1"/>
  <c r="K26" i="1"/>
  <c r="N26" i="26"/>
  <c r="M26" i="26"/>
  <c r="L26" i="26"/>
  <c r="K26" i="26"/>
  <c r="N26" i="28"/>
  <c r="M26" i="28"/>
  <c r="L26" i="28"/>
  <c r="K26" i="28"/>
  <c r="N26" i="36"/>
  <c r="M26" i="36"/>
  <c r="L26" i="36"/>
  <c r="K26" i="36"/>
  <c r="N26" i="27"/>
  <c r="M26" i="27"/>
  <c r="L26" i="27"/>
  <c r="K26" i="27"/>
  <c r="N26" i="30"/>
  <c r="M26" i="30"/>
  <c r="L26" i="30"/>
  <c r="K26" i="30"/>
  <c r="N26" i="34"/>
  <c r="M26" i="34"/>
  <c r="L26" i="34"/>
  <c r="K26" i="34"/>
  <c r="N26" i="32"/>
  <c r="M26" i="32"/>
  <c r="L26" i="32"/>
  <c r="K26" i="32"/>
  <c r="N26" i="49"/>
  <c r="M26" i="49"/>
  <c r="L26" i="49"/>
  <c r="K26" i="49"/>
  <c r="N26" i="37"/>
  <c r="M26" i="37"/>
  <c r="L26" i="37"/>
  <c r="K26" i="37"/>
  <c r="N26" i="22"/>
  <c r="M26" i="22"/>
  <c r="L26" i="22"/>
  <c r="K26" i="22"/>
  <c r="J26" i="51"/>
  <c r="I26" i="51"/>
  <c r="H26" i="51"/>
  <c r="G26" i="51"/>
  <c r="J26" i="45"/>
  <c r="I26" i="45"/>
  <c r="H26" i="45"/>
  <c r="G26" i="45"/>
  <c r="J26" i="1"/>
  <c r="I26" i="1"/>
  <c r="H26" i="1"/>
  <c r="G26" i="1"/>
  <c r="J26" i="26"/>
  <c r="I26" i="26"/>
  <c r="H26" i="26"/>
  <c r="G26" i="26"/>
  <c r="J26" i="28"/>
  <c r="I26" i="28"/>
  <c r="H26" i="28"/>
  <c r="G26" i="28"/>
  <c r="J26" i="36"/>
  <c r="I26" i="36"/>
  <c r="H26" i="36"/>
  <c r="G26" i="36"/>
  <c r="J26" i="27"/>
  <c r="I26" i="27"/>
  <c r="H26" i="27"/>
  <c r="G26" i="27"/>
  <c r="J26" i="30"/>
  <c r="I26" i="30"/>
  <c r="H26" i="30"/>
  <c r="G26" i="30"/>
  <c r="J26" i="34"/>
  <c r="I26" i="34"/>
  <c r="H26" i="34"/>
  <c r="G26" i="34"/>
  <c r="J26" i="32"/>
  <c r="I26" i="32"/>
  <c r="H26" i="32"/>
  <c r="G26" i="32"/>
  <c r="J26" i="49"/>
  <c r="I26" i="49"/>
  <c r="H26" i="49"/>
  <c r="G26" i="49"/>
  <c r="J26" i="37"/>
  <c r="I26" i="37"/>
  <c r="H26" i="37"/>
  <c r="G26" i="37"/>
  <c r="J26" i="22"/>
  <c r="I26" i="22"/>
  <c r="H26" i="22"/>
  <c r="G26" i="22"/>
  <c r="F26" i="51"/>
  <c r="F26" i="45"/>
  <c r="F26" i="1"/>
  <c r="F26" i="26"/>
  <c r="F26" i="28"/>
  <c r="F26" i="36"/>
  <c r="F26" i="27"/>
  <c r="F26" i="30"/>
  <c r="F26" i="34"/>
  <c r="F26" i="32"/>
  <c r="F26" i="49"/>
  <c r="F26" i="37"/>
  <c r="F26" i="22"/>
  <c r="E26" i="51"/>
  <c r="E26" i="45"/>
  <c r="E26" i="1"/>
  <c r="E26" i="26"/>
  <c r="E26" i="28"/>
  <c r="E26" i="36"/>
  <c r="E26" i="27"/>
  <c r="E26" i="30"/>
  <c r="E26" i="34"/>
  <c r="E26" i="32"/>
  <c r="E26" i="49"/>
  <c r="E26" i="37"/>
  <c r="E26" i="22"/>
  <c r="D26" i="51"/>
  <c r="D26" i="45"/>
  <c r="D26" i="1"/>
  <c r="D26" i="26"/>
  <c r="D26" i="28"/>
  <c r="D26" i="36"/>
  <c r="D26" i="27"/>
  <c r="D26" i="30"/>
  <c r="D26" i="34"/>
  <c r="D26" i="32"/>
  <c r="D26" i="49"/>
  <c r="D26" i="37"/>
  <c r="D26" i="22"/>
  <c r="C26" i="51"/>
  <c r="C26" i="45"/>
  <c r="C26" i="1"/>
  <c r="C26" i="26"/>
  <c r="C26" i="28"/>
  <c r="C26" i="36"/>
  <c r="C26" i="27"/>
  <c r="C26" i="30"/>
  <c r="C26" i="34"/>
  <c r="C26" i="32"/>
  <c r="C26" i="49"/>
  <c r="C26" i="37"/>
  <c r="C26" i="22"/>
  <c r="Q81" i="51" l="1"/>
  <c r="P81" i="51"/>
  <c r="O81" i="51"/>
  <c r="Q81" i="45"/>
  <c r="P81" i="45"/>
  <c r="O81" i="45"/>
  <c r="Q81" i="1"/>
  <c r="P81" i="1"/>
  <c r="O81" i="1"/>
  <c r="Q81" i="26"/>
  <c r="P81" i="26"/>
  <c r="O81" i="26"/>
  <c r="Q81" i="28"/>
  <c r="P81" i="28"/>
  <c r="O81" i="28"/>
  <c r="Q81" i="36"/>
  <c r="P81" i="36"/>
  <c r="O81" i="36"/>
  <c r="Q81" i="27"/>
  <c r="P81" i="27"/>
  <c r="O81" i="27"/>
  <c r="Q81" i="30"/>
  <c r="P81" i="30"/>
  <c r="O81" i="30"/>
  <c r="Q81" i="34"/>
  <c r="P81" i="34"/>
  <c r="O81" i="34"/>
  <c r="Q81" i="32"/>
  <c r="P81" i="32"/>
  <c r="O81" i="32"/>
  <c r="Q81" i="49"/>
  <c r="P81" i="49"/>
  <c r="O81" i="49"/>
  <c r="Q81" i="37"/>
  <c r="P81" i="37"/>
  <c r="O81" i="37"/>
  <c r="Q81" i="22"/>
  <c r="P81" i="22"/>
  <c r="O81" i="22"/>
  <c r="B81" i="45"/>
  <c r="B81" i="1"/>
  <c r="B81" i="26"/>
  <c r="B81" i="28"/>
  <c r="B81" i="36"/>
  <c r="B81" i="27"/>
  <c r="B81" i="30"/>
  <c r="B81" i="34"/>
  <c r="B81" i="32"/>
  <c r="B81" i="49"/>
  <c r="B81" i="37"/>
  <c r="B81" i="22"/>
  <c r="B53" i="51"/>
  <c r="B81" i="51" s="1"/>
  <c r="B53" i="45"/>
  <c r="B53" i="1"/>
  <c r="B53" i="26"/>
  <c r="B53" i="28"/>
  <c r="B53" i="36"/>
  <c r="B53" i="27"/>
  <c r="B53" i="30"/>
  <c r="B53" i="34"/>
  <c r="B53" i="32"/>
  <c r="B53" i="49"/>
  <c r="B53" i="37"/>
  <c r="B53" i="22"/>
  <c r="S81" i="49" l="1"/>
  <c r="S81" i="28"/>
  <c r="S81" i="1"/>
  <c r="S81" i="30"/>
  <c r="S81" i="37"/>
  <c r="S81" i="32"/>
  <c r="S81" i="22"/>
  <c r="S81" i="36"/>
  <c r="S81" i="34"/>
  <c r="S81" i="26"/>
  <c r="S81" i="45"/>
  <c r="S81" i="27"/>
  <c r="S81" i="51"/>
  <c r="B47" i="51" l="1"/>
  <c r="A47" i="51"/>
  <c r="B47" i="45"/>
  <c r="A47" i="45"/>
  <c r="B47" i="1"/>
  <c r="A47" i="1"/>
  <c r="B47" i="26"/>
  <c r="A47" i="26"/>
  <c r="B47" i="28"/>
  <c r="A47" i="28"/>
  <c r="B47" i="36"/>
  <c r="B75" i="36" s="1"/>
  <c r="A47" i="36"/>
  <c r="B47" i="27"/>
  <c r="B75" i="27" s="1"/>
  <c r="A47" i="27"/>
  <c r="B47" i="30"/>
  <c r="A47" i="30"/>
  <c r="B47" i="34"/>
  <c r="A47" i="34"/>
  <c r="B47" i="32"/>
  <c r="A47" i="32"/>
  <c r="B47" i="49"/>
  <c r="A47" i="49"/>
  <c r="B47" i="37"/>
  <c r="A47" i="37"/>
  <c r="B47" i="22"/>
  <c r="A47" i="22"/>
  <c r="B40" i="45" l="1"/>
  <c r="R59" i="45"/>
  <c r="R82" i="45" s="1"/>
  <c r="R59" i="37"/>
  <c r="R59" i="49"/>
  <c r="R82" i="49" s="1"/>
  <c r="R59" i="32"/>
  <c r="R59" i="34"/>
  <c r="R82" i="34" s="1"/>
  <c r="R59" i="27"/>
  <c r="R82" i="27" s="1"/>
  <c r="R59" i="36"/>
  <c r="R82" i="36" s="1"/>
  <c r="R59" i="51"/>
  <c r="R59" i="28"/>
  <c r="R82" i="28" s="1"/>
  <c r="R59" i="30"/>
  <c r="R82" i="30" s="1"/>
  <c r="R59" i="26"/>
  <c r="R82" i="26" s="1"/>
  <c r="R59" i="1"/>
  <c r="R82" i="1" s="1"/>
  <c r="R57" i="45"/>
  <c r="R57" i="37"/>
  <c r="R57" i="49"/>
  <c r="R57" i="32"/>
  <c r="R57" i="34"/>
  <c r="R57" i="27"/>
  <c r="R57" i="36"/>
  <c r="R57" i="51"/>
  <c r="R57" i="28"/>
  <c r="R57" i="30"/>
  <c r="R57" i="26"/>
  <c r="R57" i="1"/>
  <c r="R57" i="22"/>
  <c r="B52" i="32"/>
  <c r="B80" i="32" s="1"/>
  <c r="O79" i="32"/>
  <c r="Q79" i="32"/>
  <c r="O79" i="34"/>
  <c r="Q79" i="34"/>
  <c r="O79" i="27"/>
  <c r="Q79" i="27"/>
  <c r="B39" i="27"/>
  <c r="B35" i="27"/>
  <c r="O79" i="28"/>
  <c r="Q79" i="28"/>
  <c r="Q80" i="32"/>
  <c r="P80" i="32"/>
  <c r="O80" i="32"/>
  <c r="P79" i="32"/>
  <c r="Q80" i="1"/>
  <c r="P80" i="1"/>
  <c r="O80" i="1"/>
  <c r="Q79" i="1"/>
  <c r="P79" i="1"/>
  <c r="O79" i="1"/>
  <c r="Q80" i="22"/>
  <c r="P80" i="22"/>
  <c r="O80" i="22"/>
  <c r="Q79" i="22"/>
  <c r="P79" i="22"/>
  <c r="O79" i="22"/>
  <c r="O80" i="37"/>
  <c r="Q80" i="37"/>
  <c r="B52" i="37"/>
  <c r="B80" i="37" s="1"/>
  <c r="O79" i="37"/>
  <c r="Q79" i="37"/>
  <c r="B52" i="1"/>
  <c r="B80" i="1" s="1"/>
  <c r="B52" i="26"/>
  <c r="B80" i="26" s="1"/>
  <c r="B52" i="30"/>
  <c r="B80" i="30" s="1"/>
  <c r="B52" i="28"/>
  <c r="B80" i="28" s="1"/>
  <c r="B52" i="51"/>
  <c r="B80" i="51" s="1"/>
  <c r="B52" i="36"/>
  <c r="B80" i="36" s="1"/>
  <c r="B52" i="27"/>
  <c r="B80" i="27" s="1"/>
  <c r="B52" i="34"/>
  <c r="B80" i="34" s="1"/>
  <c r="B52" i="49"/>
  <c r="B80" i="49" s="1"/>
  <c r="B52" i="45"/>
  <c r="B80" i="45" s="1"/>
  <c r="B52" i="22"/>
  <c r="B80" i="22" s="1"/>
  <c r="Q80" i="26"/>
  <c r="O80" i="26"/>
  <c r="P80" i="26"/>
  <c r="Q80" i="30"/>
  <c r="O80" i="30"/>
  <c r="P80" i="30"/>
  <c r="Q80" i="28"/>
  <c r="O80" i="28"/>
  <c r="P80" i="28"/>
  <c r="Q80" i="51"/>
  <c r="O80" i="51"/>
  <c r="P80" i="51"/>
  <c r="Q80" i="36"/>
  <c r="O80" i="36"/>
  <c r="P80" i="36"/>
  <c r="Q80" i="27"/>
  <c r="O80" i="27"/>
  <c r="P80" i="27"/>
  <c r="Q80" i="34"/>
  <c r="O80" i="34"/>
  <c r="P80" i="34"/>
  <c r="Q80" i="49"/>
  <c r="O80" i="49"/>
  <c r="P80" i="49"/>
  <c r="P80" i="37"/>
  <c r="Q80" i="45"/>
  <c r="O80" i="45"/>
  <c r="P80" i="45"/>
  <c r="D27" i="45"/>
  <c r="E27" i="45"/>
  <c r="F27" i="45"/>
  <c r="C27" i="45"/>
  <c r="A31" i="45"/>
  <c r="B31" i="45"/>
  <c r="B59" i="45" s="1"/>
  <c r="A32" i="45"/>
  <c r="B32" i="45"/>
  <c r="A33" i="45"/>
  <c r="B33" i="45"/>
  <c r="A34" i="45"/>
  <c r="B34" i="45"/>
  <c r="A35" i="45"/>
  <c r="B35" i="45"/>
  <c r="A36" i="45"/>
  <c r="B36" i="45"/>
  <c r="A37" i="45"/>
  <c r="B37" i="45"/>
  <c r="A38" i="45"/>
  <c r="B38" i="45"/>
  <c r="A39" i="45"/>
  <c r="B39" i="45"/>
  <c r="A40" i="45"/>
  <c r="A41" i="45"/>
  <c r="B41" i="45"/>
  <c r="A42" i="45"/>
  <c r="B42" i="45"/>
  <c r="A43" i="45"/>
  <c r="B43" i="45"/>
  <c r="A44" i="45"/>
  <c r="B44" i="45"/>
  <c r="A45" i="45"/>
  <c r="B45" i="45"/>
  <c r="A46" i="45"/>
  <c r="B46" i="45"/>
  <c r="B50" i="45"/>
  <c r="B78" i="45" s="1"/>
  <c r="B51" i="45"/>
  <c r="B79" i="45" s="1"/>
  <c r="A59" i="45"/>
  <c r="O59" i="45"/>
  <c r="O82" i="45" s="1"/>
  <c r="P59" i="45"/>
  <c r="P82" i="45" s="1"/>
  <c r="Q59" i="45"/>
  <c r="Q82" i="45" s="1"/>
  <c r="O78" i="45"/>
  <c r="P78" i="45"/>
  <c r="Q78" i="45"/>
  <c r="O79" i="45"/>
  <c r="P79" i="45"/>
  <c r="Q79" i="45"/>
  <c r="N83" i="45"/>
  <c r="Q84" i="45"/>
  <c r="C27" i="37"/>
  <c r="D27" i="37"/>
  <c r="E27" i="37"/>
  <c r="F27" i="37"/>
  <c r="A31" i="37"/>
  <c r="B31" i="37"/>
  <c r="B59" i="37" s="1"/>
  <c r="A32" i="37"/>
  <c r="B32" i="37"/>
  <c r="A33" i="37"/>
  <c r="B33" i="37"/>
  <c r="A34" i="37"/>
  <c r="B34" i="37"/>
  <c r="A35" i="37"/>
  <c r="B35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B50" i="37"/>
  <c r="B78" i="37" s="1"/>
  <c r="B51" i="37"/>
  <c r="B79" i="37" s="1"/>
  <c r="A59" i="37"/>
  <c r="O59" i="37"/>
  <c r="O82" i="37" s="1"/>
  <c r="P59" i="37"/>
  <c r="P82" i="37" s="1"/>
  <c r="Q59" i="37"/>
  <c r="Q82" i="37" s="1"/>
  <c r="O78" i="37"/>
  <c r="P78" i="37"/>
  <c r="Q78" i="37"/>
  <c r="P79" i="37"/>
  <c r="N83" i="37"/>
  <c r="Q84" i="37"/>
  <c r="C27" i="49"/>
  <c r="D27" i="49"/>
  <c r="E27" i="49"/>
  <c r="F27" i="49"/>
  <c r="A31" i="49"/>
  <c r="B31" i="49"/>
  <c r="B59" i="49" s="1"/>
  <c r="A32" i="49"/>
  <c r="B32" i="49"/>
  <c r="A33" i="49"/>
  <c r="B33" i="49"/>
  <c r="A34" i="49"/>
  <c r="B34" i="49"/>
  <c r="A35" i="49"/>
  <c r="B35" i="49"/>
  <c r="A36" i="49"/>
  <c r="B36" i="49"/>
  <c r="A37" i="49"/>
  <c r="B37" i="49"/>
  <c r="A38" i="49"/>
  <c r="B38" i="49"/>
  <c r="A39" i="49"/>
  <c r="B39" i="49"/>
  <c r="A40" i="49"/>
  <c r="B40" i="49"/>
  <c r="A41" i="49"/>
  <c r="B41" i="49"/>
  <c r="A42" i="49"/>
  <c r="B42" i="49"/>
  <c r="A43" i="49"/>
  <c r="B43" i="49"/>
  <c r="A44" i="49"/>
  <c r="B44" i="49"/>
  <c r="A45" i="49"/>
  <c r="B45" i="49"/>
  <c r="A46" i="49"/>
  <c r="B46" i="49"/>
  <c r="B50" i="49"/>
  <c r="B78" i="49" s="1"/>
  <c r="B51" i="49"/>
  <c r="A59" i="49"/>
  <c r="O59" i="49"/>
  <c r="O82" i="49" s="1"/>
  <c r="P59" i="49"/>
  <c r="P82" i="49" s="1"/>
  <c r="Q59" i="49"/>
  <c r="Q82" i="49" s="1"/>
  <c r="O78" i="49"/>
  <c r="P78" i="49"/>
  <c r="Q78" i="49"/>
  <c r="B79" i="49"/>
  <c r="O79" i="49"/>
  <c r="P79" i="49"/>
  <c r="Q79" i="49"/>
  <c r="N83" i="49"/>
  <c r="Q84" i="49"/>
  <c r="C27" i="32"/>
  <c r="D27" i="32"/>
  <c r="E27" i="32"/>
  <c r="F27" i="32"/>
  <c r="A31" i="32"/>
  <c r="B31" i="32"/>
  <c r="B59" i="32" s="1"/>
  <c r="A32" i="32"/>
  <c r="B32" i="32"/>
  <c r="A33" i="32"/>
  <c r="B33" i="32"/>
  <c r="A34" i="32"/>
  <c r="B34" i="32"/>
  <c r="A35" i="32"/>
  <c r="B35" i="32"/>
  <c r="A36" i="32"/>
  <c r="B36" i="32"/>
  <c r="A37" i="32"/>
  <c r="B37" i="32"/>
  <c r="A38" i="32"/>
  <c r="B38" i="32"/>
  <c r="A39" i="32"/>
  <c r="B39" i="32"/>
  <c r="A40" i="32"/>
  <c r="B40" i="32"/>
  <c r="A41" i="32"/>
  <c r="B41" i="32"/>
  <c r="A42" i="32"/>
  <c r="B42" i="32"/>
  <c r="A43" i="32"/>
  <c r="B43" i="32"/>
  <c r="A44" i="32"/>
  <c r="B44" i="32"/>
  <c r="A45" i="32"/>
  <c r="B45" i="32"/>
  <c r="A46" i="32"/>
  <c r="B46" i="32"/>
  <c r="B50" i="32"/>
  <c r="B78" i="32" s="1"/>
  <c r="B51" i="32"/>
  <c r="B79" i="32" s="1"/>
  <c r="A59" i="32"/>
  <c r="O59" i="32"/>
  <c r="O82" i="32" s="1"/>
  <c r="P59" i="32"/>
  <c r="P82" i="32" s="1"/>
  <c r="Q59" i="32"/>
  <c r="Q82" i="32" s="1"/>
  <c r="O78" i="32"/>
  <c r="P78" i="32"/>
  <c r="Q78" i="32"/>
  <c r="N83" i="32"/>
  <c r="Q84" i="32"/>
  <c r="C27" i="34"/>
  <c r="D27" i="34"/>
  <c r="E27" i="34"/>
  <c r="F27" i="34"/>
  <c r="A31" i="34"/>
  <c r="B31" i="34"/>
  <c r="B59" i="34" s="1"/>
  <c r="A32" i="34"/>
  <c r="B32" i="34"/>
  <c r="A33" i="34"/>
  <c r="B33" i="34"/>
  <c r="A34" i="34"/>
  <c r="B34" i="34"/>
  <c r="A35" i="34"/>
  <c r="B35" i="34"/>
  <c r="A36" i="34"/>
  <c r="B36" i="34"/>
  <c r="A37" i="34"/>
  <c r="B37" i="34"/>
  <c r="A38" i="34"/>
  <c r="B38" i="34"/>
  <c r="A39" i="34"/>
  <c r="B39" i="34"/>
  <c r="A40" i="34"/>
  <c r="B40" i="34"/>
  <c r="A41" i="34"/>
  <c r="B41" i="34"/>
  <c r="A42" i="34"/>
  <c r="B42" i="34"/>
  <c r="A43" i="34"/>
  <c r="B43" i="34"/>
  <c r="A44" i="34"/>
  <c r="B44" i="34"/>
  <c r="A45" i="34"/>
  <c r="B45" i="34"/>
  <c r="A46" i="34"/>
  <c r="B46" i="34"/>
  <c r="B50" i="34"/>
  <c r="B78" i="34" s="1"/>
  <c r="B51" i="34"/>
  <c r="B79" i="34" s="1"/>
  <c r="A59" i="34"/>
  <c r="O59" i="34"/>
  <c r="O82" i="34" s="1"/>
  <c r="P59" i="34"/>
  <c r="P82" i="34" s="1"/>
  <c r="Q59" i="34"/>
  <c r="Q82" i="34" s="1"/>
  <c r="O78" i="34"/>
  <c r="P78" i="34"/>
  <c r="Q78" i="34"/>
  <c r="P79" i="34"/>
  <c r="N83" i="34"/>
  <c r="Q84" i="34"/>
  <c r="D27" i="27"/>
  <c r="E27" i="27"/>
  <c r="F27" i="27"/>
  <c r="C27" i="27"/>
  <c r="A31" i="27"/>
  <c r="B31" i="27"/>
  <c r="B59" i="27" s="1"/>
  <c r="A32" i="27"/>
  <c r="B32" i="27"/>
  <c r="A33" i="27"/>
  <c r="B33" i="27"/>
  <c r="A34" i="27"/>
  <c r="B34" i="27"/>
  <c r="A35" i="27"/>
  <c r="A36" i="27"/>
  <c r="B36" i="27"/>
  <c r="A37" i="27"/>
  <c r="B37" i="27"/>
  <c r="A38" i="27"/>
  <c r="B38" i="27"/>
  <c r="A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B50" i="27"/>
  <c r="B78" i="27" s="1"/>
  <c r="B51" i="27"/>
  <c r="B79" i="27" s="1"/>
  <c r="A59" i="27"/>
  <c r="O59" i="27"/>
  <c r="O82" i="27" s="1"/>
  <c r="P59" i="27"/>
  <c r="P82" i="27" s="1"/>
  <c r="Q59" i="27"/>
  <c r="Q82" i="27" s="1"/>
  <c r="O78" i="27"/>
  <c r="P78" i="27"/>
  <c r="Q78" i="27"/>
  <c r="P79" i="27"/>
  <c r="N83" i="27"/>
  <c r="Q84" i="27"/>
  <c r="C27" i="36"/>
  <c r="D27" i="36"/>
  <c r="E27" i="36"/>
  <c r="F27" i="36"/>
  <c r="A31" i="36"/>
  <c r="B31" i="36"/>
  <c r="B59" i="36" s="1"/>
  <c r="A32" i="36"/>
  <c r="B32" i="36"/>
  <c r="A33" i="36"/>
  <c r="B33" i="36"/>
  <c r="A34" i="36"/>
  <c r="B34" i="36"/>
  <c r="A35" i="36"/>
  <c r="B35" i="36"/>
  <c r="A36" i="36"/>
  <c r="B36" i="36"/>
  <c r="A37" i="36"/>
  <c r="B37" i="36"/>
  <c r="A38" i="36"/>
  <c r="B38" i="36"/>
  <c r="A39" i="36"/>
  <c r="B39" i="36"/>
  <c r="A40" i="36"/>
  <c r="B40" i="36"/>
  <c r="A41" i="36"/>
  <c r="B41" i="36"/>
  <c r="A42" i="36"/>
  <c r="B42" i="36"/>
  <c r="A43" i="36"/>
  <c r="B43" i="36"/>
  <c r="A44" i="36"/>
  <c r="B44" i="36"/>
  <c r="A45" i="36"/>
  <c r="B45" i="36"/>
  <c r="B73" i="36" s="1"/>
  <c r="A46" i="36"/>
  <c r="B46" i="36"/>
  <c r="B74" i="36" s="1"/>
  <c r="B50" i="36"/>
  <c r="B78" i="36" s="1"/>
  <c r="B51" i="36"/>
  <c r="B79" i="36" s="1"/>
  <c r="A59" i="36"/>
  <c r="O59" i="36"/>
  <c r="O82" i="36" s="1"/>
  <c r="P59" i="36"/>
  <c r="P82" i="36" s="1"/>
  <c r="Q59" i="36"/>
  <c r="Q82" i="36" s="1"/>
  <c r="O78" i="36"/>
  <c r="P78" i="36"/>
  <c r="Q78" i="36"/>
  <c r="O79" i="36"/>
  <c r="P79" i="36"/>
  <c r="Q79" i="36"/>
  <c r="N83" i="36"/>
  <c r="Q84" i="36"/>
  <c r="C27" i="51"/>
  <c r="D27" i="51"/>
  <c r="E27" i="51"/>
  <c r="F27" i="51"/>
  <c r="A31" i="51"/>
  <c r="B31" i="51"/>
  <c r="B59" i="51" s="1"/>
  <c r="A32" i="51"/>
  <c r="B32" i="51"/>
  <c r="A33" i="51"/>
  <c r="B33" i="51"/>
  <c r="A34" i="51"/>
  <c r="B34" i="51"/>
  <c r="A35" i="51"/>
  <c r="B35" i="51"/>
  <c r="A36" i="51"/>
  <c r="B36" i="51"/>
  <c r="A37" i="51"/>
  <c r="B37" i="51"/>
  <c r="A38" i="51"/>
  <c r="B38" i="51"/>
  <c r="A39" i="51"/>
  <c r="B39" i="51"/>
  <c r="A40" i="51"/>
  <c r="B40" i="51"/>
  <c r="B68" i="51" s="1"/>
  <c r="A41" i="51"/>
  <c r="B41" i="51"/>
  <c r="B69" i="51" s="1"/>
  <c r="A42" i="51"/>
  <c r="B42" i="51"/>
  <c r="A43" i="51"/>
  <c r="B43" i="51"/>
  <c r="A44" i="51"/>
  <c r="B44" i="51"/>
  <c r="A45" i="51"/>
  <c r="B45" i="51"/>
  <c r="A46" i="51"/>
  <c r="B46" i="51"/>
  <c r="B50" i="51"/>
  <c r="B78" i="51" s="1"/>
  <c r="B51" i="51"/>
  <c r="B79" i="51" s="1"/>
  <c r="A59" i="51"/>
  <c r="O59" i="51"/>
  <c r="O82" i="51" s="1"/>
  <c r="P59" i="51"/>
  <c r="P82" i="51" s="1"/>
  <c r="Q59" i="51"/>
  <c r="Q82" i="51" s="1"/>
  <c r="O78" i="51"/>
  <c r="P78" i="51"/>
  <c r="Q78" i="51"/>
  <c r="O79" i="51"/>
  <c r="P79" i="51"/>
  <c r="Q79" i="51"/>
  <c r="N83" i="51"/>
  <c r="Q84" i="51"/>
  <c r="C27" i="28"/>
  <c r="D27" i="28"/>
  <c r="E27" i="28"/>
  <c r="F27" i="28"/>
  <c r="A31" i="28"/>
  <c r="B31" i="28"/>
  <c r="B59" i="28" s="1"/>
  <c r="A32" i="28"/>
  <c r="B32" i="28"/>
  <c r="A33" i="28"/>
  <c r="B33" i="28"/>
  <c r="A34" i="28"/>
  <c r="B34" i="28"/>
  <c r="A35" i="28"/>
  <c r="B35" i="28"/>
  <c r="A36" i="28"/>
  <c r="B36" i="28"/>
  <c r="A37" i="28"/>
  <c r="B37" i="28"/>
  <c r="A38" i="28"/>
  <c r="B38" i="28"/>
  <c r="A39" i="28"/>
  <c r="B39" i="28"/>
  <c r="A40" i="28"/>
  <c r="B40" i="28"/>
  <c r="A41" i="28"/>
  <c r="B41" i="28"/>
  <c r="A42" i="28"/>
  <c r="B42" i="28"/>
  <c r="A43" i="28"/>
  <c r="B43" i="28"/>
  <c r="A44" i="28"/>
  <c r="B44" i="28"/>
  <c r="A45" i="28"/>
  <c r="B45" i="28"/>
  <c r="A46" i="28"/>
  <c r="B46" i="28"/>
  <c r="B50" i="28"/>
  <c r="B78" i="28" s="1"/>
  <c r="B51" i="28"/>
  <c r="B79" i="28" s="1"/>
  <c r="A59" i="28"/>
  <c r="O59" i="28"/>
  <c r="O82" i="28" s="1"/>
  <c r="P59" i="28"/>
  <c r="P82" i="28" s="1"/>
  <c r="Q59" i="28"/>
  <c r="Q82" i="28" s="1"/>
  <c r="O78" i="28"/>
  <c r="P78" i="28"/>
  <c r="Q78" i="28"/>
  <c r="P79" i="28"/>
  <c r="N83" i="28"/>
  <c r="Q84" i="28"/>
  <c r="C27" i="30"/>
  <c r="D27" i="30"/>
  <c r="E27" i="30"/>
  <c r="F27" i="30"/>
  <c r="A31" i="30"/>
  <c r="B31" i="30"/>
  <c r="B59" i="30" s="1"/>
  <c r="A32" i="30"/>
  <c r="B32" i="30"/>
  <c r="B33" i="30"/>
  <c r="B34" i="30"/>
  <c r="B35" i="30"/>
  <c r="A44" i="30"/>
  <c r="A45" i="30"/>
  <c r="B45" i="30"/>
  <c r="A46" i="30"/>
  <c r="B46" i="30"/>
  <c r="B50" i="30"/>
  <c r="B78" i="30" s="1"/>
  <c r="B51" i="30"/>
  <c r="B79" i="30" s="1"/>
  <c r="A59" i="30"/>
  <c r="O59" i="30"/>
  <c r="P59" i="30"/>
  <c r="P82" i="30" s="1"/>
  <c r="Q59" i="30"/>
  <c r="Q82" i="30" s="1"/>
  <c r="O78" i="30"/>
  <c r="P78" i="30"/>
  <c r="Q78" i="30"/>
  <c r="O79" i="30"/>
  <c r="P79" i="30"/>
  <c r="Q79" i="30"/>
  <c r="N83" i="30"/>
  <c r="Q84" i="30"/>
  <c r="C27" i="26"/>
  <c r="D27" i="26"/>
  <c r="E27" i="26"/>
  <c r="F27" i="26"/>
  <c r="A31" i="26"/>
  <c r="B31" i="26"/>
  <c r="B59" i="26" s="1"/>
  <c r="A32" i="26"/>
  <c r="B32" i="26"/>
  <c r="A33" i="26"/>
  <c r="B33" i="26"/>
  <c r="A34" i="26"/>
  <c r="B34" i="26"/>
  <c r="A35" i="26"/>
  <c r="B35" i="26"/>
  <c r="A36" i="26"/>
  <c r="B36" i="26"/>
  <c r="A37" i="26"/>
  <c r="B37" i="26"/>
  <c r="A38" i="26"/>
  <c r="B38" i="26"/>
  <c r="A39" i="26"/>
  <c r="B39" i="26"/>
  <c r="A40" i="26"/>
  <c r="B40" i="26"/>
  <c r="A41" i="26"/>
  <c r="B41" i="26"/>
  <c r="A42" i="26"/>
  <c r="B42" i="26"/>
  <c r="A43" i="26"/>
  <c r="B43" i="26"/>
  <c r="A44" i="26"/>
  <c r="B44" i="26"/>
  <c r="A45" i="26"/>
  <c r="B45" i="26"/>
  <c r="A46" i="26"/>
  <c r="B46" i="26"/>
  <c r="B50" i="26"/>
  <c r="B78" i="26" s="1"/>
  <c r="B51" i="26"/>
  <c r="B79" i="26" s="1"/>
  <c r="A59" i="26"/>
  <c r="O59" i="26"/>
  <c r="O82" i="26" s="1"/>
  <c r="P59" i="26"/>
  <c r="P82" i="26" s="1"/>
  <c r="Q59" i="26"/>
  <c r="Q82" i="26" s="1"/>
  <c r="O78" i="26"/>
  <c r="P78" i="26"/>
  <c r="Q78" i="26"/>
  <c r="O79" i="26"/>
  <c r="P79" i="26"/>
  <c r="Q79" i="26"/>
  <c r="N83" i="26"/>
  <c r="Q84" i="26"/>
  <c r="C27" i="1"/>
  <c r="D27" i="1"/>
  <c r="E27" i="1"/>
  <c r="F27" i="1"/>
  <c r="A31" i="1"/>
  <c r="B31" i="1"/>
  <c r="B59" i="1" s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B50" i="1"/>
  <c r="B78" i="1" s="1"/>
  <c r="B51" i="1"/>
  <c r="B79" i="1" s="1"/>
  <c r="A59" i="1"/>
  <c r="O59" i="1"/>
  <c r="O82" i="1" s="1"/>
  <c r="P59" i="1"/>
  <c r="P82" i="1" s="1"/>
  <c r="Q59" i="1"/>
  <c r="Q82" i="1" s="1"/>
  <c r="O78" i="1"/>
  <c r="P78" i="1"/>
  <c r="Q78" i="1"/>
  <c r="N83" i="1"/>
  <c r="Q84" i="1"/>
  <c r="C27" i="22"/>
  <c r="D27" i="22"/>
  <c r="E27" i="22"/>
  <c r="F27" i="22"/>
  <c r="A31" i="22"/>
  <c r="B31" i="22"/>
  <c r="B59" i="22" s="1"/>
  <c r="A32" i="22"/>
  <c r="B32" i="22"/>
  <c r="A33" i="22"/>
  <c r="B33" i="22"/>
  <c r="A34" i="22"/>
  <c r="B34" i="22"/>
  <c r="A35" i="22"/>
  <c r="B35" i="22"/>
  <c r="A36" i="22"/>
  <c r="B36" i="22"/>
  <c r="A37" i="22"/>
  <c r="B37" i="22"/>
  <c r="A38" i="22"/>
  <c r="B38" i="22"/>
  <c r="A39" i="22"/>
  <c r="B39" i="22"/>
  <c r="A40" i="22"/>
  <c r="B40" i="22"/>
  <c r="A41" i="22"/>
  <c r="B41" i="22"/>
  <c r="A42" i="22"/>
  <c r="B42" i="22"/>
  <c r="A43" i="22"/>
  <c r="B43" i="22"/>
  <c r="A44" i="22"/>
  <c r="B44" i="22"/>
  <c r="A45" i="22"/>
  <c r="B45" i="22"/>
  <c r="A46" i="22"/>
  <c r="B46" i="22"/>
  <c r="B50" i="22"/>
  <c r="B78" i="22" s="1"/>
  <c r="B51" i="22"/>
  <c r="B79" i="22" s="1"/>
  <c r="A59" i="22"/>
  <c r="O59" i="22"/>
  <c r="P59" i="22"/>
  <c r="P82" i="22" s="1"/>
  <c r="Q59" i="22"/>
  <c r="Q82" i="22" s="1"/>
  <c r="R59" i="22"/>
  <c r="O78" i="22"/>
  <c r="P78" i="22"/>
  <c r="Q78" i="22"/>
  <c r="N83" i="22"/>
  <c r="Q84" i="22"/>
  <c r="R82" i="22" l="1"/>
  <c r="O82" i="22"/>
  <c r="R82" i="51"/>
  <c r="R82" i="37"/>
  <c r="R82" i="32"/>
  <c r="O82" i="30"/>
  <c r="G27" i="22"/>
  <c r="K27" i="22" s="1"/>
  <c r="O27" i="22" s="1"/>
  <c r="C55" i="22" s="1"/>
  <c r="G55" i="22" s="1"/>
  <c r="K55" i="22" s="1"/>
  <c r="O55" i="22" s="1"/>
  <c r="C83" i="22" s="1"/>
  <c r="G83" i="22" s="1"/>
  <c r="K83" i="22" s="1"/>
  <c r="G27" i="51"/>
  <c r="K27" i="51" s="1"/>
  <c r="O27" i="51" s="1"/>
  <c r="C55" i="51" s="1"/>
  <c r="G55" i="51" s="1"/>
  <c r="K55" i="51" s="1"/>
  <c r="O55" i="51" s="1"/>
  <c r="C83" i="51" s="1"/>
  <c r="G83" i="51" s="1"/>
  <c r="K83" i="51" s="1"/>
  <c r="I27" i="34"/>
  <c r="M27" i="34" s="1"/>
  <c r="Q27" i="34" s="1"/>
  <c r="E55" i="34" s="1"/>
  <c r="I55" i="34" s="1"/>
  <c r="M55" i="34" s="1"/>
  <c r="Q55" i="34" s="1"/>
  <c r="E83" i="34" s="1"/>
  <c r="I83" i="34" s="1"/>
  <c r="M83" i="34" s="1"/>
  <c r="H27" i="22"/>
  <c r="L27" i="22" s="1"/>
  <c r="P27" i="22" s="1"/>
  <c r="D55" i="22" s="1"/>
  <c r="H55" i="22" s="1"/>
  <c r="L55" i="22" s="1"/>
  <c r="P55" i="22" s="1"/>
  <c r="D83" i="22" s="1"/>
  <c r="H83" i="22" s="1"/>
  <c r="L83" i="22" s="1"/>
  <c r="S79" i="30"/>
  <c r="S79" i="27"/>
  <c r="S79" i="1"/>
  <c r="S80" i="45"/>
  <c r="J27" i="45"/>
  <c r="N27" i="45" s="1"/>
  <c r="R27" i="45" s="1"/>
  <c r="F55" i="45" s="1"/>
  <c r="J55" i="45" s="1"/>
  <c r="N55" i="45" s="1"/>
  <c r="R55" i="45" s="1"/>
  <c r="I27" i="1"/>
  <c r="M27" i="1" s="1"/>
  <c r="Q27" i="1" s="1"/>
  <c r="E55" i="1" s="1"/>
  <c r="I55" i="1" s="1"/>
  <c r="M55" i="1" s="1"/>
  <c r="Q55" i="1" s="1"/>
  <c r="E83" i="1" s="1"/>
  <c r="I83" i="1" s="1"/>
  <c r="M83" i="1" s="1"/>
  <c r="H27" i="49"/>
  <c r="L27" i="49" s="1"/>
  <c r="P27" i="49" s="1"/>
  <c r="D55" i="49" s="1"/>
  <c r="H55" i="49" s="1"/>
  <c r="L55" i="49" s="1"/>
  <c r="P55" i="49" s="1"/>
  <c r="D83" i="49" s="1"/>
  <c r="H83" i="49" s="1"/>
  <c r="L83" i="49" s="1"/>
  <c r="S80" i="32"/>
  <c r="G27" i="37"/>
  <c r="K27" i="37" s="1"/>
  <c r="O27" i="37" s="1"/>
  <c r="C55" i="37" s="1"/>
  <c r="G55" i="37" s="1"/>
  <c r="K55" i="37" s="1"/>
  <c r="O55" i="37" s="1"/>
  <c r="C83" i="37" s="1"/>
  <c r="G83" i="37" s="1"/>
  <c r="K83" i="37" s="1"/>
  <c r="G27" i="49"/>
  <c r="K27" i="49" s="1"/>
  <c r="O27" i="49" s="1"/>
  <c r="C55" i="49" s="1"/>
  <c r="G55" i="49" s="1"/>
  <c r="K55" i="49" s="1"/>
  <c r="O55" i="49" s="1"/>
  <c r="C83" i="49" s="1"/>
  <c r="G83" i="49" s="1"/>
  <c r="K83" i="49" s="1"/>
  <c r="J27" i="49"/>
  <c r="N27" i="49" s="1"/>
  <c r="R27" i="49" s="1"/>
  <c r="F55" i="49" s="1"/>
  <c r="J55" i="49" s="1"/>
  <c r="N55" i="49" s="1"/>
  <c r="R55" i="49" s="1"/>
  <c r="I27" i="49"/>
  <c r="M27" i="49" s="1"/>
  <c r="Q27" i="49" s="1"/>
  <c r="E55" i="49" s="1"/>
  <c r="I55" i="49" s="1"/>
  <c r="M55" i="49" s="1"/>
  <c r="Q55" i="49" s="1"/>
  <c r="E83" i="49" s="1"/>
  <c r="I83" i="49" s="1"/>
  <c r="M83" i="49" s="1"/>
  <c r="G27" i="1"/>
  <c r="K27" i="1" s="1"/>
  <c r="O27" i="1" s="1"/>
  <c r="C55" i="1" s="1"/>
  <c r="G55" i="1" s="1"/>
  <c r="K55" i="1" s="1"/>
  <c r="O55" i="1" s="1"/>
  <c r="C83" i="1" s="1"/>
  <c r="G83" i="1" s="1"/>
  <c r="K83" i="1" s="1"/>
  <c r="S59" i="1"/>
  <c r="J27" i="22"/>
  <c r="N27" i="22" s="1"/>
  <c r="R27" i="22" s="1"/>
  <c r="F55" i="22" s="1"/>
  <c r="J55" i="22" s="1"/>
  <c r="N55" i="22" s="1"/>
  <c r="R55" i="22" s="1"/>
  <c r="H27" i="28"/>
  <c r="L27" i="28" s="1"/>
  <c r="P27" i="28" s="1"/>
  <c r="D55" i="28" s="1"/>
  <c r="H55" i="28" s="1"/>
  <c r="L55" i="28" s="1"/>
  <c r="P55" i="28" s="1"/>
  <c r="D83" i="28" s="1"/>
  <c r="H83" i="28" s="1"/>
  <c r="L83" i="28" s="1"/>
  <c r="G27" i="28"/>
  <c r="K27" i="28" s="1"/>
  <c r="O27" i="28" s="1"/>
  <c r="C55" i="28" s="1"/>
  <c r="G55" i="28" s="1"/>
  <c r="K55" i="28" s="1"/>
  <c r="O55" i="28" s="1"/>
  <c r="C83" i="28" s="1"/>
  <c r="G83" i="28" s="1"/>
  <c r="K83" i="28" s="1"/>
  <c r="J27" i="26"/>
  <c r="N27" i="26" s="1"/>
  <c r="R27" i="26" s="1"/>
  <c r="F55" i="26" s="1"/>
  <c r="J55" i="26" s="1"/>
  <c r="N55" i="26" s="1"/>
  <c r="R55" i="26" s="1"/>
  <c r="G27" i="26"/>
  <c r="K27" i="26" s="1"/>
  <c r="O27" i="26" s="1"/>
  <c r="C55" i="26" s="1"/>
  <c r="G55" i="26" s="1"/>
  <c r="K55" i="26" s="1"/>
  <c r="O55" i="26" s="1"/>
  <c r="C83" i="26" s="1"/>
  <c r="G83" i="26" s="1"/>
  <c r="K83" i="26" s="1"/>
  <c r="H27" i="26"/>
  <c r="L27" i="26" s="1"/>
  <c r="P27" i="26" s="1"/>
  <c r="D55" i="26" s="1"/>
  <c r="H55" i="26" s="1"/>
  <c r="L55" i="26" s="1"/>
  <c r="P55" i="26" s="1"/>
  <c r="D83" i="26" s="1"/>
  <c r="H83" i="26" s="1"/>
  <c r="L83" i="26" s="1"/>
  <c r="I27" i="27"/>
  <c r="M27" i="27" s="1"/>
  <c r="Q27" i="27" s="1"/>
  <c r="E55" i="27" s="1"/>
  <c r="I55" i="27" s="1"/>
  <c r="M55" i="27" s="1"/>
  <c r="Q55" i="27" s="1"/>
  <c r="E83" i="27" s="1"/>
  <c r="I83" i="27" s="1"/>
  <c r="M83" i="27" s="1"/>
  <c r="G27" i="27"/>
  <c r="K27" i="27" s="1"/>
  <c r="O27" i="27" s="1"/>
  <c r="C55" i="27" s="1"/>
  <c r="G55" i="27" s="1"/>
  <c r="K55" i="27" s="1"/>
  <c r="O55" i="27" s="1"/>
  <c r="C83" i="27" s="1"/>
  <c r="G83" i="27" s="1"/>
  <c r="K83" i="27" s="1"/>
  <c r="G27" i="30"/>
  <c r="K27" i="30" s="1"/>
  <c r="O27" i="30" s="1"/>
  <c r="C55" i="30" s="1"/>
  <c r="G55" i="30" s="1"/>
  <c r="K55" i="30" s="1"/>
  <c r="O55" i="30" s="1"/>
  <c r="C83" i="30" s="1"/>
  <c r="G83" i="30" s="1"/>
  <c r="K83" i="30" s="1"/>
  <c r="I27" i="30"/>
  <c r="M27" i="30" s="1"/>
  <c r="Q27" i="30" s="1"/>
  <c r="E55" i="30" s="1"/>
  <c r="I55" i="30" s="1"/>
  <c r="M55" i="30" s="1"/>
  <c r="Q55" i="30" s="1"/>
  <c r="E83" i="30" s="1"/>
  <c r="I83" i="30" s="1"/>
  <c r="M83" i="30" s="1"/>
  <c r="H27" i="45"/>
  <c r="L27" i="45" s="1"/>
  <c r="P27" i="45" s="1"/>
  <c r="D55" i="45" s="1"/>
  <c r="H55" i="45" s="1"/>
  <c r="L55" i="45" s="1"/>
  <c r="P55" i="45" s="1"/>
  <c r="D83" i="45" s="1"/>
  <c r="H83" i="45" s="1"/>
  <c r="L83" i="45" s="1"/>
  <c r="G27" i="45"/>
  <c r="K27" i="45" s="1"/>
  <c r="O27" i="45" s="1"/>
  <c r="C55" i="45" s="1"/>
  <c r="G55" i="45" s="1"/>
  <c r="K55" i="45" s="1"/>
  <c r="O55" i="45" s="1"/>
  <c r="C83" i="45" s="1"/>
  <c r="G83" i="45" s="1"/>
  <c r="K83" i="45" s="1"/>
  <c r="I27" i="36"/>
  <c r="M27" i="36" s="1"/>
  <c r="Q27" i="36" s="1"/>
  <c r="E55" i="36" s="1"/>
  <c r="I55" i="36" s="1"/>
  <c r="M55" i="36" s="1"/>
  <c r="Q55" i="36" s="1"/>
  <c r="E83" i="36" s="1"/>
  <c r="I83" i="36" s="1"/>
  <c r="M83" i="36" s="1"/>
  <c r="H27" i="36"/>
  <c r="L27" i="36" s="1"/>
  <c r="P27" i="36" s="1"/>
  <c r="D55" i="36" s="1"/>
  <c r="H55" i="36" s="1"/>
  <c r="L55" i="36" s="1"/>
  <c r="P55" i="36" s="1"/>
  <c r="D83" i="36" s="1"/>
  <c r="H83" i="36" s="1"/>
  <c r="L83" i="36" s="1"/>
  <c r="G27" i="36"/>
  <c r="K27" i="36" s="1"/>
  <c r="O27" i="36" s="1"/>
  <c r="C55" i="36" s="1"/>
  <c r="G55" i="36" s="1"/>
  <c r="K55" i="36" s="1"/>
  <c r="O55" i="36" s="1"/>
  <c r="C83" i="36" s="1"/>
  <c r="G83" i="36" s="1"/>
  <c r="K83" i="36" s="1"/>
  <c r="J27" i="51"/>
  <c r="N27" i="51" s="1"/>
  <c r="R27" i="51" s="1"/>
  <c r="F55" i="51" s="1"/>
  <c r="J55" i="51" s="1"/>
  <c r="N55" i="51" s="1"/>
  <c r="R55" i="51" s="1"/>
  <c r="I27" i="51"/>
  <c r="M27" i="51" s="1"/>
  <c r="Q27" i="51" s="1"/>
  <c r="E55" i="51" s="1"/>
  <c r="I55" i="51" s="1"/>
  <c r="M55" i="51" s="1"/>
  <c r="Q55" i="51" s="1"/>
  <c r="E83" i="51" s="1"/>
  <c r="I83" i="51" s="1"/>
  <c r="M83" i="51" s="1"/>
  <c r="J27" i="1"/>
  <c r="N27" i="1" s="1"/>
  <c r="R27" i="1" s="1"/>
  <c r="F55" i="1" s="1"/>
  <c r="J55" i="1" s="1"/>
  <c r="N55" i="1" s="1"/>
  <c r="R55" i="1" s="1"/>
  <c r="J27" i="34"/>
  <c r="N27" i="34" s="1"/>
  <c r="R27" i="34" s="1"/>
  <c r="F55" i="34" s="1"/>
  <c r="J55" i="34" s="1"/>
  <c r="N55" i="34" s="1"/>
  <c r="R55" i="34" s="1"/>
  <c r="G27" i="34"/>
  <c r="K27" i="34" s="1"/>
  <c r="O27" i="34" s="1"/>
  <c r="C55" i="34" s="1"/>
  <c r="G55" i="34" s="1"/>
  <c r="K55" i="34" s="1"/>
  <c r="O55" i="34" s="1"/>
  <c r="C83" i="34" s="1"/>
  <c r="G83" i="34" s="1"/>
  <c r="K83" i="34" s="1"/>
  <c r="S78" i="28"/>
  <c r="J27" i="32"/>
  <c r="N27" i="32" s="1"/>
  <c r="R27" i="32" s="1"/>
  <c r="F55" i="32" s="1"/>
  <c r="J55" i="32" s="1"/>
  <c r="N55" i="32" s="1"/>
  <c r="R55" i="32" s="1"/>
  <c r="H27" i="32"/>
  <c r="L27" i="32" s="1"/>
  <c r="P27" i="32" s="1"/>
  <c r="D55" i="32" s="1"/>
  <c r="H55" i="32" s="1"/>
  <c r="L55" i="32" s="1"/>
  <c r="P55" i="32" s="1"/>
  <c r="D83" i="32" s="1"/>
  <c r="H83" i="32" s="1"/>
  <c r="L83" i="32" s="1"/>
  <c r="G27" i="32"/>
  <c r="K27" i="32" s="1"/>
  <c r="O27" i="32" s="1"/>
  <c r="C55" i="32" s="1"/>
  <c r="G55" i="32" s="1"/>
  <c r="K55" i="32" s="1"/>
  <c r="O55" i="32" s="1"/>
  <c r="C83" i="32" s="1"/>
  <c r="G83" i="32" s="1"/>
  <c r="K83" i="32" s="1"/>
  <c r="H27" i="27"/>
  <c r="L27" i="27" s="1"/>
  <c r="P27" i="27" s="1"/>
  <c r="D55" i="27" s="1"/>
  <c r="H55" i="27" s="1"/>
  <c r="L55" i="27" s="1"/>
  <c r="P55" i="27" s="1"/>
  <c r="D83" i="27" s="1"/>
  <c r="H83" i="27" s="1"/>
  <c r="L83" i="27" s="1"/>
  <c r="I27" i="32"/>
  <c r="M27" i="32" s="1"/>
  <c r="Q27" i="32" s="1"/>
  <c r="E55" i="32" s="1"/>
  <c r="I55" i="32" s="1"/>
  <c r="M55" i="32" s="1"/>
  <c r="Q55" i="32" s="1"/>
  <c r="E83" i="32" s="1"/>
  <c r="I83" i="32" s="1"/>
  <c r="M83" i="32" s="1"/>
  <c r="S79" i="28"/>
  <c r="S79" i="34"/>
  <c r="S59" i="34"/>
  <c r="S79" i="22"/>
  <c r="S79" i="45"/>
  <c r="S78" i="34"/>
  <c r="S78" i="49"/>
  <c r="S79" i="37"/>
  <c r="S78" i="26"/>
  <c r="S80" i="26"/>
  <c r="S79" i="36"/>
  <c r="S78" i="27"/>
  <c r="S79" i="49"/>
  <c r="S59" i="36"/>
  <c r="S59" i="27"/>
  <c r="S59" i="32"/>
  <c r="S79" i="32"/>
  <c r="S78" i="45"/>
  <c r="S80" i="37"/>
  <c r="S79" i="51"/>
  <c r="S78" i="36"/>
  <c r="H27" i="30"/>
  <c r="L27" i="30" s="1"/>
  <c r="P27" i="30" s="1"/>
  <c r="D55" i="30" s="1"/>
  <c r="H55" i="30" s="1"/>
  <c r="L55" i="30" s="1"/>
  <c r="P55" i="30" s="1"/>
  <c r="D83" i="30" s="1"/>
  <c r="H83" i="30" s="1"/>
  <c r="L83" i="30" s="1"/>
  <c r="H27" i="51"/>
  <c r="L27" i="51" s="1"/>
  <c r="P27" i="51" s="1"/>
  <c r="D55" i="51" s="1"/>
  <c r="H55" i="51" s="1"/>
  <c r="L55" i="51" s="1"/>
  <c r="P55" i="51" s="1"/>
  <c r="D83" i="51" s="1"/>
  <c r="H83" i="51" s="1"/>
  <c r="L83" i="51" s="1"/>
  <c r="J27" i="27"/>
  <c r="N27" i="27" s="1"/>
  <c r="R27" i="27" s="1"/>
  <c r="F55" i="27" s="1"/>
  <c r="J55" i="27" s="1"/>
  <c r="N55" i="27" s="1"/>
  <c r="R55" i="27" s="1"/>
  <c r="I27" i="22"/>
  <c r="M27" i="22" s="1"/>
  <c r="Q27" i="22" s="1"/>
  <c r="E55" i="22" s="1"/>
  <c r="I55" i="22" s="1"/>
  <c r="M55" i="22" s="1"/>
  <c r="Q55" i="22" s="1"/>
  <c r="E83" i="22" s="1"/>
  <c r="I83" i="22" s="1"/>
  <c r="M83" i="22" s="1"/>
  <c r="S59" i="22"/>
  <c r="S59" i="26"/>
  <c r="I27" i="26"/>
  <c r="M27" i="26" s="1"/>
  <c r="Q27" i="26" s="1"/>
  <c r="E55" i="26" s="1"/>
  <c r="I55" i="26" s="1"/>
  <c r="M55" i="26" s="1"/>
  <c r="Q55" i="26" s="1"/>
  <c r="E83" i="26" s="1"/>
  <c r="I83" i="26" s="1"/>
  <c r="M83" i="26" s="1"/>
  <c r="S59" i="45"/>
  <c r="H27" i="1"/>
  <c r="L27" i="1" s="1"/>
  <c r="P27" i="1" s="1"/>
  <c r="D55" i="1" s="1"/>
  <c r="H55" i="1" s="1"/>
  <c r="L55" i="1" s="1"/>
  <c r="P55" i="1" s="1"/>
  <c r="D83" i="1" s="1"/>
  <c r="H83" i="1" s="1"/>
  <c r="L83" i="1" s="1"/>
  <c r="I27" i="28"/>
  <c r="M27" i="28" s="1"/>
  <c r="Q27" i="28" s="1"/>
  <c r="E55" i="28" s="1"/>
  <c r="I55" i="28" s="1"/>
  <c r="M55" i="28" s="1"/>
  <c r="Q55" i="28" s="1"/>
  <c r="E83" i="28" s="1"/>
  <c r="I83" i="28" s="1"/>
  <c r="M83" i="28" s="1"/>
  <c r="S59" i="49"/>
  <c r="I27" i="37"/>
  <c r="M27" i="37" s="1"/>
  <c r="Q27" i="37" s="1"/>
  <c r="E55" i="37" s="1"/>
  <c r="I55" i="37" s="1"/>
  <c r="M55" i="37" s="1"/>
  <c r="Q55" i="37" s="1"/>
  <c r="E83" i="37" s="1"/>
  <c r="I83" i="37" s="1"/>
  <c r="M83" i="37" s="1"/>
  <c r="J27" i="30"/>
  <c r="N27" i="30" s="1"/>
  <c r="R27" i="30" s="1"/>
  <c r="F55" i="30" s="1"/>
  <c r="J55" i="30" s="1"/>
  <c r="N55" i="30" s="1"/>
  <c r="R55" i="30" s="1"/>
  <c r="J27" i="28"/>
  <c r="N27" i="28" s="1"/>
  <c r="R27" i="28" s="1"/>
  <c r="F55" i="28" s="1"/>
  <c r="J55" i="28" s="1"/>
  <c r="N55" i="28" s="1"/>
  <c r="R55" i="28" s="1"/>
  <c r="J27" i="36"/>
  <c r="N27" i="36" s="1"/>
  <c r="R27" i="36" s="1"/>
  <c r="F55" i="36" s="1"/>
  <c r="J55" i="36" s="1"/>
  <c r="N55" i="36" s="1"/>
  <c r="R55" i="36" s="1"/>
  <c r="H27" i="34"/>
  <c r="L27" i="34" s="1"/>
  <c r="P27" i="34" s="1"/>
  <c r="D55" i="34" s="1"/>
  <c r="H55" i="34" s="1"/>
  <c r="L55" i="34" s="1"/>
  <c r="P55" i="34" s="1"/>
  <c r="D83" i="34" s="1"/>
  <c r="H83" i="34" s="1"/>
  <c r="L83" i="34" s="1"/>
  <c r="I27" i="45"/>
  <c r="M27" i="45" s="1"/>
  <c r="Q27" i="45" s="1"/>
  <c r="E55" i="45" s="1"/>
  <c r="I55" i="45" s="1"/>
  <c r="M55" i="45" s="1"/>
  <c r="Q55" i="45" s="1"/>
  <c r="E83" i="45" s="1"/>
  <c r="I83" i="45" s="1"/>
  <c r="M83" i="45" s="1"/>
  <c r="H27" i="37"/>
  <c r="L27" i="37" s="1"/>
  <c r="P27" i="37" s="1"/>
  <c r="D55" i="37" s="1"/>
  <c r="H55" i="37" s="1"/>
  <c r="L55" i="37" s="1"/>
  <c r="P55" i="37" s="1"/>
  <c r="D83" i="37" s="1"/>
  <c r="H83" i="37" s="1"/>
  <c r="L83" i="37" s="1"/>
  <c r="S78" i="1"/>
  <c r="S79" i="26"/>
  <c r="S80" i="27"/>
  <c r="S59" i="51"/>
  <c r="S78" i="32"/>
  <c r="S59" i="37"/>
  <c r="S80" i="34"/>
  <c r="S59" i="28"/>
  <c r="S80" i="28"/>
  <c r="S78" i="22"/>
  <c r="S78" i="30"/>
  <c r="S59" i="30"/>
  <c r="S78" i="51"/>
  <c r="S80" i="51"/>
  <c r="S80" i="22"/>
  <c r="S80" i="1"/>
  <c r="J27" i="37"/>
  <c r="N27" i="37" s="1"/>
  <c r="R27" i="37" s="1"/>
  <c r="F55" i="37" s="1"/>
  <c r="J55" i="37" s="1"/>
  <c r="N55" i="37" s="1"/>
  <c r="R55" i="37" s="1"/>
  <c r="S80" i="49"/>
  <c r="S80" i="36"/>
  <c r="S80" i="30"/>
  <c r="S78" i="37"/>
  <c r="F83" i="37" l="1"/>
  <c r="J83" i="37" s="1"/>
  <c r="F83" i="28"/>
  <c r="J83" i="28" s="1"/>
  <c r="F83" i="30"/>
  <c r="J83" i="30" s="1"/>
  <c r="F83" i="27"/>
  <c r="J83" i="27" s="1"/>
  <c r="F83" i="32"/>
  <c r="J83" i="32" s="1"/>
  <c r="F83" i="1"/>
  <c r="J83" i="1" s="1"/>
  <c r="F83" i="51"/>
  <c r="J83" i="51" s="1"/>
  <c r="F83" i="22"/>
  <c r="J83" i="22" s="1"/>
  <c r="F83" i="49"/>
  <c r="J83" i="49" s="1"/>
  <c r="F83" i="36"/>
  <c r="J83" i="36" s="1"/>
  <c r="F83" i="34"/>
  <c r="J83" i="34" s="1"/>
  <c r="F83" i="26"/>
  <c r="J83" i="26" s="1"/>
  <c r="F83" i="45"/>
  <c r="J83" i="45" s="1"/>
  <c r="S82" i="28"/>
  <c r="S82" i="1"/>
  <c r="S82" i="45"/>
  <c r="S84" i="27"/>
  <c r="S82" i="27"/>
  <c r="S82" i="30"/>
  <c r="S84" i="22"/>
  <c r="S82" i="22"/>
  <c r="S82" i="26"/>
  <c r="S84" i="30"/>
  <c r="S82" i="51"/>
  <c r="S84" i="26"/>
  <c r="S84" i="36"/>
  <c r="S84" i="34"/>
  <c r="S82" i="36"/>
  <c r="S84" i="49"/>
  <c r="S84" i="28"/>
  <c r="S82" i="32"/>
  <c r="S82" i="34"/>
  <c r="S82" i="49"/>
  <c r="S84" i="45"/>
  <c r="S84" i="1"/>
  <c r="S84" i="37"/>
  <c r="S82" i="37"/>
  <c r="S84" i="32"/>
  <c r="S84" i="51"/>
</calcChain>
</file>

<file path=xl/comments1.xml><?xml version="1.0" encoding="utf-8"?>
<comments xmlns="http://schemas.openxmlformats.org/spreadsheetml/2006/main">
  <authors>
    <author>josh</author>
  </authors>
  <commentList>
    <comment ref="D3" authorId="0">
      <text>
        <r>
          <rPr>
            <b/>
            <sz val="9"/>
            <color indexed="81"/>
            <rFont val="Tahoma"/>
            <charset val="1"/>
          </rPr>
          <t>Home Run</t>
        </r>
      </text>
    </comment>
  </commentList>
</comments>
</file>

<file path=xl/sharedStrings.xml><?xml version="1.0" encoding="utf-8"?>
<sst xmlns="http://schemas.openxmlformats.org/spreadsheetml/2006/main" count="5225" uniqueCount="457">
  <si>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</si>
  <si>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</si>
  <si>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</si>
  <si>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</si>
  <si>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</si>
  <si>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</si>
  <si>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</si>
  <si>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</si>
  <si>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</si>
  <si>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</si>
  <si>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</si>
  <si>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</si>
  <si>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</si>
  <si>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</si>
  <si>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</si>
  <si>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</si>
  <si>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</si>
  <si>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</si>
  <si>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</si>
  <si>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</si>
  <si>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</si>
  <si>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</si>
  <si>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</si>
  <si>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</si>
  <si>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</si>
  <si>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</si>
  <si>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</si>
  <si>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</si>
  <si>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</si>
  <si>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</si>
  <si>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</si>
  <si>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</si>
  <si>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</si>
  <si>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</si>
  <si>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</si>
  <si>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</si>
  <si>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</si>
  <si>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</si>
  <si>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</si>
  <si>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Austin</t>
  </si>
  <si>
    <t>Boston</t>
  </si>
  <si>
    <t>Cleveland</t>
  </si>
  <si>
    <t>Long Island</t>
  </si>
  <si>
    <t>Tyler</t>
  </si>
  <si>
    <t>adj BA</t>
  </si>
  <si>
    <t>G</t>
  </si>
  <si>
    <t>BA</t>
  </si>
  <si>
    <t>PO/G</t>
  </si>
  <si>
    <t>Mariano Reynoso</t>
  </si>
  <si>
    <t>Blake Boudreaux</t>
  </si>
  <si>
    <t>Giovanni Francese</t>
  </si>
  <si>
    <t>Clint Woodard</t>
  </si>
  <si>
    <t>Richie Schultz</t>
  </si>
  <si>
    <t>Steve Lyles</t>
  </si>
  <si>
    <t>John Parker</t>
  </si>
  <si>
    <t>Rocky Zamora</t>
  </si>
  <si>
    <t>Doug Biggins</t>
  </si>
  <si>
    <t>Danny Foppiano</t>
  </si>
  <si>
    <t>Braulio Thorne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</si>
  <si>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</si>
  <si>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</si>
  <si>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</si>
  <si>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</si>
  <si>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</si>
  <si>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</si>
  <si>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</si>
  <si>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</si>
  <si>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</si>
  <si>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</si>
  <si>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</si>
  <si>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Chicago</t>
  </si>
  <si>
    <t>Colorado</t>
  </si>
  <si>
    <t>James Michaels</t>
  </si>
  <si>
    <t>Sherlock Washington</t>
  </si>
  <si>
    <t>Runs</t>
  </si>
  <si>
    <t>Kyle Lewis</t>
  </si>
  <si>
    <t>Darnell Williams</t>
  </si>
  <si>
    <t>Kalari Girtley</t>
  </si>
  <si>
    <t>Nick Lopez</t>
  </si>
  <si>
    <t>Larry Haile</t>
  </si>
  <si>
    <t>Ron Cochran</t>
  </si>
  <si>
    <t>Kevin Sibson</t>
  </si>
  <si>
    <t>Axel Cox</t>
  </si>
  <si>
    <t>Jon Walker</t>
  </si>
  <si>
    <t>Ethan Johnston</t>
  </si>
  <si>
    <t>Jason Dobbs</t>
  </si>
  <si>
    <t>Bernardo Barrera</t>
  </si>
  <si>
    <t>Chad Perry</t>
  </si>
  <si>
    <t>Frank Porter</t>
  </si>
  <si>
    <t>Wayne Sibson</t>
  </si>
  <si>
    <t>Matt McCoy</t>
  </si>
  <si>
    <t>Brian Christian</t>
  </si>
  <si>
    <t>Minnesota</t>
  </si>
  <si>
    <t>9</t>
  </si>
  <si>
    <t>26</t>
  </si>
  <si>
    <t>7</t>
  </si>
  <si>
    <t>21</t>
  </si>
  <si>
    <t>2</t>
  </si>
  <si>
    <t>11</t>
  </si>
  <si>
    <t>1</t>
  </si>
  <si>
    <t>25</t>
  </si>
  <si>
    <t>Roger Keeney</t>
  </si>
  <si>
    <t>4</t>
  </si>
  <si>
    <t>5</t>
  </si>
  <si>
    <t>35</t>
  </si>
  <si>
    <t>55</t>
  </si>
  <si>
    <t>Jacory Wiley</t>
  </si>
  <si>
    <t>30</t>
  </si>
  <si>
    <t>Doug Winthrop</t>
  </si>
  <si>
    <t>Jared Woodard</t>
  </si>
  <si>
    <t>Robert Perez</t>
  </si>
  <si>
    <t>Place</t>
  </si>
  <si>
    <t>Evan Van Duyne</t>
  </si>
  <si>
    <t>Minnesota Millers</t>
  </si>
  <si>
    <t>Joe McCormick</t>
  </si>
  <si>
    <t>Rich Koppenjan</t>
  </si>
  <si>
    <t>Steve Rutch</t>
  </si>
  <si>
    <t>Mike Finn</t>
  </si>
  <si>
    <t>Brandon Chesser</t>
  </si>
  <si>
    <t>Dan Eliason</t>
  </si>
  <si>
    <t>42</t>
  </si>
  <si>
    <t>Joseph Fleeks</t>
  </si>
  <si>
    <t>Ed Brown</t>
  </si>
  <si>
    <t>Dennis Lynch</t>
  </si>
  <si>
    <t>John Patterson</t>
  </si>
  <si>
    <t>Rich Krussell</t>
  </si>
  <si>
    <t>Andrew Bernet</t>
  </si>
  <si>
    <t>Joe Quintanilla</t>
  </si>
  <si>
    <t>Chris Peterson</t>
  </si>
  <si>
    <t>Athens Timberwolves</t>
  </si>
  <si>
    <t>Athens</t>
  </si>
  <si>
    <t>17</t>
  </si>
  <si>
    <t>10</t>
  </si>
  <si>
    <t>24</t>
  </si>
  <si>
    <t>88</t>
  </si>
  <si>
    <t>23</t>
  </si>
  <si>
    <t>16</t>
  </si>
  <si>
    <t>8</t>
  </si>
  <si>
    <t>13</t>
  </si>
  <si>
    <t>74</t>
  </si>
  <si>
    <t>15</t>
  </si>
  <si>
    <t>12</t>
  </si>
  <si>
    <t>Eric Mazariegos</t>
  </si>
  <si>
    <t>33</t>
  </si>
  <si>
    <t>22</t>
  </si>
  <si>
    <t>40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</si>
  <si>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</si>
  <si>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</si>
  <si>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</si>
  <si>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</si>
  <si>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</si>
  <si>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</si>
  <si>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</si>
  <si>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</si>
  <si>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</si>
  <si>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</si>
  <si>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</si>
  <si>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Garrick Scott</t>
  </si>
  <si>
    <t>28</t>
  </si>
  <si>
    <t>Fonzie Medrano</t>
  </si>
  <si>
    <t>46</t>
  </si>
  <si>
    <t>81</t>
  </si>
  <si>
    <t>Greg Gontaryk</t>
  </si>
  <si>
    <t>31</t>
  </si>
  <si>
    <t>Eric Rodriguez</t>
  </si>
  <si>
    <t>20</t>
  </si>
  <si>
    <t>Frank Oldham</t>
  </si>
  <si>
    <t>Willie Clinton</t>
  </si>
  <si>
    <t>Steve Guerra</t>
  </si>
  <si>
    <t>Eric Scholz</t>
  </si>
  <si>
    <t>Mike Coughlin</t>
  </si>
  <si>
    <t>Ronald Jordan</t>
  </si>
  <si>
    <t>Jason Gainey</t>
  </si>
  <si>
    <t>John Ingram</t>
  </si>
  <si>
    <t>Elzie Haskett</t>
  </si>
  <si>
    <t>Guy Zuccarello</t>
  </si>
  <si>
    <t>Darryl Minor</t>
  </si>
  <si>
    <t>William Landrum</t>
  </si>
  <si>
    <t>Demitris Morrow</t>
  </si>
  <si>
    <t>Riley Schmitz</t>
  </si>
  <si>
    <t>Patrick Lemke</t>
  </si>
  <si>
    <t>Adam Rodenbeck</t>
  </si>
  <si>
    <t>Sarai Hernandez</t>
  </si>
  <si>
    <t>Lonestar</t>
  </si>
  <si>
    <t>Chad Sumner</t>
  </si>
  <si>
    <t>Rob Weigand</t>
  </si>
  <si>
    <t>Rob Dias</t>
  </si>
  <si>
    <t>Joe Yee</t>
  </si>
  <si>
    <t>Josh Xiong</t>
  </si>
  <si>
    <t>Tyler Rodriguez</t>
  </si>
  <si>
    <t>Sam Griswold</t>
  </si>
  <si>
    <t>Jamie Teal</t>
  </si>
  <si>
    <t>Alfonso Harrell</t>
  </si>
  <si>
    <t>Lakeisha Holmes</t>
  </si>
  <si>
    <t>Willie Scales</t>
  </si>
  <si>
    <t>38</t>
  </si>
  <si>
    <t>Darius Sterling</t>
  </si>
  <si>
    <t>Joe Higdon</t>
  </si>
  <si>
    <t>Lonestar Roadrunners</t>
  </si>
  <si>
    <t>yes</t>
  </si>
  <si>
    <t>Isaiah Wilcox</t>
  </si>
  <si>
    <t>Lamont Bordley</t>
  </si>
  <si>
    <t>Not &gt;= 20</t>
  </si>
  <si>
    <t>Not &gt;= 4</t>
  </si>
  <si>
    <t>Not &gt;= 120</t>
  </si>
  <si>
    <t>New Jersey Titans</t>
  </si>
  <si>
    <t>BCS Outlaws</t>
  </si>
  <si>
    <t>BCS</t>
  </si>
  <si>
    <t>Rochester</t>
  </si>
  <si>
    <t>Justin Deleon</t>
  </si>
  <si>
    <t>Jamie Sibson</t>
  </si>
  <si>
    <t>45</t>
  </si>
  <si>
    <t>Richie Flores</t>
  </si>
  <si>
    <t>Pedro Garcia</t>
  </si>
  <si>
    <t>Mike Jackson</t>
  </si>
  <si>
    <t>29</t>
  </si>
  <si>
    <t>Kirstyn Smith</t>
  </si>
  <si>
    <t>Lee Rodriguez</t>
  </si>
  <si>
    <t>79</t>
  </si>
  <si>
    <t>Miguel Tello</t>
  </si>
  <si>
    <t>Toby Gregory</t>
  </si>
  <si>
    <t>Ikram Ulah</t>
  </si>
  <si>
    <t>Marvin Morgan</t>
  </si>
  <si>
    <t>Rebecca Lewis</t>
  </si>
  <si>
    <t>Mike Malloy</t>
  </si>
  <si>
    <t>Cory Buckingham</t>
  </si>
  <si>
    <t>Brian Harrington</t>
  </si>
  <si>
    <t>Dan Kelley</t>
  </si>
  <si>
    <t>Crystal Melero</t>
  </si>
  <si>
    <t>Lea Warner</t>
  </si>
  <si>
    <t>Juan Gonzalez</t>
  </si>
  <si>
    <t>Tim Syphers</t>
  </si>
  <si>
    <t>Scott Hogwood</t>
  </si>
  <si>
    <t>Ozzy Calamaco</t>
  </si>
  <si>
    <t>Chris Jackson</t>
  </si>
  <si>
    <t>John Still</t>
  </si>
  <si>
    <t>Chip Arbogast</t>
  </si>
  <si>
    <t>Christian Thaxton</t>
  </si>
  <si>
    <t>Steve Puryear</t>
  </si>
  <si>
    <t>San Antonio Jets</t>
  </si>
  <si>
    <t>Indy Edge</t>
  </si>
  <si>
    <t>Rochester Pioneers</t>
  </si>
  <si>
    <t>Seattle Sluggers</t>
  </si>
  <si>
    <t>Tim Hibner</t>
  </si>
  <si>
    <t>New Jersey</t>
  </si>
  <si>
    <t>San Antonio</t>
  </si>
  <si>
    <t>Seattle</t>
  </si>
  <si>
    <t>David Benney</t>
  </si>
  <si>
    <t>Kyle Kennedy</t>
  </si>
  <si>
    <t>0</t>
  </si>
  <si>
    <t>Ed Manning</t>
  </si>
  <si>
    <t>27</t>
  </si>
  <si>
    <t>Michael Walker</t>
  </si>
  <si>
    <t>Derrick Lloyd</t>
  </si>
  <si>
    <t>Randy George</t>
  </si>
  <si>
    <t>Roy Cody</t>
  </si>
  <si>
    <t>Carnell Walker</t>
  </si>
  <si>
    <t>Cortez Hill</t>
  </si>
  <si>
    <t>Kyle Kuhlman</t>
  </si>
  <si>
    <t>Hunter Muouton</t>
  </si>
  <si>
    <t>53</t>
  </si>
  <si>
    <t>Shawn Devenish</t>
  </si>
  <si>
    <t>Ricky Ruzicka</t>
  </si>
  <si>
    <t>Rene Almanza</t>
  </si>
  <si>
    <t>Aaron Almanza</t>
  </si>
  <si>
    <t>Todd Paulson</t>
  </si>
  <si>
    <t>Justin Romack</t>
  </si>
  <si>
    <t>Abigail Junek</t>
  </si>
  <si>
    <t>Jerry House</t>
  </si>
  <si>
    <t>Jimmie Burnett</t>
  </si>
  <si>
    <t>John Margist</t>
  </si>
  <si>
    <t>Gerald Dycus</t>
  </si>
  <si>
    <t>Jeremy McIntyre</t>
  </si>
  <si>
    <t>Orlando Dominguez</t>
  </si>
  <si>
    <t>Ernest Ramos</t>
  </si>
  <si>
    <t>Josh Perry</t>
  </si>
  <si>
    <t>Zack Kolbee</t>
  </si>
  <si>
    <t>Toronto Blind Jays</t>
  </si>
  <si>
    <t>St Louis Firing Squad</t>
  </si>
  <si>
    <t>Long Island Bombers</t>
  </si>
  <si>
    <t>Toronto</t>
  </si>
  <si>
    <t>Taiwan</t>
  </si>
  <si>
    <t>Tracey Jackson</t>
  </si>
  <si>
    <t>Tyler Newhouse</t>
  </si>
  <si>
    <t>Dylan Pleasants</t>
  </si>
  <si>
    <t>Cesar Lazcano</t>
  </si>
  <si>
    <t>37</t>
  </si>
  <si>
    <t>Sam Smolka</t>
  </si>
  <si>
    <t>Cassie Orgeles</t>
  </si>
  <si>
    <t>Ben Ho Lung</t>
  </si>
  <si>
    <t>Wayne St Denis</t>
  </si>
  <si>
    <t>George Hunter</t>
  </si>
  <si>
    <t>Rita Harris</t>
  </si>
  <si>
    <t>Andre Foster</t>
  </si>
  <si>
    <t>Dave Smolka</t>
  </si>
  <si>
    <t>Joe Smolka</t>
  </si>
  <si>
    <t>Joe DeJesus</t>
  </si>
  <si>
    <t>Jim Hughes</t>
  </si>
  <si>
    <t>Edgar Ericson</t>
  </si>
  <si>
    <t>Pasquale Agone</t>
  </si>
  <si>
    <t>Dave Mazza</t>
  </si>
  <si>
    <t>Tim Dawson</t>
  </si>
  <si>
    <t>Greg Roberts</t>
  </si>
  <si>
    <t>Chris Dunleavey</t>
  </si>
  <si>
    <t>Hunter Frederick</t>
  </si>
  <si>
    <t>Hallie Stevens</t>
  </si>
  <si>
    <t>Alex Rodriguez</t>
  </si>
  <si>
    <t>39</t>
  </si>
  <si>
    <t>Corion White</t>
  </si>
  <si>
    <t>Cory White</t>
  </si>
  <si>
    <t>99</t>
  </si>
  <si>
    <t>Louis Soto</t>
  </si>
  <si>
    <t>Jamie Redmond</t>
  </si>
  <si>
    <t>Ricardo Castaneda</t>
  </si>
  <si>
    <t>Casey Bahn</t>
  </si>
  <si>
    <t>Aaron Prevost</t>
  </si>
  <si>
    <t>Joey Cabral</t>
  </si>
  <si>
    <t>Meghan Mahon</t>
  </si>
  <si>
    <t>Mike Zampella</t>
  </si>
  <si>
    <t>James Sciortino</t>
  </si>
  <si>
    <t>Julius Artis</t>
  </si>
  <si>
    <t>Demeille Wright</t>
  </si>
  <si>
    <t>Steve Harris</t>
  </si>
  <si>
    <t>85</t>
  </si>
  <si>
    <t>Tamara Atkinson</t>
  </si>
  <si>
    <t>Jason Walters</t>
  </si>
  <si>
    <t>David Smith</t>
  </si>
  <si>
    <t>Zach Arambula</t>
  </si>
  <si>
    <t>Tori Lynch</t>
  </si>
  <si>
    <t>Dontray Hunt</t>
  </si>
  <si>
    <t>Greg Lindberg</t>
  </si>
  <si>
    <t>Meghan Fink</t>
  </si>
  <si>
    <t>Vincent Chiu</t>
  </si>
  <si>
    <t>Pam Chesser</t>
  </si>
  <si>
    <t>Randy Horowitz</t>
  </si>
  <si>
    <t>Zach Buhler</t>
  </si>
  <si>
    <t>Aqil Sajjad</t>
  </si>
  <si>
    <t>Will Lopez</t>
  </si>
  <si>
    <t>Po-Chin Huang</t>
  </si>
  <si>
    <t>Yu-Chih Wang</t>
  </si>
  <si>
    <t>Wen-Chiu Hu</t>
  </si>
  <si>
    <t>Tsun-Wei Huang</t>
  </si>
  <si>
    <t>Chun-Yuan Liu</t>
  </si>
  <si>
    <t>Chun-Yi Kao</t>
  </si>
  <si>
    <t>Yong-An Zhang</t>
  </si>
  <si>
    <t>Jun-Qin Chen</t>
  </si>
  <si>
    <t>Hsi-Fan Chen</t>
  </si>
  <si>
    <t>Hsiang-Jui Chen</t>
  </si>
  <si>
    <t>Philly</t>
  </si>
  <si>
    <t>48</t>
  </si>
  <si>
    <t>David Sanchez</t>
  </si>
  <si>
    <t>Joe Buizone</t>
  </si>
  <si>
    <t>Gina Natali</t>
  </si>
  <si>
    <t>Jeremy Capati</t>
  </si>
  <si>
    <t>Brent Kessler</t>
  </si>
  <si>
    <t>Drew Greene</t>
  </si>
  <si>
    <t>Muneer Tawum</t>
  </si>
  <si>
    <t>Sung Bae</t>
  </si>
  <si>
    <t>Chris DeJesus</t>
  </si>
  <si>
    <t>John Gilroy</t>
  </si>
  <si>
    <t>Carlos Black</t>
  </si>
  <si>
    <t>PJ Navarro</t>
  </si>
  <si>
    <t>John Marquez</t>
  </si>
  <si>
    <t>Johnny Cage</t>
  </si>
  <si>
    <t>Jeff Dell</t>
  </si>
  <si>
    <t>61</t>
  </si>
  <si>
    <t>66</t>
  </si>
  <si>
    <t>89</t>
  </si>
  <si>
    <t>60</t>
  </si>
  <si>
    <t>58</t>
  </si>
  <si>
    <t>Alex Gamino</t>
  </si>
  <si>
    <t>Mike McGlashon</t>
  </si>
  <si>
    <t>75</t>
  </si>
  <si>
    <t>Hamoody Smith</t>
  </si>
  <si>
    <t>Darren Keepers</t>
  </si>
  <si>
    <t>Antonio Rozier</t>
  </si>
  <si>
    <t>Russell Edwards</t>
  </si>
  <si>
    <t>St. Louis</t>
  </si>
  <si>
    <t>Kim Blumenthal</t>
  </si>
  <si>
    <t>Hillary Oswald</t>
  </si>
  <si>
    <t>Gregg Rutz</t>
  </si>
  <si>
    <t>Abbie Riggins</t>
  </si>
  <si>
    <t>36</t>
  </si>
  <si>
    <t>Heather Bird</t>
  </si>
  <si>
    <t>Bayou City</t>
  </si>
  <si>
    <t>44</t>
  </si>
  <si>
    <t>Eugene Wilkins</t>
  </si>
  <si>
    <t>Ken Thomas</t>
  </si>
  <si>
    <t>Lexie Owens</t>
  </si>
  <si>
    <t>Ronnie Bellomy</t>
  </si>
  <si>
    <t>Don Natoli</t>
  </si>
  <si>
    <t>Alex Barrera'</t>
  </si>
  <si>
    <t>Charlie Keely</t>
  </si>
  <si>
    <t>Alexis Tyson</t>
  </si>
  <si>
    <t>Christian Keely</t>
  </si>
  <si>
    <t>Larry Rodriguez</t>
  </si>
  <si>
    <t>Jeremy Gilley</t>
  </si>
  <si>
    <t>Antonio Dobyne</t>
  </si>
  <si>
    <t>Tony Guy</t>
  </si>
  <si>
    <t>Lamar Upshaw</t>
  </si>
  <si>
    <t>Todd Simmons</t>
  </si>
  <si>
    <t>Courtney Williams</t>
  </si>
  <si>
    <t>Charles Bennett</t>
  </si>
  <si>
    <t>Erin Pruitt</t>
  </si>
  <si>
    <t>Chris Erbach</t>
  </si>
  <si>
    <t>34</t>
  </si>
  <si>
    <t>Juan Munoz</t>
  </si>
  <si>
    <t>Bryan Chesser</t>
  </si>
  <si>
    <t>Kathy Truschel</t>
  </si>
  <si>
    <t>Justin Holland</t>
  </si>
  <si>
    <t>Ben Hefner</t>
  </si>
  <si>
    <t>50</t>
  </si>
  <si>
    <t>Stanley Griffin</t>
  </si>
  <si>
    <t>Wally Salahuddin</t>
  </si>
  <si>
    <t>Zack Turner</t>
  </si>
  <si>
    <t>St Louis</t>
  </si>
  <si>
    <t>Damien Gonzalez</t>
  </si>
  <si>
    <t>Graham Mathenia</t>
  </si>
  <si>
    <t>Wilbert Turner</t>
  </si>
  <si>
    <t>Arthur Pressick</t>
  </si>
  <si>
    <t>Darnell Jacobs</t>
  </si>
  <si>
    <t>94</t>
  </si>
  <si>
    <t>Ronnie Donell</t>
  </si>
  <si>
    <t>Joe Duggan</t>
  </si>
  <si>
    <t>Ron Watson</t>
  </si>
  <si>
    <t>Maddie Eliason</t>
  </si>
  <si>
    <t>Nick Mulherin</t>
  </si>
  <si>
    <t>John Boggs</t>
  </si>
  <si>
    <t>Justen Procter</t>
  </si>
  <si>
    <t>Cleveland Scrappers</t>
  </si>
  <si>
    <t>Philly Fire</t>
  </si>
  <si>
    <t>Taiwan Lightning</t>
  </si>
  <si>
    <t>Larry Reed</t>
  </si>
  <si>
    <t>Rosie Reed</t>
  </si>
  <si>
    <t>Lindsey Woodard</t>
  </si>
  <si>
    <t>Miguel Garcia</t>
  </si>
  <si>
    <t>Yu-Ting Kuo</t>
  </si>
  <si>
    <t>Amanda Provan</t>
  </si>
  <si>
    <t>Nestor Gonzalez</t>
  </si>
  <si>
    <t>Evie Perry</t>
  </si>
  <si>
    <t>Justin Rhines</t>
  </si>
  <si>
    <t>Melvin Galwood</t>
  </si>
  <si>
    <t>Kathryn Jedymle</t>
  </si>
  <si>
    <t>Randy Smith</t>
  </si>
  <si>
    <t>Ramon Rodriguez</t>
  </si>
  <si>
    <t>Marcus Morris</t>
  </si>
  <si>
    <t>Def. PO/G</t>
  </si>
  <si>
    <t>N/A</t>
  </si>
  <si>
    <t>K Pct</t>
  </si>
  <si>
    <t>Fielding</t>
  </si>
  <si>
    <t>Allowed</t>
  </si>
  <si>
    <t>PO's</t>
  </si>
  <si>
    <t>Rank</t>
  </si>
  <si>
    <t>Offense</t>
  </si>
  <si>
    <t>MVP</t>
  </si>
  <si>
    <t>Defense</t>
  </si>
  <si>
    <t>K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</si>
</sst>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9" fontId="3" fillId="0" borderId="0" applyNumberFormat="0" applyFont="0" applyFill="0" applyBorder="0" applyAlignment="0" applyProtection="0"/>
    <xf numFmtId="0" fontId="3" fillId="0" borderId="0"/>
    <xf numFmtId="0" fontId="10" fillId="0" borderId="0"/>
  </cellStyleXfs>
  <cellXfs count="2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0" fillId="0" borderId="0" xfId="0" applyFill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1" fillId="0" borderId="11" xfId="1" applyFont="1" applyBorder="1"/>
    <xf numFmtId="0" fontId="1" fillId="0" borderId="14" xfId="1" applyFont="1" applyBorder="1"/>
    <xf numFmtId="0" fontId="1" fillId="0" borderId="14" xfId="1" applyFont="1" applyBorder="1" applyAlignment="1">
      <alignment horizontal="center"/>
    </xf>
    <xf numFmtId="0" fontId="1" fillId="0" borderId="42" xfId="1" applyFont="1" applyBorder="1" applyAlignment="1">
      <alignment horizontal="center"/>
    </xf>
    <xf numFmtId="0" fontId="3" fillId="0" borderId="0" xfId="1" applyFont="1"/>
    <xf numFmtId="49" fontId="3" fillId="0" borderId="44" xfId="1" applyNumberFormat="1" applyFont="1" applyBorder="1"/>
    <xf numFmtId="0" fontId="10" fillId="0" borderId="0" xfId="1" applyFont="1" applyBorder="1" applyAlignment="1">
      <alignment horizontal="right"/>
    </xf>
    <xf numFmtId="1" fontId="3" fillId="0" borderId="0" xfId="1" applyNumberFormat="1" applyFont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3" fillId="0" borderId="0" xfId="1" applyFont="1" applyBorder="1"/>
    <xf numFmtId="0" fontId="3" fillId="0" borderId="44" xfId="1" applyFont="1" applyBorder="1"/>
    <xf numFmtId="0" fontId="3" fillId="0" borderId="29" xfId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1" fontId="3" fillId="0" borderId="0" xfId="1" applyNumberFormat="1" applyFont="1" applyBorder="1"/>
    <xf numFmtId="0" fontId="3" fillId="0" borderId="30" xfId="1" applyFont="1" applyBorder="1"/>
    <xf numFmtId="0" fontId="10" fillId="0" borderId="40" xfId="1" applyFont="1" applyBorder="1" applyAlignment="1">
      <alignment horizontal="right"/>
    </xf>
    <xf numFmtId="0" fontId="10" fillId="0" borderId="44" xfId="1" applyFont="1" applyBorder="1" applyAlignment="1">
      <alignment horizontal="right"/>
    </xf>
    <xf numFmtId="0" fontId="1" fillId="0" borderId="11" xfId="1" applyFont="1" applyBorder="1" applyAlignment="1">
      <alignment horizontal="center"/>
    </xf>
    <xf numFmtId="2" fontId="0" fillId="0" borderId="0" xfId="0" applyNumberForma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49" fontId="3" fillId="0" borderId="40" xfId="1" applyNumberFormat="1" applyFont="1" applyBorder="1"/>
    <xf numFmtId="0" fontId="1" fillId="0" borderId="0" xfId="0" applyFont="1" applyFill="1" applyBorder="1"/>
    <xf numFmtId="1" fontId="3" fillId="0" borderId="44" xfId="1" applyNumberFormat="1" applyFont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3" fillId="0" borderId="0" xfId="0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0" fillId="0" borderId="44" xfId="3" applyNumberFormat="1" applyFont="1" applyBorder="1" applyAlignment="1">
      <alignment horizontal="right"/>
    </xf>
    <xf numFmtId="164" fontId="10" fillId="0" borderId="30" xfId="3" applyNumberFormat="1" applyFont="1" applyBorder="1" applyAlignment="1">
      <alignment horizontal="right"/>
    </xf>
    <xf numFmtId="0" fontId="3" fillId="0" borderId="31" xfId="1" applyFont="1" applyBorder="1"/>
    <xf numFmtId="49" fontId="3" fillId="0" borderId="43" xfId="1" applyNumberFormat="1" applyFont="1" applyBorder="1"/>
    <xf numFmtId="1" fontId="3" fillId="0" borderId="32" xfId="1" applyNumberFormat="1" applyFont="1" applyBorder="1"/>
    <xf numFmtId="0" fontId="10" fillId="0" borderId="43" xfId="1" applyFont="1" applyBorder="1" applyAlignment="1">
      <alignment horizontal="right"/>
    </xf>
    <xf numFmtId="0" fontId="10" fillId="0" borderId="32" xfId="1" applyFont="1" applyBorder="1" applyAlignment="1">
      <alignment horizontal="right"/>
    </xf>
    <xf numFmtId="164" fontId="10" fillId="0" borderId="43" xfId="3" applyNumberFormat="1" applyFont="1" applyBorder="1" applyAlignment="1">
      <alignment horizontal="right"/>
    </xf>
    <xf numFmtId="164" fontId="10" fillId="0" borderId="33" xfId="3" applyNumberFormat="1" applyFont="1" applyBorder="1" applyAlignment="1">
      <alignment horizontal="right"/>
    </xf>
    <xf numFmtId="0" fontId="3" fillId="0" borderId="43" xfId="1" applyFont="1" applyBorder="1"/>
    <xf numFmtId="0" fontId="3" fillId="0" borderId="32" xfId="1" applyFont="1" applyBorder="1"/>
    <xf numFmtId="0" fontId="3" fillId="0" borderId="33" xfId="1" applyFont="1" applyBorder="1"/>
    <xf numFmtId="1" fontId="3" fillId="0" borderId="43" xfId="1" applyNumberFormat="1" applyFont="1" applyBorder="1"/>
    <xf numFmtId="0" fontId="10" fillId="0" borderId="0" xfId="4" applyFont="1" applyFill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3" fillId="0" borderId="0" xfId="2" applyNumberFormat="1" applyFont="1"/>
    <xf numFmtId="0" fontId="0" fillId="0" borderId="0" xfId="0" applyAlignment="1">
      <alignment horizontal="left"/>
    </xf>
    <xf numFmtId="164" fontId="0" fillId="0" borderId="0" xfId="2" applyNumberFormat="1" applyFont="1"/>
    <xf numFmtId="10" fontId="3" fillId="0" borderId="0" xfId="2" applyNumberFormat="1" applyFont="1"/>
    <xf numFmtId="10" fontId="0" fillId="0" borderId="0" xfId="0" applyNumberFormat="1"/>
  </cellXfs>
  <cellStyles count="5">
    <cellStyle name="Normal" xfId="0" builtinId="0"/>
    <cellStyle name="Normal_2004 world series_revised" xfId="1"/>
    <cellStyle name="Normal_2004 world series_revised 2" xfId="3"/>
    <cellStyle name="Normal_summary 2" xfId="4"/>
    <cellStyle name="Percent" xfId="2" builtinId="5"/>
  </cellStyles>
  <dxfs count="1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WS%20Stats%20Values%20Shar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ens Timberwolves"/>
      <sheetName val="Austin Blackhawks"/>
      <sheetName val="Bayou City Heat"/>
      <sheetName val="BCS Outlaws"/>
      <sheetName val="Boston Renegades"/>
      <sheetName val="Caribbean Hurricanes"/>
      <sheetName val="Chicago Comets"/>
      <sheetName val="Colorado Storm"/>
      <sheetName val="Daytona Bats"/>
      <sheetName val="Indy Edge"/>
      <sheetName val="Indy Thunder"/>
      <sheetName val="Lonestar Roadrunners"/>
      <sheetName val="Long Island Bombers"/>
      <sheetName val="Minnesota Millers"/>
      <sheetName val="New Jersey Titans"/>
      <sheetName val="Rochester Pioneers"/>
      <sheetName val="San Antonio Jets"/>
      <sheetName val="Seattle Sluggers"/>
      <sheetName val="St Louis Firing Squad"/>
      <sheetName val="Taiwan Homerun"/>
      <sheetName val="Tyler Tigers"/>
      <sheetName val="Toronto Blind Jays"/>
      <sheetName val="Player Totals"/>
      <sheetName val="Spotter Score"/>
      <sheetName val="All Tourna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89"/>
  <sheetViews>
    <sheetView tabSelected="1" zoomScaleNormal="100" workbookViewId="0">
      <pane xSplit="2" ySplit="2" topLeftCell="C3" activePane="bottomRight" state="frozen"/>
      <selection activeCell="D88" sqref="D88"/>
      <selection pane="topRight" activeCell="D88" sqref="D88"/>
      <selection pane="bottomLeft" activeCell="D88" sqref="D88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86" t="s">
        <v>384</v>
      </c>
      <c r="D1" s="187"/>
      <c r="E1" s="188"/>
      <c r="F1" s="4">
        <v>14</v>
      </c>
      <c r="G1" s="186" t="s">
        <v>39</v>
      </c>
      <c r="H1" s="187"/>
      <c r="I1" s="188"/>
      <c r="J1" s="4">
        <v>11</v>
      </c>
      <c r="K1" s="186" t="s">
        <v>208</v>
      </c>
      <c r="L1" s="187"/>
      <c r="M1" s="188"/>
      <c r="N1" s="4">
        <v>5</v>
      </c>
      <c r="O1" s="186" t="s">
        <v>281</v>
      </c>
      <c r="P1" s="187"/>
      <c r="Q1" s="188"/>
      <c r="R1" s="4">
        <v>15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98</v>
      </c>
      <c r="B3" s="86" t="s">
        <v>235</v>
      </c>
      <c r="C3" s="12">
        <v>4</v>
      </c>
      <c r="D3" s="13">
        <v>0</v>
      </c>
      <c r="E3" s="13">
        <v>4</v>
      </c>
      <c r="F3" s="14">
        <v>1</v>
      </c>
      <c r="G3" s="12">
        <v>4</v>
      </c>
      <c r="H3" s="13">
        <v>0</v>
      </c>
      <c r="I3" s="13">
        <v>3</v>
      </c>
      <c r="J3" s="14">
        <v>0</v>
      </c>
      <c r="K3" s="12">
        <v>4</v>
      </c>
      <c r="L3" s="13">
        <v>1</v>
      </c>
      <c r="M3" s="13">
        <v>3</v>
      </c>
      <c r="N3" s="14">
        <v>2</v>
      </c>
      <c r="O3" s="12">
        <v>4</v>
      </c>
      <c r="P3" s="13">
        <v>0</v>
      </c>
      <c r="Q3" s="13">
        <v>3</v>
      </c>
      <c r="R3" s="14">
        <v>0</v>
      </c>
      <c r="S3" s="17"/>
    </row>
    <row r="4" spans="1:19" x14ac:dyDescent="0.2">
      <c r="A4" s="83" t="s">
        <v>136</v>
      </c>
      <c r="B4" s="86" t="s">
        <v>314</v>
      </c>
      <c r="C4" s="12">
        <v>4</v>
      </c>
      <c r="D4" s="146">
        <v>3</v>
      </c>
      <c r="E4" s="146">
        <v>0</v>
      </c>
      <c r="F4" s="14">
        <v>1</v>
      </c>
      <c r="G4" s="12">
        <v>3</v>
      </c>
      <c r="H4" s="13">
        <v>0</v>
      </c>
      <c r="I4" s="13">
        <v>1</v>
      </c>
      <c r="J4" s="14">
        <v>2</v>
      </c>
      <c r="K4" s="12">
        <v>4</v>
      </c>
      <c r="L4" s="13">
        <v>1</v>
      </c>
      <c r="M4" s="13">
        <v>2</v>
      </c>
      <c r="N4" s="14">
        <v>1</v>
      </c>
      <c r="O4" s="12">
        <v>4</v>
      </c>
      <c r="P4" s="13">
        <v>1</v>
      </c>
      <c r="Q4" s="13">
        <v>2</v>
      </c>
      <c r="R4" s="14">
        <v>0</v>
      </c>
      <c r="S4" s="17"/>
    </row>
    <row r="5" spans="1:19" x14ac:dyDescent="0.2">
      <c r="A5" s="83" t="s">
        <v>140</v>
      </c>
      <c r="B5" s="86" t="s">
        <v>409</v>
      </c>
      <c r="C5" s="12">
        <v>3</v>
      </c>
      <c r="D5" s="146">
        <v>0</v>
      </c>
      <c r="E5" s="146">
        <v>2</v>
      </c>
      <c r="F5" s="14">
        <v>3</v>
      </c>
      <c r="G5" s="12">
        <v>3</v>
      </c>
      <c r="H5" s="146">
        <v>2</v>
      </c>
      <c r="I5" s="146">
        <v>1</v>
      </c>
      <c r="J5" s="14">
        <v>2</v>
      </c>
      <c r="K5" s="12">
        <v>4</v>
      </c>
      <c r="L5" s="146">
        <v>2</v>
      </c>
      <c r="M5" s="146">
        <v>1</v>
      </c>
      <c r="N5" s="14">
        <v>2</v>
      </c>
      <c r="O5" s="12">
        <v>3</v>
      </c>
      <c r="P5" s="146">
        <v>1</v>
      </c>
      <c r="Q5" s="146">
        <v>2</v>
      </c>
      <c r="R5" s="14">
        <v>0</v>
      </c>
      <c r="S5" s="17"/>
    </row>
    <row r="6" spans="1:19" x14ac:dyDescent="0.2">
      <c r="A6" s="83" t="s">
        <v>141</v>
      </c>
      <c r="B6" s="86" t="s">
        <v>293</v>
      </c>
      <c r="C6" s="12">
        <v>4</v>
      </c>
      <c r="D6" s="146">
        <v>1</v>
      </c>
      <c r="E6" s="146">
        <v>1</v>
      </c>
      <c r="F6" s="14">
        <v>0</v>
      </c>
      <c r="G6" s="12">
        <v>1</v>
      </c>
      <c r="H6" s="146">
        <v>0</v>
      </c>
      <c r="I6" s="146">
        <v>0</v>
      </c>
      <c r="J6" s="14">
        <v>0</v>
      </c>
      <c r="K6" s="12">
        <v>4</v>
      </c>
      <c r="L6" s="146">
        <v>2</v>
      </c>
      <c r="M6" s="146">
        <v>1</v>
      </c>
      <c r="N6" s="14">
        <v>2</v>
      </c>
      <c r="O6" s="12">
        <v>2</v>
      </c>
      <c r="P6" s="146">
        <v>1</v>
      </c>
      <c r="Q6" s="146">
        <v>1</v>
      </c>
      <c r="R6" s="14">
        <v>0</v>
      </c>
      <c r="S6" s="17"/>
    </row>
    <row r="7" spans="1:19" x14ac:dyDescent="0.2">
      <c r="A7" s="83" t="s">
        <v>149</v>
      </c>
      <c r="B7" s="86" t="s">
        <v>324</v>
      </c>
      <c r="C7" s="12">
        <v>3</v>
      </c>
      <c r="D7" s="146">
        <v>0</v>
      </c>
      <c r="E7" s="146">
        <v>3</v>
      </c>
      <c r="F7" s="14">
        <v>2</v>
      </c>
      <c r="G7" s="12">
        <v>3</v>
      </c>
      <c r="H7" s="146">
        <v>0</v>
      </c>
      <c r="I7" s="146">
        <v>3</v>
      </c>
      <c r="J7" s="14">
        <v>0</v>
      </c>
      <c r="K7" s="12">
        <v>2</v>
      </c>
      <c r="L7" s="146">
        <v>0</v>
      </c>
      <c r="M7" s="146">
        <v>1</v>
      </c>
      <c r="N7" s="14">
        <v>3</v>
      </c>
      <c r="O7" s="12">
        <v>2</v>
      </c>
      <c r="P7" s="146">
        <v>0</v>
      </c>
      <c r="Q7" s="146">
        <v>2</v>
      </c>
      <c r="R7" s="14">
        <v>0</v>
      </c>
      <c r="S7" s="17"/>
    </row>
    <row r="8" spans="1:19" x14ac:dyDescent="0.2">
      <c r="A8" s="83" t="s">
        <v>99</v>
      </c>
      <c r="B8" s="86" t="s">
        <v>101</v>
      </c>
      <c r="C8" s="12"/>
      <c r="D8" s="146"/>
      <c r="E8" s="146"/>
      <c r="F8" s="14"/>
      <c r="G8" s="12">
        <v>3</v>
      </c>
      <c r="H8" s="146">
        <v>0</v>
      </c>
      <c r="I8" s="146">
        <v>2</v>
      </c>
      <c r="J8" s="14">
        <v>1</v>
      </c>
      <c r="K8" s="12">
        <v>0</v>
      </c>
      <c r="L8" s="146">
        <v>0</v>
      </c>
      <c r="M8" s="146">
        <v>0</v>
      </c>
      <c r="N8" s="14">
        <v>0</v>
      </c>
      <c r="O8" s="12">
        <v>3</v>
      </c>
      <c r="P8" s="146">
        <v>0</v>
      </c>
      <c r="Q8" s="146">
        <v>1</v>
      </c>
      <c r="R8" s="14">
        <v>0</v>
      </c>
      <c r="S8" s="17"/>
    </row>
    <row r="9" spans="1:19" x14ac:dyDescent="0.2">
      <c r="A9" s="83" t="s">
        <v>138</v>
      </c>
      <c r="B9" s="86" t="s">
        <v>330</v>
      </c>
      <c r="C9" s="12"/>
      <c r="D9" s="146"/>
      <c r="E9" s="146"/>
      <c r="F9" s="14"/>
      <c r="G9" s="12">
        <v>2</v>
      </c>
      <c r="H9" s="146">
        <v>0</v>
      </c>
      <c r="I9" s="146">
        <v>1</v>
      </c>
      <c r="J9" s="14">
        <v>0</v>
      </c>
      <c r="K9" s="12">
        <v>2</v>
      </c>
      <c r="L9" s="146">
        <v>0</v>
      </c>
      <c r="M9" s="146">
        <v>2</v>
      </c>
      <c r="N9" s="14">
        <v>0</v>
      </c>
      <c r="O9" s="12">
        <v>1</v>
      </c>
      <c r="P9" s="146">
        <v>0</v>
      </c>
      <c r="Q9" s="146">
        <v>0</v>
      </c>
      <c r="R9" s="14">
        <v>0</v>
      </c>
      <c r="S9" s="17"/>
    </row>
    <row r="10" spans="1:19" x14ac:dyDescent="0.2">
      <c r="A10" s="183" t="s">
        <v>152</v>
      </c>
      <c r="B10" s="86" t="s">
        <v>408</v>
      </c>
      <c r="C10" s="12">
        <v>4</v>
      </c>
      <c r="D10" s="146">
        <v>0</v>
      </c>
      <c r="E10" s="146">
        <v>2</v>
      </c>
      <c r="F10" s="14">
        <v>0</v>
      </c>
      <c r="G10" s="12">
        <v>1</v>
      </c>
      <c r="H10" s="146">
        <v>0</v>
      </c>
      <c r="I10" s="146">
        <v>0</v>
      </c>
      <c r="J10" s="14">
        <v>0</v>
      </c>
      <c r="K10" s="12">
        <v>1</v>
      </c>
      <c r="L10" s="146">
        <v>0</v>
      </c>
      <c r="M10" s="146">
        <v>1</v>
      </c>
      <c r="N10" s="14">
        <v>1</v>
      </c>
      <c r="O10" s="12">
        <v>2</v>
      </c>
      <c r="P10" s="146">
        <v>0</v>
      </c>
      <c r="Q10" s="146">
        <v>0</v>
      </c>
      <c r="R10" s="14">
        <v>1</v>
      </c>
      <c r="S10" s="17"/>
    </row>
    <row r="11" spans="1:19" x14ac:dyDescent="0.2">
      <c r="A11" s="83" t="s">
        <v>132</v>
      </c>
      <c r="B11" s="86" t="s">
        <v>191</v>
      </c>
      <c r="C11" s="12"/>
      <c r="D11" s="146"/>
      <c r="E11" s="146"/>
      <c r="F11" s="14"/>
      <c r="G11" s="12"/>
      <c r="H11" s="146"/>
      <c r="I11" s="146"/>
      <c r="J11" s="14"/>
      <c r="K11" s="12">
        <v>1</v>
      </c>
      <c r="L11" s="146">
        <v>0</v>
      </c>
      <c r="M11" s="146">
        <v>1</v>
      </c>
      <c r="N11" s="14">
        <v>0</v>
      </c>
      <c r="O11" s="12">
        <v>0</v>
      </c>
      <c r="P11" s="146">
        <v>0</v>
      </c>
      <c r="Q11" s="146">
        <v>0</v>
      </c>
      <c r="R11" s="14">
        <v>0</v>
      </c>
      <c r="S11" s="17"/>
    </row>
    <row r="12" spans="1:19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2"/>
      <c r="P12" s="146"/>
      <c r="Q12" s="146"/>
      <c r="R12" s="14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46"/>
      <c r="Q13" s="146"/>
      <c r="R13" s="14"/>
      <c r="S13" s="17" t="s">
        <v>8</v>
      </c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410</v>
      </c>
      <c r="C22" s="20">
        <v>22</v>
      </c>
      <c r="D22" s="21">
        <v>4</v>
      </c>
      <c r="E22" s="21">
        <v>12</v>
      </c>
      <c r="F22" s="22">
        <v>7</v>
      </c>
      <c r="G22" s="20">
        <v>20</v>
      </c>
      <c r="H22" s="21">
        <v>2</v>
      </c>
      <c r="I22" s="21">
        <v>11</v>
      </c>
      <c r="J22" s="22">
        <v>5</v>
      </c>
      <c r="K22" s="20">
        <v>22</v>
      </c>
      <c r="L22" s="21">
        <v>6</v>
      </c>
      <c r="M22" s="21">
        <v>12</v>
      </c>
      <c r="N22" s="22">
        <v>11</v>
      </c>
      <c r="O22" s="20">
        <v>21</v>
      </c>
      <c r="P22" s="21">
        <v>3</v>
      </c>
      <c r="Q22" s="21">
        <v>11</v>
      </c>
      <c r="R22" s="22">
        <v>1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70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22</v>
      </c>
      <c r="D26" s="29">
        <f t="shared" si="0"/>
        <v>4</v>
      </c>
      <c r="E26" s="29">
        <f t="shared" si="0"/>
        <v>12</v>
      </c>
      <c r="F26" s="29">
        <f t="shared" si="0"/>
        <v>7</v>
      </c>
      <c r="G26" s="29">
        <f t="shared" si="0"/>
        <v>20</v>
      </c>
      <c r="H26" s="29">
        <f t="shared" si="0"/>
        <v>2</v>
      </c>
      <c r="I26" s="29">
        <f t="shared" si="0"/>
        <v>11</v>
      </c>
      <c r="J26" s="29">
        <f t="shared" si="0"/>
        <v>5</v>
      </c>
      <c r="K26" s="29">
        <f t="shared" si="0"/>
        <v>22</v>
      </c>
      <c r="L26" s="29">
        <f t="shared" si="0"/>
        <v>6</v>
      </c>
      <c r="M26" s="29">
        <f t="shared" si="0"/>
        <v>12</v>
      </c>
      <c r="N26" s="29">
        <f t="shared" si="0"/>
        <v>11</v>
      </c>
      <c r="O26" s="29">
        <f t="shared" si="0"/>
        <v>21</v>
      </c>
      <c r="P26" s="29">
        <f t="shared" si="0"/>
        <v>3</v>
      </c>
      <c r="Q26" s="29">
        <f t="shared" si="0"/>
        <v>11</v>
      </c>
      <c r="R26" s="29">
        <f t="shared" si="0"/>
        <v>1</v>
      </c>
      <c r="S26" s="24"/>
    </row>
    <row r="27" spans="1:24" ht="13.5" thickBot="1" x14ac:dyDescent="0.25">
      <c r="A27" s="18"/>
      <c r="B27" s="28" t="s">
        <v>11</v>
      </c>
      <c r="C27" s="30">
        <f>C26</f>
        <v>22</v>
      </c>
      <c r="D27" s="30">
        <f>D26</f>
        <v>4</v>
      </c>
      <c r="E27" s="30">
        <f>E26</f>
        <v>12</v>
      </c>
      <c r="F27" s="30">
        <f>F26</f>
        <v>7</v>
      </c>
      <c r="G27" s="30">
        <f t="shared" ref="G27:R27" si="1">SUM(C27,G26)</f>
        <v>42</v>
      </c>
      <c r="H27" s="30">
        <f t="shared" si="1"/>
        <v>6</v>
      </c>
      <c r="I27" s="30">
        <f t="shared" si="1"/>
        <v>23</v>
      </c>
      <c r="J27" s="30">
        <f t="shared" si="1"/>
        <v>12</v>
      </c>
      <c r="K27" s="30">
        <f t="shared" si="1"/>
        <v>64</v>
      </c>
      <c r="L27" s="30">
        <f t="shared" si="1"/>
        <v>12</v>
      </c>
      <c r="M27" s="30">
        <f t="shared" si="1"/>
        <v>35</v>
      </c>
      <c r="N27" s="30">
        <f t="shared" si="1"/>
        <v>23</v>
      </c>
      <c r="O27" s="31">
        <f t="shared" si="1"/>
        <v>85</v>
      </c>
      <c r="P27" s="30">
        <f t="shared" si="1"/>
        <v>15</v>
      </c>
      <c r="Q27" s="30">
        <f t="shared" si="1"/>
        <v>46</v>
      </c>
      <c r="R27" s="32">
        <f t="shared" si="1"/>
        <v>24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41</v>
      </c>
      <c r="D29" s="187"/>
      <c r="E29" s="188"/>
      <c r="F29" s="4">
        <v>9</v>
      </c>
      <c r="G29" s="186" t="s">
        <v>183</v>
      </c>
      <c r="H29" s="187"/>
      <c r="I29" s="188"/>
      <c r="J29" s="4">
        <v>12</v>
      </c>
      <c r="K29" s="186" t="s">
        <v>280</v>
      </c>
      <c r="L29" s="187"/>
      <c r="M29" s="188"/>
      <c r="N29" s="4">
        <v>7</v>
      </c>
      <c r="O29" s="186"/>
      <c r="P29" s="187"/>
      <c r="Q29" s="188"/>
      <c r="R29" s="4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11</v>
      </c>
      <c r="B31" s="86" t="str">
        <f t="shared" si="2"/>
        <v>John Still</v>
      </c>
      <c r="C31" s="12">
        <v>3</v>
      </c>
      <c r="D31" s="13">
        <v>0</v>
      </c>
      <c r="E31" s="13">
        <v>0</v>
      </c>
      <c r="F31" s="14">
        <v>0</v>
      </c>
      <c r="G31" s="12">
        <v>3</v>
      </c>
      <c r="H31" s="13">
        <v>0</v>
      </c>
      <c r="I31" s="13">
        <v>1</v>
      </c>
      <c r="J31" s="14">
        <v>0</v>
      </c>
      <c r="K31" s="12">
        <v>3</v>
      </c>
      <c r="L31" s="13">
        <v>1</v>
      </c>
      <c r="M31" s="13">
        <v>1</v>
      </c>
      <c r="N31" s="114">
        <v>0</v>
      </c>
      <c r="O31" s="12"/>
      <c r="P31" s="13"/>
      <c r="Q31" s="13"/>
      <c r="R31" s="114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16</v>
      </c>
      <c r="B32" s="86" t="str">
        <f t="shared" si="2"/>
        <v>Casey Bahn</v>
      </c>
      <c r="C32" s="12">
        <v>3</v>
      </c>
      <c r="D32" s="13">
        <v>0</v>
      </c>
      <c r="E32" s="13">
        <v>0</v>
      </c>
      <c r="F32" s="14">
        <v>2</v>
      </c>
      <c r="G32" s="12">
        <v>3</v>
      </c>
      <c r="H32" s="13">
        <v>0</v>
      </c>
      <c r="I32" s="13">
        <v>2</v>
      </c>
      <c r="J32" s="14">
        <v>0</v>
      </c>
      <c r="K32" s="12">
        <v>3</v>
      </c>
      <c r="L32" s="13">
        <v>0</v>
      </c>
      <c r="M32" s="13">
        <v>2</v>
      </c>
      <c r="N32" s="114">
        <v>2</v>
      </c>
      <c r="O32" s="12"/>
      <c r="P32" s="13"/>
      <c r="Q32" s="13"/>
      <c r="R32" s="114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15</v>
      </c>
      <c r="B33" s="86" t="str">
        <f t="shared" si="2"/>
        <v>Justin Holland</v>
      </c>
      <c r="C33" s="12">
        <v>2</v>
      </c>
      <c r="D33" s="13">
        <v>1</v>
      </c>
      <c r="E33" s="13">
        <v>1</v>
      </c>
      <c r="F33" s="14">
        <v>0</v>
      </c>
      <c r="G33" s="12">
        <v>3</v>
      </c>
      <c r="H33" s="13">
        <v>0</v>
      </c>
      <c r="I33" s="13">
        <v>1</v>
      </c>
      <c r="J33" s="14">
        <v>0</v>
      </c>
      <c r="K33" s="12">
        <v>4</v>
      </c>
      <c r="L33" s="13">
        <v>1</v>
      </c>
      <c r="M33" s="13">
        <v>3</v>
      </c>
      <c r="N33" s="114">
        <v>0</v>
      </c>
      <c r="O33" s="12"/>
      <c r="P33" s="13"/>
      <c r="Q33" s="13"/>
      <c r="R33" s="114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12</v>
      </c>
      <c r="B34" s="86" t="str">
        <f t="shared" si="2"/>
        <v>Andre Foster</v>
      </c>
      <c r="C34" s="12">
        <v>2</v>
      </c>
      <c r="D34" s="13">
        <v>0</v>
      </c>
      <c r="E34" s="13">
        <v>1</v>
      </c>
      <c r="F34" s="14">
        <v>0</v>
      </c>
      <c r="G34" s="12">
        <v>2</v>
      </c>
      <c r="H34" s="13">
        <v>0</v>
      </c>
      <c r="I34" s="13">
        <v>0</v>
      </c>
      <c r="J34" s="14">
        <v>1</v>
      </c>
      <c r="K34" s="12">
        <v>4</v>
      </c>
      <c r="L34" s="13">
        <v>0</v>
      </c>
      <c r="M34" s="13">
        <v>4</v>
      </c>
      <c r="N34" s="114">
        <v>2</v>
      </c>
      <c r="O34" s="12"/>
      <c r="P34" s="13"/>
      <c r="Q34" s="13"/>
      <c r="R34" s="114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</v>
      </c>
      <c r="B35" s="86" t="str">
        <f t="shared" si="2"/>
        <v>Tamara Atkinson</v>
      </c>
      <c r="C35" s="12">
        <v>2</v>
      </c>
      <c r="D35" s="13">
        <v>0</v>
      </c>
      <c r="E35" s="13">
        <v>0</v>
      </c>
      <c r="F35" s="14">
        <v>1</v>
      </c>
      <c r="G35" s="12">
        <v>3</v>
      </c>
      <c r="H35" s="13">
        <v>0</v>
      </c>
      <c r="I35" s="13">
        <v>1</v>
      </c>
      <c r="J35" s="14">
        <v>0</v>
      </c>
      <c r="K35" s="12">
        <v>3</v>
      </c>
      <c r="L35" s="13">
        <v>0</v>
      </c>
      <c r="M35" s="13">
        <v>1</v>
      </c>
      <c r="N35" s="114">
        <v>1</v>
      </c>
      <c r="O35" s="12"/>
      <c r="P35" s="13"/>
      <c r="Q35" s="13"/>
      <c r="R35" s="114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</v>
      </c>
      <c r="B36" s="86" t="str">
        <f t="shared" si="2"/>
        <v>Roger Keeney</v>
      </c>
      <c r="C36" s="12"/>
      <c r="D36" s="13"/>
      <c r="E36" s="13"/>
      <c r="F36" s="14"/>
      <c r="G36" s="12">
        <v>1</v>
      </c>
      <c r="H36" s="13">
        <v>0</v>
      </c>
      <c r="I36" s="13">
        <v>0</v>
      </c>
      <c r="J36" s="14">
        <v>0</v>
      </c>
      <c r="K36" s="12">
        <v>1</v>
      </c>
      <c r="L36" s="13">
        <v>0</v>
      </c>
      <c r="M36" s="13">
        <v>1</v>
      </c>
      <c r="N36" s="114">
        <v>0</v>
      </c>
      <c r="O36" s="12"/>
      <c r="P36" s="13"/>
      <c r="Q36" s="13"/>
      <c r="R36" s="114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13</v>
      </c>
      <c r="B37" s="86" t="str">
        <f t="shared" si="2"/>
        <v>Greg Lindberg</v>
      </c>
      <c r="C37" s="12">
        <v>0</v>
      </c>
      <c r="D37" s="13">
        <v>0</v>
      </c>
      <c r="E37" s="13">
        <v>0</v>
      </c>
      <c r="F37" s="14">
        <v>0</v>
      </c>
      <c r="G37" s="12">
        <v>2</v>
      </c>
      <c r="H37" s="13">
        <v>0</v>
      </c>
      <c r="I37" s="13">
        <v>1</v>
      </c>
      <c r="J37" s="14">
        <v>0</v>
      </c>
      <c r="K37" s="12"/>
      <c r="L37" s="13"/>
      <c r="M37" s="13"/>
      <c r="N37" s="114"/>
      <c r="O37" s="12"/>
      <c r="P37" s="13"/>
      <c r="Q37" s="13"/>
      <c r="R37" s="114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6</v>
      </c>
      <c r="B38" s="86" t="str">
        <f t="shared" si="2"/>
        <v>Kathy Truschel</v>
      </c>
      <c r="C38" s="12">
        <v>1</v>
      </c>
      <c r="D38" s="13">
        <v>0</v>
      </c>
      <c r="E38" s="13">
        <v>0</v>
      </c>
      <c r="F38" s="14">
        <v>0</v>
      </c>
      <c r="G38" s="12">
        <v>1</v>
      </c>
      <c r="H38" s="13">
        <v>0</v>
      </c>
      <c r="I38" s="13">
        <v>0</v>
      </c>
      <c r="J38" s="14">
        <v>0</v>
      </c>
      <c r="K38" s="12">
        <v>2</v>
      </c>
      <c r="L38" s="13">
        <v>0</v>
      </c>
      <c r="M38" s="13">
        <v>1</v>
      </c>
      <c r="N38" s="114">
        <v>1</v>
      </c>
      <c r="O38" s="15"/>
      <c r="P38" s="13"/>
      <c r="Q38" s="13"/>
      <c r="R38" s="139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10</v>
      </c>
      <c r="B39" s="86" t="str">
        <f t="shared" si="2"/>
        <v>Jamie Teal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Ben Hefner</v>
      </c>
      <c r="C50" s="20">
        <v>13</v>
      </c>
      <c r="D50" s="21">
        <v>1</v>
      </c>
      <c r="E50" s="21">
        <v>2</v>
      </c>
      <c r="F50" s="22">
        <v>3</v>
      </c>
      <c r="G50" s="20">
        <v>18</v>
      </c>
      <c r="H50" s="21">
        <v>0</v>
      </c>
      <c r="I50" s="21">
        <v>6</v>
      </c>
      <c r="J50" s="22">
        <v>1</v>
      </c>
      <c r="K50" s="20">
        <v>20</v>
      </c>
      <c r="L50" s="21">
        <v>2</v>
      </c>
      <c r="M50" s="21">
        <v>13</v>
      </c>
      <c r="N50" s="22">
        <v>6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13</v>
      </c>
      <c r="D54" s="29">
        <f t="shared" si="3"/>
        <v>1</v>
      </c>
      <c r="E54" s="29">
        <f t="shared" si="3"/>
        <v>2</v>
      </c>
      <c r="F54" s="29">
        <f t="shared" si="3"/>
        <v>3</v>
      </c>
      <c r="G54" s="29">
        <f t="shared" si="3"/>
        <v>18</v>
      </c>
      <c r="H54" s="29">
        <f t="shared" si="3"/>
        <v>0</v>
      </c>
      <c r="I54" s="29">
        <f t="shared" si="3"/>
        <v>6</v>
      </c>
      <c r="J54" s="29">
        <f t="shared" si="3"/>
        <v>1</v>
      </c>
      <c r="K54" s="29">
        <f t="shared" si="3"/>
        <v>20</v>
      </c>
      <c r="L54" s="29">
        <f t="shared" si="3"/>
        <v>2</v>
      </c>
      <c r="M54" s="29">
        <f t="shared" si="3"/>
        <v>13</v>
      </c>
      <c r="N54" s="29">
        <f t="shared" si="3"/>
        <v>6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98</v>
      </c>
      <c r="D55" s="30">
        <f>SUM(P27,D54)</f>
        <v>16</v>
      </c>
      <c r="E55" s="30">
        <f>SUM(Q27,E54)</f>
        <v>48</v>
      </c>
      <c r="F55" s="30">
        <f>SUM(R27,F54)</f>
        <v>27</v>
      </c>
      <c r="G55" s="30">
        <f t="shared" ref="G55:R55" si="4">SUM(C55,G54)</f>
        <v>116</v>
      </c>
      <c r="H55" s="30">
        <f t="shared" si="4"/>
        <v>16</v>
      </c>
      <c r="I55" s="30">
        <f t="shared" si="4"/>
        <v>54</v>
      </c>
      <c r="J55" s="30">
        <f t="shared" si="4"/>
        <v>28</v>
      </c>
      <c r="K55" s="30">
        <f t="shared" si="4"/>
        <v>136</v>
      </c>
      <c r="L55" s="30">
        <f t="shared" si="4"/>
        <v>18</v>
      </c>
      <c r="M55" s="30">
        <f t="shared" si="4"/>
        <v>67</v>
      </c>
      <c r="N55" s="30">
        <f t="shared" si="4"/>
        <v>34</v>
      </c>
      <c r="O55" s="31">
        <f t="shared" si="4"/>
        <v>136</v>
      </c>
      <c r="P55" s="30">
        <f t="shared" si="4"/>
        <v>18</v>
      </c>
      <c r="Q55" s="30">
        <f t="shared" si="4"/>
        <v>67</v>
      </c>
      <c r="R55" s="32">
        <f t="shared" si="4"/>
        <v>34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73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11</v>
      </c>
      <c r="B59" s="86" t="str">
        <f t="shared" ref="B59:B76" si="6">B31</f>
        <v>John Still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25</v>
      </c>
      <c r="P59" s="88">
        <f>SUM(D3,H3,L3,P3,D31,H31,L31,P31,D59,H59,L59)</f>
        <v>2</v>
      </c>
      <c r="Q59" s="88">
        <f>SUM(E3,I3,M3,Q3,E31,I31,M31,Q31,E59,I59,M59)</f>
        <v>15</v>
      </c>
      <c r="R59" s="89">
        <f>SUM(F3,J3,N3,R3,F31,J31,N31,R31,F59,J59,N59)</f>
        <v>3</v>
      </c>
      <c r="S59" s="84">
        <f>IF(O59=0,0,AVERAGE(P59/O59))</f>
        <v>0.08</v>
      </c>
      <c r="U59" s="43" t="s">
        <v>98</v>
      </c>
      <c r="V59" s="86" t="s">
        <v>235</v>
      </c>
      <c r="W59" s="59">
        <v>3</v>
      </c>
      <c r="X59" s="59">
        <v>3</v>
      </c>
      <c r="Y59" s="60">
        <v>0.08</v>
      </c>
      <c r="Z59" s="60" t="s">
        <v>199</v>
      </c>
      <c r="AA59" s="60">
        <v>0.42857142857142855</v>
      </c>
      <c r="AB59" s="60" t="s">
        <v>199</v>
      </c>
      <c r="AC59" s="59">
        <v>7</v>
      </c>
      <c r="AD59" s="105">
        <v>0.08</v>
      </c>
    </row>
    <row r="60" spans="1:30" x14ac:dyDescent="0.2">
      <c r="A60" s="83" t="str">
        <f t="shared" si="5"/>
        <v>16</v>
      </c>
      <c r="B60" s="86" t="str">
        <f t="shared" si="6"/>
        <v>Casey Bahn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24</v>
      </c>
      <c r="P60" s="56">
        <f t="shared" si="7"/>
        <v>5</v>
      </c>
      <c r="Q60" s="56">
        <f t="shared" si="7"/>
        <v>9</v>
      </c>
      <c r="R60" s="91">
        <f t="shared" si="7"/>
        <v>8</v>
      </c>
      <c r="S60" s="85">
        <f t="shared" ref="S60:S76" si="8">IF(O60=0,0,AVERAGE(P60/O60))</f>
        <v>0.20833333333333334</v>
      </c>
      <c r="U60" s="43" t="s">
        <v>136</v>
      </c>
      <c r="V60" s="86" t="s">
        <v>314</v>
      </c>
      <c r="W60" s="59">
        <v>8</v>
      </c>
      <c r="X60" s="59">
        <v>8</v>
      </c>
      <c r="Y60" s="60">
        <v>0.20833333333333334</v>
      </c>
      <c r="Z60" s="60" t="s">
        <v>199</v>
      </c>
      <c r="AA60" s="60">
        <v>1.1428571428571428</v>
      </c>
      <c r="AB60" s="60" t="s">
        <v>199</v>
      </c>
      <c r="AC60" s="59">
        <v>7</v>
      </c>
      <c r="AD60" s="105">
        <v>0.20833333333333334</v>
      </c>
    </row>
    <row r="61" spans="1:30" x14ac:dyDescent="0.2">
      <c r="A61" s="83" t="str">
        <f t="shared" si="5"/>
        <v>15</v>
      </c>
      <c r="B61" s="86" t="str">
        <f t="shared" si="6"/>
        <v>Justin Holland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22</v>
      </c>
      <c r="P61" s="56">
        <f t="shared" si="9"/>
        <v>7</v>
      </c>
      <c r="Q61" s="56">
        <f t="shared" si="9"/>
        <v>11</v>
      </c>
      <c r="R61" s="91">
        <f t="shared" si="9"/>
        <v>7</v>
      </c>
      <c r="S61" s="85">
        <f t="shared" si="8"/>
        <v>0.31818181818181818</v>
      </c>
      <c r="U61" s="43" t="s">
        <v>140</v>
      </c>
      <c r="V61" s="86" t="s">
        <v>409</v>
      </c>
      <c r="W61" s="59">
        <v>7</v>
      </c>
      <c r="X61" s="59">
        <v>7</v>
      </c>
      <c r="Y61" s="60">
        <v>0.31818181818181818</v>
      </c>
      <c r="Z61" s="60" t="s">
        <v>199</v>
      </c>
      <c r="AA61" s="60">
        <v>1</v>
      </c>
      <c r="AB61" s="60" t="s">
        <v>199</v>
      </c>
      <c r="AC61" s="59">
        <v>7</v>
      </c>
      <c r="AD61" s="105">
        <v>0.31818181818181818</v>
      </c>
    </row>
    <row r="62" spans="1:30" x14ac:dyDescent="0.2">
      <c r="A62" s="83" t="str">
        <f t="shared" si="5"/>
        <v>12</v>
      </c>
      <c r="B62" s="86" t="str">
        <f t="shared" si="6"/>
        <v>Andre Foster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19</v>
      </c>
      <c r="P62" s="56">
        <f t="shared" si="10"/>
        <v>4</v>
      </c>
      <c r="Q62" s="56">
        <f t="shared" si="10"/>
        <v>8</v>
      </c>
      <c r="R62" s="91">
        <f t="shared" si="10"/>
        <v>5</v>
      </c>
      <c r="S62" s="85">
        <f t="shared" si="8"/>
        <v>0.21052631578947367</v>
      </c>
      <c r="U62" s="43" t="s">
        <v>141</v>
      </c>
      <c r="V62" s="86" t="s">
        <v>293</v>
      </c>
      <c r="W62" s="59">
        <v>5</v>
      </c>
      <c r="X62" s="59">
        <v>5</v>
      </c>
      <c r="Y62" s="60">
        <v>0.21052631578947367</v>
      </c>
      <c r="Z62" s="60" t="s">
        <v>202</v>
      </c>
      <c r="AA62" s="60">
        <v>0.7142857142857143</v>
      </c>
      <c r="AB62" s="60" t="s">
        <v>199</v>
      </c>
      <c r="AC62" s="59">
        <v>7</v>
      </c>
      <c r="AD62" s="105">
        <v>0.2</v>
      </c>
    </row>
    <row r="63" spans="1:30" x14ac:dyDescent="0.2">
      <c r="A63" s="83" t="str">
        <f t="shared" si="5"/>
        <v>3</v>
      </c>
      <c r="B63" s="86" t="str">
        <f t="shared" si="6"/>
        <v>Tamara Atkinson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18</v>
      </c>
      <c r="P63" s="56">
        <f t="shared" si="11"/>
        <v>0</v>
      </c>
      <c r="Q63" s="56">
        <f t="shared" si="11"/>
        <v>11</v>
      </c>
      <c r="R63" s="91">
        <f t="shared" si="11"/>
        <v>7</v>
      </c>
      <c r="S63" s="85">
        <f t="shared" si="8"/>
        <v>0</v>
      </c>
      <c r="U63" s="43" t="s">
        <v>149</v>
      </c>
      <c r="V63" s="86" t="s">
        <v>324</v>
      </c>
      <c r="W63" s="59">
        <v>7</v>
      </c>
      <c r="X63" s="59">
        <v>7</v>
      </c>
      <c r="Y63" s="60">
        <v>0</v>
      </c>
      <c r="Z63" s="60" t="s">
        <v>202</v>
      </c>
      <c r="AA63" s="60">
        <v>1</v>
      </c>
      <c r="AB63" s="60" t="s">
        <v>199</v>
      </c>
      <c r="AC63" s="59">
        <v>7</v>
      </c>
      <c r="AD63" s="105">
        <v>0</v>
      </c>
    </row>
    <row r="64" spans="1:30" x14ac:dyDescent="0.2">
      <c r="A64" s="83" t="str">
        <f t="shared" si="5"/>
        <v>1</v>
      </c>
      <c r="B64" s="86" t="str">
        <f t="shared" si="6"/>
        <v>Roger Keeney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8</v>
      </c>
      <c r="P64" s="56">
        <f t="shared" si="12"/>
        <v>0</v>
      </c>
      <c r="Q64" s="56">
        <f t="shared" si="12"/>
        <v>4</v>
      </c>
      <c r="R64" s="91">
        <f t="shared" si="12"/>
        <v>1</v>
      </c>
      <c r="S64" s="85">
        <f t="shared" si="8"/>
        <v>0</v>
      </c>
      <c r="U64" s="43" t="s">
        <v>99</v>
      </c>
      <c r="V64" s="86" t="s">
        <v>101</v>
      </c>
      <c r="W64" s="59">
        <v>1</v>
      </c>
      <c r="X64" s="59">
        <v>1</v>
      </c>
      <c r="Y64" s="60">
        <v>0</v>
      </c>
      <c r="Z64" s="60" t="s">
        <v>202</v>
      </c>
      <c r="AA64" s="60">
        <v>0.2</v>
      </c>
      <c r="AB64" s="60" t="s">
        <v>199</v>
      </c>
      <c r="AC64" s="59">
        <v>5</v>
      </c>
      <c r="AD64" s="105">
        <v>0</v>
      </c>
    </row>
    <row r="65" spans="1:30" x14ac:dyDescent="0.2">
      <c r="A65" s="83" t="str">
        <f t="shared" si="5"/>
        <v>13</v>
      </c>
      <c r="B65" s="86" t="str">
        <f t="shared" si="6"/>
        <v>Greg Lindberg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7</v>
      </c>
      <c r="P65" s="56">
        <f t="shared" si="13"/>
        <v>0</v>
      </c>
      <c r="Q65" s="56">
        <f t="shared" si="13"/>
        <v>4</v>
      </c>
      <c r="R65" s="91">
        <f t="shared" si="13"/>
        <v>0</v>
      </c>
      <c r="S65" s="85">
        <f t="shared" si="8"/>
        <v>0</v>
      </c>
      <c r="U65" s="43" t="s">
        <v>138</v>
      </c>
      <c r="V65" s="86" t="s">
        <v>330</v>
      </c>
      <c r="W65" s="59">
        <v>0</v>
      </c>
      <c r="X65" s="59" t="s">
        <v>447</v>
      </c>
      <c r="Y65" s="60">
        <v>0</v>
      </c>
      <c r="Z65" s="60" t="s">
        <v>202</v>
      </c>
      <c r="AA65" s="60">
        <v>0</v>
      </c>
      <c r="AB65" s="60" t="s">
        <v>199</v>
      </c>
      <c r="AC65" s="59">
        <v>5</v>
      </c>
      <c r="AD65" s="105">
        <v>0</v>
      </c>
    </row>
    <row r="66" spans="1:30" x14ac:dyDescent="0.2">
      <c r="A66" s="83" t="str">
        <f t="shared" si="5"/>
        <v>6</v>
      </c>
      <c r="B66" s="86" t="str">
        <f t="shared" si="6"/>
        <v>Kathy Truschel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12</v>
      </c>
      <c r="P66" s="56">
        <f t="shared" si="14"/>
        <v>0</v>
      </c>
      <c r="Q66" s="56">
        <f t="shared" si="14"/>
        <v>4</v>
      </c>
      <c r="R66" s="91">
        <f t="shared" si="14"/>
        <v>3</v>
      </c>
      <c r="S66" s="85">
        <f t="shared" si="8"/>
        <v>0</v>
      </c>
      <c r="U66" s="43" t="s">
        <v>152</v>
      </c>
      <c r="V66" s="86" t="s">
        <v>408</v>
      </c>
      <c r="W66" s="59">
        <v>3</v>
      </c>
      <c r="X66" s="59">
        <v>3</v>
      </c>
      <c r="Y66" s="60">
        <v>0</v>
      </c>
      <c r="Z66" s="60" t="s">
        <v>202</v>
      </c>
      <c r="AA66" s="60">
        <v>0.42857142857142855</v>
      </c>
      <c r="AB66" s="60" t="s">
        <v>199</v>
      </c>
      <c r="AC66" s="59">
        <v>7</v>
      </c>
      <c r="AD66" s="105">
        <v>0</v>
      </c>
    </row>
    <row r="67" spans="1:30" x14ac:dyDescent="0.2">
      <c r="A67" s="83" t="str">
        <f t="shared" si="5"/>
        <v>10</v>
      </c>
      <c r="B67" s="86" t="str">
        <f t="shared" si="6"/>
        <v>Jamie Teal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</v>
      </c>
      <c r="P67" s="56">
        <f t="shared" si="15"/>
        <v>0</v>
      </c>
      <c r="Q67" s="56">
        <f t="shared" si="15"/>
        <v>1</v>
      </c>
      <c r="R67" s="91">
        <f t="shared" si="15"/>
        <v>0</v>
      </c>
      <c r="S67" s="85">
        <f t="shared" si="8"/>
        <v>0</v>
      </c>
      <c r="U67" s="43" t="s">
        <v>132</v>
      </c>
      <c r="V67" s="86" t="s">
        <v>191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203</v>
      </c>
      <c r="AC67" s="59">
        <v>2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 t="s">
        <v>103</v>
      </c>
      <c r="V68" s="86" t="s">
        <v>291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 t="s">
        <v>102</v>
      </c>
      <c r="V69" s="86" t="s">
        <v>292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Ben Hefner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136</v>
      </c>
      <c r="P78" s="21">
        <f t="shared" si="25"/>
        <v>18</v>
      </c>
      <c r="Q78" s="158">
        <f t="shared" si="25"/>
        <v>67</v>
      </c>
      <c r="R78" s="157"/>
      <c r="S78" s="159">
        <f>SUM(Q78/O78)</f>
        <v>0.49264705882352944</v>
      </c>
      <c r="V78" s="56" t="s">
        <v>23</v>
      </c>
      <c r="W78" s="59">
        <v>34</v>
      </c>
      <c r="X78" s="59">
        <v>34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0.31818181818181818</v>
      </c>
      <c r="Z79" s="68"/>
      <c r="AA79" s="68">
        <v>1.1428571428571428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136</v>
      </c>
      <c r="P82" s="29">
        <f t="shared" si="26"/>
        <v>18</v>
      </c>
      <c r="Q82" s="29">
        <f t="shared" si="26"/>
        <v>67</v>
      </c>
      <c r="R82" s="29">
        <f t="shared" si="26"/>
        <v>34</v>
      </c>
      <c r="S82" s="69">
        <f>AVERAGE(P82/O82)</f>
        <v>0.13235294117647059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136</v>
      </c>
      <c r="D83" s="29">
        <f>SUM(P55,D82)</f>
        <v>18</v>
      </c>
      <c r="E83" s="29">
        <f>SUM(Q55,E82)</f>
        <v>67</v>
      </c>
      <c r="F83" s="29">
        <f>SUM(R55,F82)</f>
        <v>34</v>
      </c>
      <c r="G83" s="29">
        <f t="shared" ref="G83:M83" si="27">SUM(C83,G82)</f>
        <v>136</v>
      </c>
      <c r="H83" s="29">
        <f t="shared" si="27"/>
        <v>18</v>
      </c>
      <c r="I83" s="29">
        <f t="shared" si="27"/>
        <v>67</v>
      </c>
      <c r="J83" s="29">
        <f t="shared" si="27"/>
        <v>34</v>
      </c>
      <c r="K83" s="29">
        <f t="shared" si="27"/>
        <v>136</v>
      </c>
      <c r="L83" s="29">
        <f t="shared" si="27"/>
        <v>18</v>
      </c>
      <c r="M83" s="29">
        <f t="shared" si="27"/>
        <v>67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0.73913043478260865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0.56164383561643838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410</v>
      </c>
      <c r="X86" s="79">
        <v>0.50735294117647056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3">
    <sortCondition descending="1" ref="T3:T13"/>
    <sortCondition descending="1" ref="U3:U13"/>
    <sortCondition descending="1" ref="W3:W1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31" priority="5" stopIfTrue="1" operator="equal">
      <formula>$Y$79</formula>
    </cfRule>
  </conditionalFormatting>
  <conditionalFormatting sqref="AA59:AB74 AA77:AB77">
    <cfRule type="cellIs" dxfId="130" priority="6" stopIfTrue="1" operator="equal">
      <formula>$AA$79</formula>
    </cfRule>
  </conditionalFormatting>
  <conditionalFormatting sqref="Y75:Z75">
    <cfRule type="cellIs" dxfId="129" priority="3" stopIfTrue="1" operator="equal">
      <formula>$Y$79</formula>
    </cfRule>
  </conditionalFormatting>
  <conditionalFormatting sqref="AA75:AB75">
    <cfRule type="cellIs" dxfId="128" priority="4" stopIfTrue="1" operator="equal">
      <formula>$AA$79</formula>
    </cfRule>
  </conditionalFormatting>
  <conditionalFormatting sqref="Y76:Z76">
    <cfRule type="cellIs" dxfId="127" priority="1" stopIfTrue="1" operator="equal">
      <formula>$Y$79</formula>
    </cfRule>
  </conditionalFormatting>
  <conditionalFormatting sqref="AA76:AB76">
    <cfRule type="cellIs" dxfId="12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186" t="s">
        <v>208</v>
      </c>
      <c r="D1" s="187"/>
      <c r="E1" s="188"/>
      <c r="F1" s="4">
        <v>0</v>
      </c>
      <c r="G1" s="186" t="s">
        <v>130</v>
      </c>
      <c r="H1" s="187"/>
      <c r="I1" s="188"/>
      <c r="J1" s="4">
        <v>2</v>
      </c>
      <c r="K1" s="186" t="s">
        <v>384</v>
      </c>
      <c r="L1" s="187"/>
      <c r="M1" s="188"/>
      <c r="N1" s="4">
        <v>11</v>
      </c>
      <c r="O1" s="186" t="s">
        <v>92</v>
      </c>
      <c r="P1" s="187"/>
      <c r="Q1" s="188"/>
      <c r="R1" s="4">
        <v>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107</v>
      </c>
      <c r="B3" s="86" t="s">
        <v>118</v>
      </c>
      <c r="C3" s="12">
        <v>3</v>
      </c>
      <c r="D3" s="13">
        <v>2</v>
      </c>
      <c r="E3" s="13">
        <v>1</v>
      </c>
      <c r="F3" s="14">
        <v>0</v>
      </c>
      <c r="G3" s="12">
        <v>5</v>
      </c>
      <c r="H3" s="13">
        <v>2</v>
      </c>
      <c r="I3" s="13">
        <v>2</v>
      </c>
      <c r="J3" s="14">
        <v>1</v>
      </c>
      <c r="K3" s="12">
        <v>5</v>
      </c>
      <c r="L3" s="13">
        <v>3</v>
      </c>
      <c r="M3" s="13">
        <v>0</v>
      </c>
      <c r="N3" s="14">
        <v>2</v>
      </c>
      <c r="O3" s="12">
        <v>4</v>
      </c>
      <c r="P3" s="13">
        <v>3</v>
      </c>
      <c r="Q3" s="13">
        <v>0</v>
      </c>
      <c r="R3" s="14">
        <v>0</v>
      </c>
      <c r="S3" s="17"/>
      <c r="T3" s="99"/>
    </row>
    <row r="4" spans="1:20" x14ac:dyDescent="0.2">
      <c r="A4" s="83" t="s">
        <v>146</v>
      </c>
      <c r="B4" s="86" t="s">
        <v>117</v>
      </c>
      <c r="C4" s="12">
        <v>4</v>
      </c>
      <c r="D4" s="146">
        <v>2</v>
      </c>
      <c r="E4" s="146">
        <v>2</v>
      </c>
      <c r="F4" s="14">
        <v>0</v>
      </c>
      <c r="G4" s="12">
        <v>4</v>
      </c>
      <c r="H4" s="146">
        <v>3</v>
      </c>
      <c r="I4" s="146">
        <v>0</v>
      </c>
      <c r="J4" s="14">
        <v>0</v>
      </c>
      <c r="K4" s="12">
        <v>5</v>
      </c>
      <c r="L4" s="13">
        <v>3</v>
      </c>
      <c r="M4" s="13">
        <v>0</v>
      </c>
      <c r="N4" s="14">
        <v>2</v>
      </c>
      <c r="O4" s="12">
        <v>4</v>
      </c>
      <c r="P4" s="13">
        <v>2</v>
      </c>
      <c r="Q4" s="13">
        <v>0</v>
      </c>
      <c r="R4" s="14">
        <v>0</v>
      </c>
      <c r="S4" s="17"/>
      <c r="T4" s="99"/>
    </row>
    <row r="5" spans="1:20" x14ac:dyDescent="0.2">
      <c r="A5" s="83" t="s">
        <v>211</v>
      </c>
      <c r="B5" s="86" t="s">
        <v>238</v>
      </c>
      <c r="C5" s="12">
        <v>2</v>
      </c>
      <c r="D5" s="146">
        <v>1</v>
      </c>
      <c r="E5" s="146">
        <v>0</v>
      </c>
      <c r="F5" s="14">
        <v>0</v>
      </c>
      <c r="G5" s="12">
        <v>3</v>
      </c>
      <c r="H5" s="146">
        <v>2</v>
      </c>
      <c r="I5" s="146">
        <v>0</v>
      </c>
      <c r="J5" s="14">
        <v>0</v>
      </c>
      <c r="K5" s="12">
        <v>5</v>
      </c>
      <c r="L5" s="13">
        <v>2</v>
      </c>
      <c r="M5" s="13">
        <v>1</v>
      </c>
      <c r="N5" s="14">
        <v>0</v>
      </c>
      <c r="O5" s="12">
        <v>3</v>
      </c>
      <c r="P5" s="13">
        <v>3</v>
      </c>
      <c r="Q5" s="13">
        <v>0</v>
      </c>
      <c r="R5" s="14">
        <v>0</v>
      </c>
      <c r="S5" s="17"/>
      <c r="T5" s="99"/>
    </row>
    <row r="6" spans="1:20" x14ac:dyDescent="0.2">
      <c r="A6" s="83" t="s">
        <v>144</v>
      </c>
      <c r="B6" s="86" t="s">
        <v>302</v>
      </c>
      <c r="C6" s="12">
        <v>2</v>
      </c>
      <c r="D6" s="146">
        <v>2</v>
      </c>
      <c r="E6" s="146">
        <v>0</v>
      </c>
      <c r="F6" s="14">
        <v>1</v>
      </c>
      <c r="G6" s="12">
        <v>3</v>
      </c>
      <c r="H6" s="146">
        <v>1</v>
      </c>
      <c r="I6" s="146">
        <v>1</v>
      </c>
      <c r="J6" s="14">
        <v>0</v>
      </c>
      <c r="K6" s="12">
        <v>5</v>
      </c>
      <c r="L6" s="13">
        <v>1</v>
      </c>
      <c r="M6" s="13">
        <v>1</v>
      </c>
      <c r="N6" s="14">
        <v>1</v>
      </c>
      <c r="O6" s="144">
        <v>3</v>
      </c>
      <c r="P6" s="59">
        <v>0</v>
      </c>
      <c r="Q6" s="59">
        <v>2</v>
      </c>
      <c r="R6" s="14">
        <v>2</v>
      </c>
      <c r="S6" s="17"/>
      <c r="T6" s="99"/>
    </row>
    <row r="7" spans="1:20" x14ac:dyDescent="0.2">
      <c r="A7" s="83" t="s">
        <v>135</v>
      </c>
      <c r="B7" s="86" t="s">
        <v>196</v>
      </c>
      <c r="C7" s="12">
        <v>2</v>
      </c>
      <c r="D7" s="146">
        <v>1</v>
      </c>
      <c r="E7" s="146">
        <v>1</v>
      </c>
      <c r="F7" s="14">
        <v>2</v>
      </c>
      <c r="G7" s="12">
        <v>2</v>
      </c>
      <c r="H7" s="146">
        <v>0</v>
      </c>
      <c r="I7" s="146">
        <v>1</v>
      </c>
      <c r="J7" s="14">
        <v>4</v>
      </c>
      <c r="K7" s="12">
        <v>5</v>
      </c>
      <c r="L7" s="13">
        <v>0</v>
      </c>
      <c r="M7" s="13">
        <v>2</v>
      </c>
      <c r="N7" s="14">
        <v>6</v>
      </c>
      <c r="O7" s="12">
        <v>3</v>
      </c>
      <c r="P7" s="13">
        <v>0</v>
      </c>
      <c r="Q7" s="13">
        <v>1</v>
      </c>
      <c r="R7" s="14">
        <v>7</v>
      </c>
      <c r="S7" s="17"/>
      <c r="T7" s="99"/>
    </row>
    <row r="8" spans="1:20" x14ac:dyDescent="0.2">
      <c r="A8" s="83" t="s">
        <v>145</v>
      </c>
      <c r="B8" s="86" t="s">
        <v>48</v>
      </c>
      <c r="C8" s="12">
        <v>2</v>
      </c>
      <c r="D8" s="146">
        <v>0</v>
      </c>
      <c r="E8" s="146">
        <v>1</v>
      </c>
      <c r="F8" s="14">
        <v>0</v>
      </c>
      <c r="G8" s="12">
        <v>2</v>
      </c>
      <c r="H8" s="146">
        <v>1</v>
      </c>
      <c r="I8" s="146">
        <v>1</v>
      </c>
      <c r="J8" s="14">
        <v>0</v>
      </c>
      <c r="K8" s="12">
        <v>5</v>
      </c>
      <c r="L8" s="13">
        <v>3</v>
      </c>
      <c r="M8" s="13">
        <v>0</v>
      </c>
      <c r="N8" s="14">
        <v>1</v>
      </c>
      <c r="O8" s="12">
        <v>2</v>
      </c>
      <c r="P8" s="13">
        <v>1</v>
      </c>
      <c r="Q8" s="13">
        <v>1</v>
      </c>
      <c r="R8" s="14">
        <v>0</v>
      </c>
      <c r="S8" s="17"/>
      <c r="T8" s="99"/>
    </row>
    <row r="9" spans="1:20" x14ac:dyDescent="0.2">
      <c r="A9" s="83" t="s">
        <v>141</v>
      </c>
      <c r="B9" s="86" t="s">
        <v>110</v>
      </c>
      <c r="C9" s="12">
        <v>2</v>
      </c>
      <c r="D9" s="146">
        <v>0</v>
      </c>
      <c r="E9" s="146">
        <v>1</v>
      </c>
      <c r="F9" s="14">
        <v>1</v>
      </c>
      <c r="G9" s="12">
        <v>1</v>
      </c>
      <c r="H9" s="146">
        <v>0</v>
      </c>
      <c r="I9" s="146">
        <v>1</v>
      </c>
      <c r="J9" s="14">
        <v>0</v>
      </c>
      <c r="K9" s="12"/>
      <c r="L9" s="13"/>
      <c r="M9" s="13"/>
      <c r="N9" s="14"/>
      <c r="O9" s="12">
        <v>1</v>
      </c>
      <c r="P9" s="13">
        <v>0</v>
      </c>
      <c r="Q9" s="13">
        <v>1</v>
      </c>
      <c r="R9" s="14">
        <v>1</v>
      </c>
      <c r="S9" s="17"/>
      <c r="T9" s="99"/>
    </row>
    <row r="10" spans="1:20" x14ac:dyDescent="0.2">
      <c r="A10" s="83" t="s">
        <v>251</v>
      </c>
      <c r="B10" s="86" t="s">
        <v>301</v>
      </c>
      <c r="C10" s="12">
        <v>2</v>
      </c>
      <c r="D10" s="146">
        <v>0</v>
      </c>
      <c r="E10" s="146">
        <v>1</v>
      </c>
      <c r="F10" s="14">
        <v>0</v>
      </c>
      <c r="G10" s="12"/>
      <c r="H10" s="146"/>
      <c r="I10" s="146"/>
      <c r="J10" s="14"/>
      <c r="K10" s="12"/>
      <c r="L10" s="13"/>
      <c r="M10" s="13"/>
      <c r="N10" s="14"/>
      <c r="O10" s="12">
        <v>2</v>
      </c>
      <c r="P10" s="146">
        <v>0</v>
      </c>
      <c r="Q10" s="146">
        <v>1</v>
      </c>
      <c r="R10" s="14">
        <v>0</v>
      </c>
      <c r="S10" s="17" t="s">
        <v>8</v>
      </c>
      <c r="T10" s="147"/>
    </row>
    <row r="11" spans="1:20" x14ac:dyDescent="0.2">
      <c r="A11" s="83" t="s">
        <v>147</v>
      </c>
      <c r="B11" s="86" t="s">
        <v>148</v>
      </c>
      <c r="C11" s="12">
        <v>2</v>
      </c>
      <c r="D11" s="146">
        <v>0</v>
      </c>
      <c r="E11" s="146">
        <v>1</v>
      </c>
      <c r="F11" s="14">
        <v>0</v>
      </c>
      <c r="G11" s="12"/>
      <c r="H11" s="146"/>
      <c r="I11" s="146"/>
      <c r="J11" s="14"/>
      <c r="K11" s="12"/>
      <c r="L11" s="13"/>
      <c r="M11" s="13"/>
      <c r="N11" s="14"/>
      <c r="O11" s="12">
        <v>2</v>
      </c>
      <c r="P11" s="13">
        <v>0</v>
      </c>
      <c r="Q11" s="13">
        <v>0</v>
      </c>
      <c r="R11" s="14">
        <v>0</v>
      </c>
      <c r="S11" s="17"/>
      <c r="T11" s="99"/>
    </row>
    <row r="12" spans="1:20" x14ac:dyDescent="0.2">
      <c r="A12" s="83" t="s">
        <v>137</v>
      </c>
      <c r="B12" s="86" t="s">
        <v>210</v>
      </c>
      <c r="C12" s="12">
        <v>0</v>
      </c>
      <c r="D12" s="146">
        <v>0</v>
      </c>
      <c r="E12" s="146">
        <v>0</v>
      </c>
      <c r="F12" s="14">
        <v>2</v>
      </c>
      <c r="G12" s="12">
        <v>2</v>
      </c>
      <c r="H12" s="146">
        <v>1</v>
      </c>
      <c r="I12" s="146">
        <v>1</v>
      </c>
      <c r="J12" s="14">
        <v>1</v>
      </c>
      <c r="K12" s="12">
        <v>0</v>
      </c>
      <c r="L12" s="13">
        <v>0</v>
      </c>
      <c r="M12" s="13">
        <v>0</v>
      </c>
      <c r="N12" s="14">
        <v>1</v>
      </c>
      <c r="O12" s="12">
        <v>0</v>
      </c>
      <c r="P12" s="13">
        <v>0</v>
      </c>
      <c r="Q12" s="13">
        <v>0</v>
      </c>
      <c r="R12" s="14">
        <v>0</v>
      </c>
      <c r="S12" s="17"/>
      <c r="T12" s="99"/>
    </row>
    <row r="13" spans="1:20" x14ac:dyDescent="0.2">
      <c r="A13" s="83" t="s">
        <v>105</v>
      </c>
      <c r="B13" s="86" t="s">
        <v>228</v>
      </c>
      <c r="C13" s="12"/>
      <c r="D13" s="146"/>
      <c r="E13" s="146"/>
      <c r="F13" s="14"/>
      <c r="G13" s="12">
        <v>1</v>
      </c>
      <c r="H13" s="146">
        <v>1</v>
      </c>
      <c r="I13" s="146">
        <v>0</v>
      </c>
      <c r="J13" s="14">
        <v>0</v>
      </c>
      <c r="K13" s="12"/>
      <c r="L13" s="13"/>
      <c r="M13" s="13"/>
      <c r="N13" s="14"/>
      <c r="O13" s="12">
        <v>1</v>
      </c>
      <c r="P13" s="13">
        <v>0</v>
      </c>
      <c r="Q13" s="13">
        <v>0</v>
      </c>
      <c r="R13" s="14">
        <v>0</v>
      </c>
      <c r="S13" s="17"/>
      <c r="T13" s="99"/>
    </row>
    <row r="14" spans="1:20" x14ac:dyDescent="0.2">
      <c r="A14" s="83" t="s">
        <v>163</v>
      </c>
      <c r="B14" s="86" t="s">
        <v>250</v>
      </c>
      <c r="C14" s="12">
        <v>1</v>
      </c>
      <c r="D14" s="146">
        <v>0</v>
      </c>
      <c r="E14" s="146">
        <v>1</v>
      </c>
      <c r="F14" s="14">
        <v>1</v>
      </c>
      <c r="G14" s="12"/>
      <c r="H14" s="146"/>
      <c r="I14" s="146"/>
      <c r="J14" s="14"/>
      <c r="K14" s="12"/>
      <c r="L14" s="13"/>
      <c r="M14" s="13"/>
      <c r="N14" s="14"/>
      <c r="O14" s="12">
        <v>1</v>
      </c>
      <c r="P14" s="13">
        <v>0</v>
      </c>
      <c r="Q14" s="13">
        <v>0</v>
      </c>
      <c r="R14" s="14">
        <v>0</v>
      </c>
      <c r="S14" s="17"/>
      <c r="T14" s="99"/>
    </row>
    <row r="15" spans="1:20" x14ac:dyDescent="0.2">
      <c r="A15" s="83" t="s">
        <v>133</v>
      </c>
      <c r="B15" s="86" t="s">
        <v>334</v>
      </c>
      <c r="C15" s="12">
        <v>1</v>
      </c>
      <c r="D15" s="146">
        <v>0</v>
      </c>
      <c r="E15" s="146">
        <v>0</v>
      </c>
      <c r="F15" s="14">
        <v>0</v>
      </c>
      <c r="G15" s="12">
        <v>0</v>
      </c>
      <c r="H15" s="146">
        <v>0</v>
      </c>
      <c r="I15" s="146">
        <v>0</v>
      </c>
      <c r="J15" s="14">
        <v>0</v>
      </c>
      <c r="K15" s="12"/>
      <c r="L15" s="13"/>
      <c r="M15" s="13"/>
      <c r="N15" s="14"/>
      <c r="O15" s="12">
        <v>1</v>
      </c>
      <c r="P15" s="13">
        <v>0</v>
      </c>
      <c r="Q15" s="13">
        <v>1</v>
      </c>
      <c r="R15" s="14">
        <v>0</v>
      </c>
      <c r="S15" s="17"/>
      <c r="T15" s="99"/>
    </row>
    <row r="16" spans="1:20" x14ac:dyDescent="0.2">
      <c r="A16" s="83" t="s">
        <v>98</v>
      </c>
      <c r="B16" s="86" t="s">
        <v>89</v>
      </c>
      <c r="C16" s="12"/>
      <c r="D16" s="146"/>
      <c r="E16" s="146"/>
      <c r="F16" s="14"/>
      <c r="G16" s="12">
        <v>2</v>
      </c>
      <c r="H16" s="146">
        <v>0</v>
      </c>
      <c r="I16" s="146">
        <v>2</v>
      </c>
      <c r="J16" s="14">
        <v>0</v>
      </c>
      <c r="K16" s="12"/>
      <c r="L16" s="13"/>
      <c r="M16" s="13"/>
      <c r="N16" s="14"/>
      <c r="O16" s="12"/>
      <c r="P16" s="13"/>
      <c r="Q16" s="13"/>
      <c r="R16" s="14"/>
      <c r="S16" s="17"/>
      <c r="T16" s="99"/>
    </row>
    <row r="17" spans="1:24" x14ac:dyDescent="0.2">
      <c r="A17" s="83" t="s">
        <v>143</v>
      </c>
      <c r="B17" s="86" t="s">
        <v>61</v>
      </c>
      <c r="C17" s="12"/>
      <c r="D17" s="146"/>
      <c r="E17" s="146"/>
      <c r="F17" s="14"/>
      <c r="G17" s="12">
        <v>1</v>
      </c>
      <c r="H17" s="146">
        <v>0</v>
      </c>
      <c r="I17" s="146">
        <v>1</v>
      </c>
      <c r="J17" s="14">
        <v>0</v>
      </c>
      <c r="K17" s="12"/>
      <c r="L17" s="13"/>
      <c r="M17" s="13"/>
      <c r="N17" s="14"/>
      <c r="O17" s="12"/>
      <c r="P17" s="13"/>
      <c r="Q17" s="13"/>
      <c r="R17" s="14"/>
      <c r="S17" s="17" t="s">
        <v>8</v>
      </c>
      <c r="T17" s="165"/>
    </row>
    <row r="18" spans="1:24" x14ac:dyDescent="0.2">
      <c r="A18" s="83" t="s">
        <v>100</v>
      </c>
      <c r="B18" s="86" t="s">
        <v>333</v>
      </c>
      <c r="C18" s="12">
        <v>0</v>
      </c>
      <c r="D18" s="146">
        <v>0</v>
      </c>
      <c r="E18" s="146">
        <v>0</v>
      </c>
      <c r="F18" s="14">
        <v>1</v>
      </c>
      <c r="G18" s="12">
        <v>0</v>
      </c>
      <c r="H18" s="146">
        <v>0</v>
      </c>
      <c r="I18" s="146">
        <v>0</v>
      </c>
      <c r="J18" s="14">
        <v>1</v>
      </c>
      <c r="K18" s="12"/>
      <c r="L18" s="146"/>
      <c r="M18" s="146"/>
      <c r="N18" s="14"/>
      <c r="O18" s="12">
        <v>0</v>
      </c>
      <c r="P18" s="146">
        <v>0</v>
      </c>
      <c r="Q18" s="146">
        <v>0</v>
      </c>
      <c r="R18" s="14">
        <v>0</v>
      </c>
      <c r="S18" s="17"/>
      <c r="T18" s="99"/>
    </row>
    <row r="19" spans="1:24" s="147" customFormat="1" x14ac:dyDescent="0.2">
      <c r="A19" s="83" t="s">
        <v>96</v>
      </c>
      <c r="B19" s="86" t="s">
        <v>182</v>
      </c>
      <c r="C19" s="12"/>
      <c r="D19" s="146"/>
      <c r="E19" s="146"/>
      <c r="F19" s="14"/>
      <c r="G19" s="12">
        <v>0</v>
      </c>
      <c r="H19" s="146">
        <v>0</v>
      </c>
      <c r="I19" s="146">
        <v>0</v>
      </c>
      <c r="J19" s="14">
        <v>0</v>
      </c>
      <c r="K19" s="12"/>
      <c r="L19" s="146"/>
      <c r="M19" s="146"/>
      <c r="N19" s="14"/>
      <c r="O19" s="12">
        <v>0</v>
      </c>
      <c r="P19" s="146">
        <v>0</v>
      </c>
      <c r="Q19" s="146">
        <v>0</v>
      </c>
      <c r="R19" s="14">
        <v>2</v>
      </c>
      <c r="S19" s="17"/>
      <c r="T19" s="99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  <c r="T20" s="99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  <c r="T21" s="99"/>
    </row>
    <row r="22" spans="1:24" x14ac:dyDescent="0.2">
      <c r="A22" s="18" t="s">
        <v>9</v>
      </c>
      <c r="B22" s="169" t="s">
        <v>243</v>
      </c>
      <c r="C22" s="20">
        <v>23</v>
      </c>
      <c r="D22" s="21">
        <v>8</v>
      </c>
      <c r="E22" s="21">
        <v>9</v>
      </c>
      <c r="F22" s="22">
        <v>8</v>
      </c>
      <c r="G22" s="20">
        <v>21</v>
      </c>
      <c r="H22" s="21">
        <v>10</v>
      </c>
      <c r="I22" s="21">
        <v>6</v>
      </c>
      <c r="J22" s="22">
        <v>7</v>
      </c>
      <c r="K22" s="20">
        <v>30</v>
      </c>
      <c r="L22" s="21">
        <v>12</v>
      </c>
      <c r="M22" s="21">
        <v>4</v>
      </c>
      <c r="N22" s="22">
        <v>13</v>
      </c>
      <c r="O22" s="20">
        <v>21</v>
      </c>
      <c r="P22" s="21">
        <v>9</v>
      </c>
      <c r="Q22" s="21">
        <v>4</v>
      </c>
      <c r="R22" s="22">
        <v>12</v>
      </c>
      <c r="S22" s="24"/>
      <c r="T22" s="99"/>
    </row>
    <row r="23" spans="1:24" x14ac:dyDescent="0.2">
      <c r="A23" s="18"/>
      <c r="B23" s="170" t="s">
        <v>407</v>
      </c>
      <c r="C23" s="90"/>
      <c r="D23" s="56"/>
      <c r="E23" s="56"/>
      <c r="F23" s="91"/>
      <c r="G23" s="90">
        <v>5</v>
      </c>
      <c r="H23" s="56">
        <v>1</v>
      </c>
      <c r="I23" s="56">
        <v>4</v>
      </c>
      <c r="J23" s="91"/>
      <c r="K23" s="90"/>
      <c r="L23" s="56"/>
      <c r="M23" s="56"/>
      <c r="N23" s="91"/>
      <c r="O23" s="90">
        <v>6</v>
      </c>
      <c r="P23" s="56">
        <v>0</v>
      </c>
      <c r="Q23" s="56">
        <v>3</v>
      </c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8</v>
      </c>
      <c r="E26" s="29">
        <f t="shared" si="0"/>
        <v>9</v>
      </c>
      <c r="F26" s="29">
        <f t="shared" si="0"/>
        <v>8</v>
      </c>
      <c r="G26" s="29">
        <f t="shared" si="0"/>
        <v>26</v>
      </c>
      <c r="H26" s="29">
        <f t="shared" si="0"/>
        <v>11</v>
      </c>
      <c r="I26" s="29">
        <f t="shared" si="0"/>
        <v>10</v>
      </c>
      <c r="J26" s="29">
        <f t="shared" si="0"/>
        <v>7</v>
      </c>
      <c r="K26" s="29">
        <f t="shared" si="0"/>
        <v>30</v>
      </c>
      <c r="L26" s="29">
        <f t="shared" si="0"/>
        <v>12</v>
      </c>
      <c r="M26" s="29">
        <f t="shared" si="0"/>
        <v>4</v>
      </c>
      <c r="N26" s="29">
        <f t="shared" si="0"/>
        <v>13</v>
      </c>
      <c r="O26" s="29">
        <f t="shared" si="0"/>
        <v>27</v>
      </c>
      <c r="P26" s="29">
        <f t="shared" si="0"/>
        <v>9</v>
      </c>
      <c r="Q26" s="29">
        <f t="shared" si="0"/>
        <v>7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8</v>
      </c>
      <c r="E27" s="30">
        <f>E26</f>
        <v>9</v>
      </c>
      <c r="F27" s="30">
        <f>F26</f>
        <v>8</v>
      </c>
      <c r="G27" s="30">
        <f t="shared" ref="G27:R27" si="1">SUM(C27,G26)</f>
        <v>49</v>
      </c>
      <c r="H27" s="30">
        <f t="shared" si="1"/>
        <v>19</v>
      </c>
      <c r="I27" s="30">
        <f t="shared" si="1"/>
        <v>19</v>
      </c>
      <c r="J27" s="30">
        <f t="shared" si="1"/>
        <v>15</v>
      </c>
      <c r="K27" s="30">
        <f t="shared" si="1"/>
        <v>79</v>
      </c>
      <c r="L27" s="30">
        <f t="shared" si="1"/>
        <v>31</v>
      </c>
      <c r="M27" s="30">
        <f t="shared" si="1"/>
        <v>23</v>
      </c>
      <c r="N27" s="30">
        <f t="shared" si="1"/>
        <v>28</v>
      </c>
      <c r="O27" s="31">
        <f t="shared" si="1"/>
        <v>106</v>
      </c>
      <c r="P27" s="30">
        <f t="shared" si="1"/>
        <v>40</v>
      </c>
      <c r="Q27" s="30">
        <f t="shared" si="1"/>
        <v>30</v>
      </c>
      <c r="R27" s="32">
        <f t="shared" si="1"/>
        <v>40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245</v>
      </c>
      <c r="D29" s="187"/>
      <c r="E29" s="188"/>
      <c r="F29" s="4">
        <v>7</v>
      </c>
      <c r="G29" s="186" t="s">
        <v>415</v>
      </c>
      <c r="H29" s="187"/>
      <c r="I29" s="188"/>
      <c r="J29" s="4">
        <v>6</v>
      </c>
      <c r="K29" s="186" t="s">
        <v>71</v>
      </c>
      <c r="L29" s="187"/>
      <c r="M29" s="188"/>
      <c r="N29" s="4">
        <v>10</v>
      </c>
      <c r="O29" s="193" t="s">
        <v>240</v>
      </c>
      <c r="P29" s="187"/>
      <c r="Q29" s="188"/>
      <c r="R29" s="5">
        <v>13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40" t="s">
        <v>4</v>
      </c>
      <c r="H30" s="140" t="s">
        <v>5</v>
      </c>
      <c r="I30" s="140" t="s">
        <v>6</v>
      </c>
      <c r="J30" s="140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30</v>
      </c>
      <c r="B31" s="86" t="str">
        <f t="shared" si="2"/>
        <v>Brandon Chesser</v>
      </c>
      <c r="C31" s="12">
        <v>4</v>
      </c>
      <c r="D31" s="13">
        <v>2</v>
      </c>
      <c r="E31" s="13">
        <v>0</v>
      </c>
      <c r="F31" s="14">
        <v>2</v>
      </c>
      <c r="G31" s="131">
        <v>3</v>
      </c>
      <c r="H31" s="132">
        <v>3</v>
      </c>
      <c r="I31" s="132">
        <v>0</v>
      </c>
      <c r="J31" s="130">
        <v>0</v>
      </c>
      <c r="K31" s="12">
        <v>6</v>
      </c>
      <c r="L31" s="13">
        <v>5</v>
      </c>
      <c r="M31" s="13">
        <v>0</v>
      </c>
      <c r="N31" s="14">
        <v>0</v>
      </c>
      <c r="O31" s="15">
        <v>4</v>
      </c>
      <c r="P31" s="13">
        <v>0</v>
      </c>
      <c r="Q31" s="13">
        <v>1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32</v>
      </c>
      <c r="B32" s="86" t="str">
        <f t="shared" si="2"/>
        <v>Mike Finn</v>
      </c>
      <c r="C32" s="12">
        <v>4</v>
      </c>
      <c r="D32" s="13">
        <v>1</v>
      </c>
      <c r="E32" s="13">
        <v>0</v>
      </c>
      <c r="F32" s="14">
        <v>1</v>
      </c>
      <c r="G32" s="131">
        <v>5</v>
      </c>
      <c r="H32" s="132">
        <v>3</v>
      </c>
      <c r="I32" s="132">
        <v>1</v>
      </c>
      <c r="J32" s="130">
        <v>1</v>
      </c>
      <c r="K32" s="12">
        <v>6</v>
      </c>
      <c r="L32" s="13">
        <v>3</v>
      </c>
      <c r="M32" s="13">
        <v>0</v>
      </c>
      <c r="N32" s="14">
        <v>1</v>
      </c>
      <c r="O32" s="15">
        <v>4</v>
      </c>
      <c r="P32" s="13">
        <v>1</v>
      </c>
      <c r="Q32" s="13">
        <v>0</v>
      </c>
      <c r="R32" s="16">
        <v>2</v>
      </c>
      <c r="S32" s="17">
        <v>0</v>
      </c>
      <c r="U32" s="43"/>
      <c r="V32" s="39"/>
      <c r="W32" s="39"/>
      <c r="X32" s="39"/>
    </row>
    <row r="33" spans="1:24" ht="12.75" customHeight="1" x14ac:dyDescent="0.2">
      <c r="A33" s="83" t="str">
        <f t="shared" si="2"/>
        <v>45</v>
      </c>
      <c r="B33" s="86" t="str">
        <f t="shared" si="2"/>
        <v>Steve Puryear</v>
      </c>
      <c r="C33" s="12">
        <v>4</v>
      </c>
      <c r="D33" s="13">
        <v>0</v>
      </c>
      <c r="E33" s="13">
        <v>0</v>
      </c>
      <c r="F33" s="14">
        <v>0</v>
      </c>
      <c r="G33" s="131">
        <v>2</v>
      </c>
      <c r="H33" s="132">
        <v>2</v>
      </c>
      <c r="I33" s="132">
        <v>0</v>
      </c>
      <c r="J33" s="130">
        <v>0</v>
      </c>
      <c r="K33" s="12">
        <v>6</v>
      </c>
      <c r="L33" s="13">
        <v>2</v>
      </c>
      <c r="M33" s="13">
        <v>0</v>
      </c>
      <c r="N33" s="14">
        <v>0</v>
      </c>
      <c r="O33" s="15">
        <v>4</v>
      </c>
      <c r="P33" s="13">
        <v>0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22</v>
      </c>
      <c r="B34" s="86" t="str">
        <f t="shared" si="2"/>
        <v>Greg Roberts</v>
      </c>
      <c r="C34" s="12">
        <v>4</v>
      </c>
      <c r="D34" s="13">
        <v>1</v>
      </c>
      <c r="E34" s="13">
        <v>0</v>
      </c>
      <c r="F34" s="14">
        <v>2</v>
      </c>
      <c r="G34" s="131">
        <v>3</v>
      </c>
      <c r="H34" s="132">
        <v>1</v>
      </c>
      <c r="I34" s="132">
        <v>1</v>
      </c>
      <c r="J34" s="130">
        <v>0</v>
      </c>
      <c r="K34" s="12">
        <v>6</v>
      </c>
      <c r="L34" s="13">
        <v>2</v>
      </c>
      <c r="M34" s="13">
        <v>1</v>
      </c>
      <c r="N34" s="14">
        <v>1</v>
      </c>
      <c r="O34" s="15">
        <v>3</v>
      </c>
      <c r="P34" s="13">
        <v>1</v>
      </c>
      <c r="Q34" s="13">
        <v>1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23</v>
      </c>
      <c r="B35" s="86" t="str">
        <f t="shared" si="2"/>
        <v>Darius Sterling</v>
      </c>
      <c r="C35" s="12">
        <v>3</v>
      </c>
      <c r="D35" s="13">
        <v>1</v>
      </c>
      <c r="E35" s="13">
        <v>2</v>
      </c>
      <c r="F35" s="14">
        <v>8</v>
      </c>
      <c r="G35" s="131">
        <v>3</v>
      </c>
      <c r="H35" s="132">
        <v>0</v>
      </c>
      <c r="I35" s="132">
        <v>0</v>
      </c>
      <c r="J35" s="130">
        <v>2</v>
      </c>
      <c r="K35" s="12">
        <v>5</v>
      </c>
      <c r="L35" s="13">
        <v>2</v>
      </c>
      <c r="M35" s="13">
        <v>2</v>
      </c>
      <c r="N35" s="14">
        <v>4</v>
      </c>
      <c r="O35" s="15">
        <v>3</v>
      </c>
      <c r="P35" s="13">
        <v>0</v>
      </c>
      <c r="Q35" s="13">
        <v>0</v>
      </c>
      <c r="R35" s="16">
        <v>6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40</v>
      </c>
      <c r="B36" s="86" t="str">
        <f t="shared" si="2"/>
        <v>Mariano Reynoso</v>
      </c>
      <c r="C36" s="12">
        <v>4</v>
      </c>
      <c r="D36" s="13">
        <v>0</v>
      </c>
      <c r="E36" s="13">
        <v>2</v>
      </c>
      <c r="F36" s="14">
        <v>1</v>
      </c>
      <c r="G36" s="131"/>
      <c r="H36" s="132"/>
      <c r="I36" s="132"/>
      <c r="J36" s="130"/>
      <c r="K36" s="12">
        <v>4</v>
      </c>
      <c r="L36" s="13">
        <v>2</v>
      </c>
      <c r="M36" s="13">
        <v>2</v>
      </c>
      <c r="N36" s="14">
        <v>1</v>
      </c>
      <c r="O36" s="15">
        <v>3</v>
      </c>
      <c r="P36" s="13">
        <v>1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12</v>
      </c>
      <c r="B37" s="86" t="str">
        <f t="shared" si="2"/>
        <v>Robert Perez</v>
      </c>
      <c r="C37" s="12"/>
      <c r="D37" s="13"/>
      <c r="E37" s="13"/>
      <c r="F37" s="14"/>
      <c r="G37" s="131">
        <v>2</v>
      </c>
      <c r="H37" s="132">
        <v>0</v>
      </c>
      <c r="I37" s="132">
        <v>1</v>
      </c>
      <c r="J37" s="130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27</v>
      </c>
      <c r="B38" s="102" t="str">
        <f t="shared" si="2"/>
        <v>Tim Dawson</v>
      </c>
      <c r="C38" s="15"/>
      <c r="D38" s="13"/>
      <c r="E38" s="13"/>
      <c r="F38" s="16"/>
      <c r="G38" s="131">
        <v>2</v>
      </c>
      <c r="H38" s="132">
        <v>1</v>
      </c>
      <c r="I38" s="132">
        <v>0</v>
      </c>
      <c r="J38" s="130">
        <v>0</v>
      </c>
      <c r="K38" s="127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63</v>
      </c>
      <c r="B39" s="86" t="str">
        <f t="shared" si="2"/>
        <v>Faith Penn</v>
      </c>
      <c r="C39" s="12"/>
      <c r="D39" s="13"/>
      <c r="E39" s="13"/>
      <c r="F39" s="14"/>
      <c r="G39" s="131">
        <v>0</v>
      </c>
      <c r="H39" s="132">
        <v>0</v>
      </c>
      <c r="I39" s="132">
        <v>0</v>
      </c>
      <c r="J39" s="130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8</v>
      </c>
      <c r="B40" s="86" t="str">
        <f t="shared" si="2"/>
        <v>Jamie Sibson</v>
      </c>
      <c r="C40" s="12">
        <v>0</v>
      </c>
      <c r="D40" s="13">
        <v>0</v>
      </c>
      <c r="E40" s="13">
        <v>0</v>
      </c>
      <c r="F40" s="14">
        <v>0</v>
      </c>
      <c r="G40" s="131">
        <v>2</v>
      </c>
      <c r="H40" s="132">
        <v>0</v>
      </c>
      <c r="I40" s="132">
        <v>1</v>
      </c>
      <c r="J40" s="130">
        <v>6</v>
      </c>
      <c r="K40" s="12">
        <v>0</v>
      </c>
      <c r="L40" s="13">
        <v>0</v>
      </c>
      <c r="M40" s="13">
        <v>0</v>
      </c>
      <c r="N40" s="14">
        <v>3</v>
      </c>
      <c r="O40" s="15">
        <v>0</v>
      </c>
      <c r="P40" s="13">
        <v>0</v>
      </c>
      <c r="Q40" s="13">
        <v>0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55</v>
      </c>
      <c r="B41" s="86" t="str">
        <f t="shared" si="2"/>
        <v>Crystal Melero</v>
      </c>
      <c r="C41" s="12"/>
      <c r="D41" s="13"/>
      <c r="E41" s="13"/>
      <c r="F41" s="14"/>
      <c r="G41" s="131">
        <v>2</v>
      </c>
      <c r="H41" s="132">
        <v>0</v>
      </c>
      <c r="I41" s="132">
        <v>1</v>
      </c>
      <c r="J41" s="130">
        <v>0</v>
      </c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31</v>
      </c>
      <c r="B42" s="86" t="str">
        <f t="shared" si="2"/>
        <v>Ed Manning</v>
      </c>
      <c r="C42" s="12"/>
      <c r="D42" s="13"/>
      <c r="E42" s="13"/>
      <c r="F42" s="14"/>
      <c r="G42" s="131">
        <v>3</v>
      </c>
      <c r="H42" s="132">
        <v>2</v>
      </c>
      <c r="I42" s="132">
        <v>0</v>
      </c>
      <c r="J42" s="130">
        <v>2</v>
      </c>
      <c r="K42" s="12">
        <v>2</v>
      </c>
      <c r="L42" s="13">
        <v>1</v>
      </c>
      <c r="M42" s="13">
        <v>1</v>
      </c>
      <c r="N42" s="14">
        <v>0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24</v>
      </c>
      <c r="B43" s="86" t="str">
        <f t="shared" si="2"/>
        <v>Randy Horowitz</v>
      </c>
      <c r="C43" s="12"/>
      <c r="D43" s="13"/>
      <c r="E43" s="13"/>
      <c r="F43" s="14"/>
      <c r="G43" s="131">
        <v>2</v>
      </c>
      <c r="H43" s="132">
        <v>0</v>
      </c>
      <c r="I43" s="132">
        <v>0</v>
      </c>
      <c r="J43" s="130">
        <v>0</v>
      </c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11</v>
      </c>
      <c r="B44" s="86" t="str">
        <f t="shared" si="2"/>
        <v>Wayne Sibson</v>
      </c>
      <c r="C44" s="12"/>
      <c r="D44" s="13"/>
      <c r="E44" s="13"/>
      <c r="F44" s="14"/>
      <c r="G44" s="131"/>
      <c r="H44" s="132"/>
      <c r="I44" s="132"/>
      <c r="J44" s="130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33</v>
      </c>
      <c r="B45" s="87" t="str">
        <f t="shared" si="2"/>
        <v>John Bancroft</v>
      </c>
      <c r="C45" s="12"/>
      <c r="D45" s="13"/>
      <c r="E45" s="13"/>
      <c r="F45" s="14"/>
      <c r="G45" s="127"/>
      <c r="H45" s="128"/>
      <c r="I45" s="128"/>
      <c r="J45" s="129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25</v>
      </c>
      <c r="B46" s="86" t="str">
        <f t="shared" si="2"/>
        <v>Pam Chesser</v>
      </c>
      <c r="C46" s="12"/>
      <c r="D46" s="146"/>
      <c r="E46" s="146"/>
      <c r="F46" s="14"/>
      <c r="G46" s="127">
        <v>1</v>
      </c>
      <c r="H46" s="128">
        <v>0</v>
      </c>
      <c r="I46" s="128">
        <v>0</v>
      </c>
      <c r="J46" s="129">
        <v>0</v>
      </c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 t="str">
        <f t="shared" si="2"/>
        <v>21</v>
      </c>
      <c r="B47" s="86" t="str">
        <f t="shared" si="2"/>
        <v>Sarai Hernandez</v>
      </c>
      <c r="C47" s="12"/>
      <c r="D47" s="146"/>
      <c r="E47" s="146"/>
      <c r="F47" s="14"/>
      <c r="G47" s="127">
        <v>0</v>
      </c>
      <c r="H47" s="128">
        <v>0</v>
      </c>
      <c r="I47" s="128">
        <v>0</v>
      </c>
      <c r="J47" s="129">
        <v>1</v>
      </c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7"/>
      <c r="H48" s="128"/>
      <c r="I48" s="128"/>
      <c r="J48" s="129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49"/>
      <c r="H49" s="150"/>
      <c r="I49" s="150"/>
      <c r="J49" s="151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Tim Hibner</v>
      </c>
      <c r="C50" s="20">
        <v>23</v>
      </c>
      <c r="D50" s="21">
        <v>5</v>
      </c>
      <c r="E50" s="21">
        <v>4</v>
      </c>
      <c r="F50" s="22">
        <v>14</v>
      </c>
      <c r="G50" s="141">
        <v>21</v>
      </c>
      <c r="H50" s="142">
        <v>11</v>
      </c>
      <c r="I50" s="142">
        <v>1</v>
      </c>
      <c r="J50" s="143">
        <v>12</v>
      </c>
      <c r="K50" s="20">
        <v>35</v>
      </c>
      <c r="L50" s="21">
        <v>17</v>
      </c>
      <c r="M50" s="21">
        <v>6</v>
      </c>
      <c r="N50" s="22">
        <v>10</v>
      </c>
      <c r="O50" s="20">
        <v>21</v>
      </c>
      <c r="P50" s="21">
        <v>3</v>
      </c>
      <c r="Q50" s="21">
        <v>3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Bryan Chesser</v>
      </c>
      <c r="C51" s="90"/>
      <c r="D51" s="56"/>
      <c r="E51" s="56"/>
      <c r="F51" s="91"/>
      <c r="G51" s="90">
        <v>9</v>
      </c>
      <c r="H51" s="56">
        <v>1</v>
      </c>
      <c r="I51" s="56">
        <v>4</v>
      </c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99"/>
      <c r="W51" s="99"/>
      <c r="X51" s="9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f t="shared" ref="C54:R54" si="3">SUM(C31:C48)</f>
        <v>23</v>
      </c>
      <c r="D54" s="29">
        <f t="shared" si="3"/>
        <v>5</v>
      </c>
      <c r="E54" s="29">
        <f t="shared" si="3"/>
        <v>4</v>
      </c>
      <c r="F54" s="29">
        <f t="shared" si="3"/>
        <v>14</v>
      </c>
      <c r="G54" s="29">
        <f t="shared" si="3"/>
        <v>30</v>
      </c>
      <c r="H54" s="29">
        <f t="shared" si="3"/>
        <v>12</v>
      </c>
      <c r="I54" s="29">
        <f t="shared" si="3"/>
        <v>5</v>
      </c>
      <c r="J54" s="29">
        <f t="shared" si="3"/>
        <v>12</v>
      </c>
      <c r="K54" s="29">
        <f t="shared" si="3"/>
        <v>35</v>
      </c>
      <c r="L54" s="29">
        <f t="shared" si="3"/>
        <v>17</v>
      </c>
      <c r="M54" s="29">
        <f t="shared" si="3"/>
        <v>6</v>
      </c>
      <c r="N54" s="29">
        <f t="shared" si="3"/>
        <v>10</v>
      </c>
      <c r="O54" s="29">
        <f t="shared" si="3"/>
        <v>21</v>
      </c>
      <c r="P54" s="29">
        <f t="shared" si="3"/>
        <v>3</v>
      </c>
      <c r="Q54" s="29">
        <f t="shared" si="3"/>
        <v>3</v>
      </c>
      <c r="R54" s="29">
        <f t="shared" si="3"/>
        <v>10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f>SUM(O27,C54)</f>
        <v>129</v>
      </c>
      <c r="D55" s="30">
        <f>SUM(P27,D54)</f>
        <v>45</v>
      </c>
      <c r="E55" s="30">
        <f>SUM(Q27,E54)</f>
        <v>34</v>
      </c>
      <c r="F55" s="30">
        <f>SUM(R27,F54)</f>
        <v>54</v>
      </c>
      <c r="G55" s="30">
        <f t="shared" ref="G55:R55" si="4">SUM(C55,G54)</f>
        <v>159</v>
      </c>
      <c r="H55" s="30">
        <f t="shared" si="4"/>
        <v>57</v>
      </c>
      <c r="I55" s="30">
        <f t="shared" si="4"/>
        <v>39</v>
      </c>
      <c r="J55" s="30">
        <f t="shared" si="4"/>
        <v>66</v>
      </c>
      <c r="K55" s="30">
        <f t="shared" si="4"/>
        <v>194</v>
      </c>
      <c r="L55" s="30">
        <f t="shared" si="4"/>
        <v>74</v>
      </c>
      <c r="M55" s="30">
        <f t="shared" si="4"/>
        <v>45</v>
      </c>
      <c r="N55" s="30">
        <f t="shared" si="4"/>
        <v>76</v>
      </c>
      <c r="O55" s="31">
        <f t="shared" si="4"/>
        <v>215</v>
      </c>
      <c r="P55" s="30">
        <f t="shared" si="4"/>
        <v>77</v>
      </c>
      <c r="Q55" s="30">
        <f t="shared" si="4"/>
        <v>48</v>
      </c>
      <c r="R55" s="32">
        <f t="shared" si="4"/>
        <v>86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40</v>
      </c>
      <c r="D57" s="187"/>
      <c r="E57" s="188"/>
      <c r="F57" s="49">
        <v>13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30</v>
      </c>
      <c r="B59" s="86" t="str">
        <f t="shared" ref="B59:B76" si="6">B31</f>
        <v>Brandon Chesser</v>
      </c>
      <c r="C59" s="12">
        <v>3</v>
      </c>
      <c r="D59" s="13">
        <v>1</v>
      </c>
      <c r="E59" s="13">
        <v>1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f t="shared" ref="O59" si="7">SUM(C3,G3,K3,O3,C31,G31,K31,O31,C59,G59,K59)</f>
        <v>37</v>
      </c>
      <c r="P59" s="88">
        <f t="shared" ref="P59" si="8">SUM(D3,H3,L3,P3,D31,H31,L31,P31,D59,H59,L59)</f>
        <v>21</v>
      </c>
      <c r="Q59" s="88">
        <f t="shared" ref="Q59" si="9">SUM(E3,I3,M3,Q3,E31,I31,M31,Q31,E59,I59,M59)</f>
        <v>5</v>
      </c>
      <c r="R59" s="89">
        <f t="shared" ref="R59" si="10">SUM(F3,J3,N3,R3,F31,J31,N31,R31,F59,J59,N59)</f>
        <v>7</v>
      </c>
      <c r="S59" s="84">
        <f>IF(O59=0,0,AVERAGE(P59/O59))</f>
        <v>0.56756756756756754</v>
      </c>
      <c r="U59" s="100" t="s">
        <v>107</v>
      </c>
      <c r="V59" s="86" t="s">
        <v>118</v>
      </c>
      <c r="W59" s="59">
        <v>7</v>
      </c>
      <c r="X59" s="59">
        <v>7</v>
      </c>
      <c r="Y59" s="60">
        <v>0.56756756756756754</v>
      </c>
      <c r="Z59" s="60" t="s">
        <v>199</v>
      </c>
      <c r="AA59" s="60">
        <v>0.77777777777777779</v>
      </c>
      <c r="AB59" s="60" t="s">
        <v>199</v>
      </c>
      <c r="AC59" s="59">
        <v>9</v>
      </c>
      <c r="AD59" s="105">
        <v>0.56756756756756754</v>
      </c>
    </row>
    <row r="60" spans="1:30" x14ac:dyDescent="0.2">
      <c r="A60" s="83" t="str">
        <f t="shared" si="5"/>
        <v>32</v>
      </c>
      <c r="B60" s="86" t="str">
        <f t="shared" si="6"/>
        <v>Mike Finn</v>
      </c>
      <c r="C60" s="12">
        <v>3</v>
      </c>
      <c r="D60" s="13">
        <v>0</v>
      </c>
      <c r="E60" s="13">
        <v>0</v>
      </c>
      <c r="F60" s="14">
        <v>1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O76" si="11">SUM(C4,G4,K4,O4,C32,G32,K32,O32,C60,G60,K60)</f>
        <v>39</v>
      </c>
      <c r="P60" s="56">
        <f t="shared" ref="P60:P76" si="12">SUM(D4,H4,L4,P4,D32,H32,L32,P32,D60,H60,L60)</f>
        <v>18</v>
      </c>
      <c r="Q60" s="56">
        <f t="shared" ref="Q60:Q76" si="13">SUM(E4,I4,M4,Q4,E32,I32,M32,Q32,E60,I60,M60)</f>
        <v>3</v>
      </c>
      <c r="R60" s="91">
        <f t="shared" ref="R60:R76" si="14">SUM(F4,J4,N4,R4,F32,J32,N32,R32,F60,J60,N60)</f>
        <v>8</v>
      </c>
      <c r="S60" s="85">
        <f t="shared" ref="S60:S76" si="15">IF(O60=0,0,AVERAGE(P60/O60))</f>
        <v>0.46153846153846156</v>
      </c>
      <c r="U60" s="43" t="s">
        <v>146</v>
      </c>
      <c r="V60" s="86" t="s">
        <v>117</v>
      </c>
      <c r="W60" s="59">
        <v>8</v>
      </c>
      <c r="X60" s="59">
        <v>8</v>
      </c>
      <c r="Y60" s="60">
        <v>0.46153846153846156</v>
      </c>
      <c r="Z60" s="60" t="s">
        <v>199</v>
      </c>
      <c r="AA60" s="60">
        <v>0.88888888888888884</v>
      </c>
      <c r="AB60" s="60" t="s">
        <v>199</v>
      </c>
      <c r="AC60" s="59">
        <v>9</v>
      </c>
      <c r="AD60" s="105">
        <v>0.46153846153846156</v>
      </c>
    </row>
    <row r="61" spans="1:30" x14ac:dyDescent="0.2">
      <c r="A61" s="83" t="str">
        <f t="shared" si="5"/>
        <v>45</v>
      </c>
      <c r="B61" s="86" t="str">
        <f t="shared" si="6"/>
        <v>Steve Puryear</v>
      </c>
      <c r="C61" s="12">
        <v>3</v>
      </c>
      <c r="D61" s="13">
        <v>0</v>
      </c>
      <c r="E61" s="13">
        <v>0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si="11"/>
        <v>32</v>
      </c>
      <c r="P61" s="56">
        <f t="shared" si="12"/>
        <v>12</v>
      </c>
      <c r="Q61" s="56">
        <f t="shared" si="13"/>
        <v>2</v>
      </c>
      <c r="R61" s="91">
        <f t="shared" si="14"/>
        <v>0</v>
      </c>
      <c r="S61" s="85">
        <f t="shared" si="15"/>
        <v>0.375</v>
      </c>
      <c r="U61" s="43" t="s">
        <v>211</v>
      </c>
      <c r="V61" s="86" t="s">
        <v>238</v>
      </c>
      <c r="W61" s="59">
        <v>0</v>
      </c>
      <c r="X61" s="59" t="s">
        <v>447</v>
      </c>
      <c r="Y61" s="60">
        <v>0.375</v>
      </c>
      <c r="Z61" s="60" t="s">
        <v>199</v>
      </c>
      <c r="AA61" s="60">
        <v>0</v>
      </c>
      <c r="AB61" s="60" t="s">
        <v>199</v>
      </c>
      <c r="AC61" s="59">
        <v>9</v>
      </c>
      <c r="AD61" s="105">
        <v>0.375</v>
      </c>
    </row>
    <row r="62" spans="1:30" x14ac:dyDescent="0.2">
      <c r="A62" s="83" t="str">
        <f t="shared" si="5"/>
        <v>22</v>
      </c>
      <c r="B62" s="86" t="str">
        <f t="shared" si="6"/>
        <v>Greg Roberts</v>
      </c>
      <c r="C62" s="12">
        <v>1</v>
      </c>
      <c r="D62" s="13">
        <v>0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si="11"/>
        <v>30</v>
      </c>
      <c r="P62" s="56">
        <f t="shared" si="12"/>
        <v>9</v>
      </c>
      <c r="Q62" s="56">
        <f t="shared" si="13"/>
        <v>7</v>
      </c>
      <c r="R62" s="91">
        <f t="shared" si="14"/>
        <v>8</v>
      </c>
      <c r="S62" s="85">
        <f t="shared" si="15"/>
        <v>0.3</v>
      </c>
      <c r="U62" s="43" t="s">
        <v>144</v>
      </c>
      <c r="V62" s="86" t="s">
        <v>302</v>
      </c>
      <c r="W62" s="59">
        <v>8</v>
      </c>
      <c r="X62" s="59">
        <v>8</v>
      </c>
      <c r="Y62" s="60">
        <v>0.3</v>
      </c>
      <c r="Z62" s="60" t="s">
        <v>199</v>
      </c>
      <c r="AA62" s="60">
        <v>0.88888888888888884</v>
      </c>
      <c r="AB62" s="60" t="s">
        <v>199</v>
      </c>
      <c r="AC62" s="59">
        <v>9</v>
      </c>
      <c r="AD62" s="105">
        <v>0.3</v>
      </c>
    </row>
    <row r="63" spans="1:30" x14ac:dyDescent="0.2">
      <c r="A63" s="83" t="str">
        <f t="shared" si="5"/>
        <v>23</v>
      </c>
      <c r="B63" s="86" t="str">
        <f t="shared" si="6"/>
        <v>Darius Sterling</v>
      </c>
      <c r="C63" s="12">
        <v>2</v>
      </c>
      <c r="D63" s="13">
        <v>0</v>
      </c>
      <c r="E63" s="13">
        <v>1</v>
      </c>
      <c r="F63" s="14">
        <v>2</v>
      </c>
      <c r="G63" s="12"/>
      <c r="H63" s="13"/>
      <c r="I63" s="13"/>
      <c r="J63" s="14"/>
      <c r="K63" s="12"/>
      <c r="L63" s="13"/>
      <c r="M63" s="13"/>
      <c r="N63" s="14"/>
      <c r="O63" s="90">
        <f t="shared" si="11"/>
        <v>28</v>
      </c>
      <c r="P63" s="56">
        <f t="shared" si="12"/>
        <v>4</v>
      </c>
      <c r="Q63" s="56">
        <f t="shared" si="13"/>
        <v>10</v>
      </c>
      <c r="R63" s="91">
        <f t="shared" si="14"/>
        <v>41</v>
      </c>
      <c r="S63" s="85">
        <f t="shared" si="15"/>
        <v>0.14285714285714285</v>
      </c>
      <c r="U63" s="43" t="s">
        <v>135</v>
      </c>
      <c r="V63" s="86" t="s">
        <v>196</v>
      </c>
      <c r="W63" s="59">
        <v>41</v>
      </c>
      <c r="X63" s="59">
        <v>41</v>
      </c>
      <c r="Y63" s="60">
        <v>0.14285714285714285</v>
      </c>
      <c r="Z63" s="60" t="s">
        <v>199</v>
      </c>
      <c r="AA63" s="60">
        <v>4.5555555555555554</v>
      </c>
      <c r="AB63" s="60" t="s">
        <v>199</v>
      </c>
      <c r="AC63" s="59">
        <v>9</v>
      </c>
      <c r="AD63" s="105">
        <v>0.14285714285714285</v>
      </c>
    </row>
    <row r="64" spans="1:30" x14ac:dyDescent="0.2">
      <c r="A64" s="83" t="str">
        <f t="shared" si="5"/>
        <v>40</v>
      </c>
      <c r="B64" s="86" t="str">
        <f t="shared" si="6"/>
        <v>Mariano Reynoso</v>
      </c>
      <c r="C64" s="12">
        <v>2</v>
      </c>
      <c r="D64" s="13">
        <v>0</v>
      </c>
      <c r="E64" s="13">
        <v>0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si="11"/>
        <v>24</v>
      </c>
      <c r="P64" s="56">
        <f t="shared" si="12"/>
        <v>8</v>
      </c>
      <c r="Q64" s="56">
        <f t="shared" si="13"/>
        <v>7</v>
      </c>
      <c r="R64" s="91">
        <f t="shared" si="14"/>
        <v>3</v>
      </c>
      <c r="S64" s="85">
        <f t="shared" si="15"/>
        <v>0.33333333333333331</v>
      </c>
      <c r="U64" s="43" t="s">
        <v>145</v>
      </c>
      <c r="V64" s="86" t="s">
        <v>48</v>
      </c>
      <c r="W64" s="59">
        <v>3</v>
      </c>
      <c r="X64" s="59">
        <v>3</v>
      </c>
      <c r="Y64" s="60">
        <v>0.33333333333333331</v>
      </c>
      <c r="Z64" s="60" t="s">
        <v>199</v>
      </c>
      <c r="AA64" s="60">
        <v>0.375</v>
      </c>
      <c r="AB64" s="60" t="s">
        <v>199</v>
      </c>
      <c r="AC64" s="59">
        <v>8</v>
      </c>
      <c r="AD64" s="105">
        <v>0.33333333333333331</v>
      </c>
    </row>
    <row r="65" spans="1:30" x14ac:dyDescent="0.2">
      <c r="A65" s="83" t="str">
        <f t="shared" si="5"/>
        <v>12</v>
      </c>
      <c r="B65" s="86" t="str">
        <f t="shared" si="6"/>
        <v>Robert Perez</v>
      </c>
      <c r="C65" s="12">
        <v>1</v>
      </c>
      <c r="D65" s="13">
        <v>0</v>
      </c>
      <c r="E65" s="13">
        <v>0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si="11"/>
        <v>7</v>
      </c>
      <c r="P65" s="56">
        <f t="shared" si="12"/>
        <v>0</v>
      </c>
      <c r="Q65" s="56">
        <f t="shared" si="13"/>
        <v>4</v>
      </c>
      <c r="R65" s="91">
        <f t="shared" si="14"/>
        <v>2</v>
      </c>
      <c r="S65" s="85">
        <f t="shared" si="15"/>
        <v>0</v>
      </c>
      <c r="U65" s="43" t="s">
        <v>141</v>
      </c>
      <c r="V65" s="86" t="s">
        <v>110</v>
      </c>
      <c r="W65" s="59">
        <v>2</v>
      </c>
      <c r="X65" s="59">
        <v>2</v>
      </c>
      <c r="Y65" s="60">
        <v>0</v>
      </c>
      <c r="Z65" s="60" t="s">
        <v>202</v>
      </c>
      <c r="AA65" s="60">
        <v>0.4</v>
      </c>
      <c r="AB65" s="60" t="s">
        <v>199</v>
      </c>
      <c r="AC65" s="59">
        <v>5</v>
      </c>
      <c r="AD65" s="105">
        <v>0</v>
      </c>
    </row>
    <row r="66" spans="1:30" x14ac:dyDescent="0.2">
      <c r="A66" s="83" t="str">
        <f t="shared" si="5"/>
        <v>27</v>
      </c>
      <c r="B66" s="86" t="str">
        <f t="shared" si="6"/>
        <v>Tim Dawson</v>
      </c>
      <c r="C66" s="12">
        <v>1</v>
      </c>
      <c r="D66" s="13">
        <v>0</v>
      </c>
      <c r="E66" s="13">
        <v>1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si="11"/>
        <v>7</v>
      </c>
      <c r="P66" s="56">
        <f t="shared" si="12"/>
        <v>1</v>
      </c>
      <c r="Q66" s="56">
        <f t="shared" si="13"/>
        <v>3</v>
      </c>
      <c r="R66" s="91">
        <f t="shared" si="14"/>
        <v>0</v>
      </c>
      <c r="S66" s="85">
        <f t="shared" si="15"/>
        <v>0.14285714285714285</v>
      </c>
      <c r="U66" s="43" t="s">
        <v>251</v>
      </c>
      <c r="V66" s="86" t="s">
        <v>301</v>
      </c>
      <c r="W66" s="59">
        <v>0</v>
      </c>
      <c r="X66" s="59" t="s">
        <v>447</v>
      </c>
      <c r="Y66" s="60">
        <v>0.14285714285714285</v>
      </c>
      <c r="Z66" s="60" t="s">
        <v>202</v>
      </c>
      <c r="AA66" s="60">
        <v>0</v>
      </c>
      <c r="AB66" s="60" t="s">
        <v>199</v>
      </c>
      <c r="AC66" s="59">
        <v>4</v>
      </c>
      <c r="AD66" s="105">
        <v>0.05</v>
      </c>
    </row>
    <row r="67" spans="1:30" x14ac:dyDescent="0.2">
      <c r="A67" s="83" t="str">
        <f t="shared" si="5"/>
        <v>63</v>
      </c>
      <c r="B67" s="86" t="str">
        <f t="shared" si="6"/>
        <v>Faith Penn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si="11"/>
        <v>4</v>
      </c>
      <c r="P67" s="56">
        <f t="shared" si="12"/>
        <v>0</v>
      </c>
      <c r="Q67" s="56">
        <f t="shared" si="13"/>
        <v>1</v>
      </c>
      <c r="R67" s="91">
        <f t="shared" si="14"/>
        <v>0</v>
      </c>
      <c r="S67" s="85">
        <f t="shared" si="15"/>
        <v>0</v>
      </c>
      <c r="U67" s="43" t="s">
        <v>147</v>
      </c>
      <c r="V67" s="86" t="s">
        <v>148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203</v>
      </c>
      <c r="AC67" s="59">
        <v>3</v>
      </c>
      <c r="AD67" s="105">
        <v>0</v>
      </c>
    </row>
    <row r="68" spans="1:30" x14ac:dyDescent="0.2">
      <c r="A68" s="83" t="str">
        <f t="shared" si="5"/>
        <v>8</v>
      </c>
      <c r="B68" s="86" t="str">
        <f t="shared" si="6"/>
        <v>Jamie Sibson</v>
      </c>
      <c r="C68" s="12">
        <v>0</v>
      </c>
      <c r="D68" s="13">
        <v>0</v>
      </c>
      <c r="E68" s="13">
        <v>0</v>
      </c>
      <c r="F68" s="14">
        <v>2</v>
      </c>
      <c r="G68" s="12"/>
      <c r="H68" s="13"/>
      <c r="I68" s="13"/>
      <c r="J68" s="14"/>
      <c r="K68" s="12"/>
      <c r="L68" s="13"/>
      <c r="M68" s="13"/>
      <c r="N68" s="14"/>
      <c r="O68" s="90">
        <f t="shared" si="11"/>
        <v>4</v>
      </c>
      <c r="P68" s="56">
        <f t="shared" si="12"/>
        <v>1</v>
      </c>
      <c r="Q68" s="56">
        <f t="shared" si="13"/>
        <v>2</v>
      </c>
      <c r="R68" s="91">
        <f t="shared" si="14"/>
        <v>15</v>
      </c>
      <c r="S68" s="85">
        <f t="shared" si="15"/>
        <v>0.25</v>
      </c>
      <c r="U68" s="43" t="s">
        <v>137</v>
      </c>
      <c r="V68" s="86" t="s">
        <v>210</v>
      </c>
      <c r="W68" s="59">
        <v>15</v>
      </c>
      <c r="X68" s="59">
        <v>15</v>
      </c>
      <c r="Y68" s="60">
        <v>0.25</v>
      </c>
      <c r="Z68" s="60" t="s">
        <v>202</v>
      </c>
      <c r="AA68" s="60">
        <v>1.6666666666666667</v>
      </c>
      <c r="AB68" s="60" t="s">
        <v>199</v>
      </c>
      <c r="AC68" s="59">
        <v>9</v>
      </c>
      <c r="AD68" s="105">
        <v>0.05</v>
      </c>
    </row>
    <row r="69" spans="1:30" x14ac:dyDescent="0.2">
      <c r="A69" s="83" t="str">
        <f t="shared" si="5"/>
        <v>55</v>
      </c>
      <c r="B69" s="86" t="str">
        <f t="shared" si="6"/>
        <v>Crystal Melero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si="11"/>
        <v>4</v>
      </c>
      <c r="P69" s="56">
        <f t="shared" si="12"/>
        <v>1</v>
      </c>
      <c r="Q69" s="56">
        <f t="shared" si="13"/>
        <v>1</v>
      </c>
      <c r="R69" s="91">
        <f t="shared" si="14"/>
        <v>0</v>
      </c>
      <c r="S69" s="85">
        <f t="shared" si="15"/>
        <v>0.25</v>
      </c>
      <c r="U69" s="43" t="s">
        <v>105</v>
      </c>
      <c r="V69" s="86" t="s">
        <v>228</v>
      </c>
      <c r="W69" s="59">
        <v>0</v>
      </c>
      <c r="X69" s="59" t="s">
        <v>447</v>
      </c>
      <c r="Y69" s="60">
        <v>0.25</v>
      </c>
      <c r="Z69" s="60" t="s">
        <v>202</v>
      </c>
      <c r="AA69" s="60">
        <v>0</v>
      </c>
      <c r="AB69" s="60" t="s">
        <v>203</v>
      </c>
      <c r="AC69" s="59">
        <v>3</v>
      </c>
      <c r="AD69" s="105">
        <v>0.05</v>
      </c>
    </row>
    <row r="70" spans="1:30" x14ac:dyDescent="0.2">
      <c r="A70" s="83" t="str">
        <f t="shared" si="5"/>
        <v>31</v>
      </c>
      <c r="B70" s="86" t="str">
        <f t="shared" si="6"/>
        <v>Ed Manning</v>
      </c>
      <c r="C70" s="12">
        <v>2</v>
      </c>
      <c r="D70" s="13">
        <v>0</v>
      </c>
      <c r="E70" s="13">
        <v>1</v>
      </c>
      <c r="F70" s="14">
        <v>0</v>
      </c>
      <c r="G70" s="12"/>
      <c r="H70" s="13"/>
      <c r="I70" s="13"/>
      <c r="J70" s="14"/>
      <c r="K70" s="12"/>
      <c r="L70" s="13"/>
      <c r="M70" s="13"/>
      <c r="N70" s="14"/>
      <c r="O70" s="92">
        <f t="shared" si="11"/>
        <v>9</v>
      </c>
      <c r="P70" s="93">
        <f t="shared" si="12"/>
        <v>3</v>
      </c>
      <c r="Q70" s="93">
        <f t="shared" si="13"/>
        <v>3</v>
      </c>
      <c r="R70" s="94">
        <f t="shared" si="14"/>
        <v>3</v>
      </c>
      <c r="S70" s="85">
        <f t="shared" si="15"/>
        <v>0.33333333333333331</v>
      </c>
      <c r="U70" s="43" t="s">
        <v>163</v>
      </c>
      <c r="V70" s="86" t="s">
        <v>250</v>
      </c>
      <c r="W70" s="59">
        <v>3</v>
      </c>
      <c r="X70" s="59">
        <v>3</v>
      </c>
      <c r="Y70" s="60">
        <v>0.33333333333333331</v>
      </c>
      <c r="Z70" s="60" t="s">
        <v>202</v>
      </c>
      <c r="AA70" s="60">
        <v>0.6</v>
      </c>
      <c r="AB70" s="60" t="s">
        <v>199</v>
      </c>
      <c r="AC70" s="59">
        <v>5</v>
      </c>
      <c r="AD70" s="105">
        <v>0.15</v>
      </c>
    </row>
    <row r="71" spans="1:30" x14ac:dyDescent="0.2">
      <c r="A71" s="83" t="str">
        <f t="shared" si="5"/>
        <v>24</v>
      </c>
      <c r="B71" s="86" t="str">
        <f t="shared" si="6"/>
        <v>Randy Horowitz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si="11"/>
        <v>4</v>
      </c>
      <c r="P71" s="56">
        <f t="shared" si="12"/>
        <v>0</v>
      </c>
      <c r="Q71" s="56">
        <f t="shared" si="13"/>
        <v>1</v>
      </c>
      <c r="R71" s="91">
        <f t="shared" si="14"/>
        <v>0</v>
      </c>
      <c r="S71" s="85">
        <f t="shared" si="15"/>
        <v>0</v>
      </c>
      <c r="U71" s="43" t="s">
        <v>133</v>
      </c>
      <c r="V71" s="86" t="s">
        <v>334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199</v>
      </c>
      <c r="AC71" s="59">
        <v>4</v>
      </c>
      <c r="AD71" s="105">
        <v>0</v>
      </c>
    </row>
    <row r="72" spans="1:30" x14ac:dyDescent="0.2">
      <c r="A72" s="83" t="str">
        <f t="shared" si="5"/>
        <v>11</v>
      </c>
      <c r="B72" s="86" t="str">
        <f t="shared" si="6"/>
        <v>Wayne Sibson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si="11"/>
        <v>2</v>
      </c>
      <c r="P72" s="56">
        <f t="shared" si="12"/>
        <v>0</v>
      </c>
      <c r="Q72" s="56">
        <f t="shared" si="13"/>
        <v>2</v>
      </c>
      <c r="R72" s="91">
        <f t="shared" si="14"/>
        <v>0</v>
      </c>
      <c r="S72" s="85">
        <f t="shared" si="15"/>
        <v>0</v>
      </c>
      <c r="U72" s="43" t="s">
        <v>98</v>
      </c>
      <c r="V72" s="86" t="s">
        <v>89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1</v>
      </c>
      <c r="AD72" s="105">
        <v>0</v>
      </c>
    </row>
    <row r="73" spans="1:30" x14ac:dyDescent="0.2">
      <c r="A73" s="83" t="str">
        <f t="shared" si="5"/>
        <v>33</v>
      </c>
      <c r="B73" s="86" t="str">
        <f t="shared" si="6"/>
        <v>John Bancroft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si="11"/>
        <v>1</v>
      </c>
      <c r="P73" s="56">
        <f t="shared" si="12"/>
        <v>0</v>
      </c>
      <c r="Q73" s="56">
        <f t="shared" si="13"/>
        <v>1</v>
      </c>
      <c r="R73" s="91">
        <f t="shared" si="14"/>
        <v>0</v>
      </c>
      <c r="S73" s="85">
        <f t="shared" si="15"/>
        <v>0</v>
      </c>
      <c r="U73" s="43" t="s">
        <v>143</v>
      </c>
      <c r="V73" s="86" t="s">
        <v>61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1</v>
      </c>
      <c r="AD73" s="105">
        <v>0</v>
      </c>
    </row>
    <row r="74" spans="1:30" x14ac:dyDescent="0.2">
      <c r="A74" s="83" t="str">
        <f t="shared" si="5"/>
        <v>25</v>
      </c>
      <c r="B74" s="86" t="str">
        <f t="shared" si="6"/>
        <v>Pam Chesser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si="11"/>
        <v>1</v>
      </c>
      <c r="P74" s="56">
        <f t="shared" si="12"/>
        <v>0</v>
      </c>
      <c r="Q74" s="56">
        <f t="shared" si="13"/>
        <v>0</v>
      </c>
      <c r="R74" s="91">
        <f t="shared" si="14"/>
        <v>2</v>
      </c>
      <c r="S74" s="85">
        <f t="shared" si="15"/>
        <v>0</v>
      </c>
      <c r="U74" s="43" t="s">
        <v>100</v>
      </c>
      <c r="V74" s="86" t="s">
        <v>333</v>
      </c>
      <c r="W74" s="59">
        <v>2</v>
      </c>
      <c r="X74" s="59">
        <v>2</v>
      </c>
      <c r="Y74" s="60">
        <v>0</v>
      </c>
      <c r="Z74" s="60" t="s">
        <v>202</v>
      </c>
      <c r="AA74" s="60">
        <v>0.5</v>
      </c>
      <c r="AB74" s="60" t="s">
        <v>199</v>
      </c>
      <c r="AC74" s="59">
        <v>4</v>
      </c>
      <c r="AD74" s="105">
        <v>0</v>
      </c>
    </row>
    <row r="75" spans="1:30" s="147" customFormat="1" x14ac:dyDescent="0.2">
      <c r="A75" s="83" t="str">
        <f t="shared" si="5"/>
        <v>21</v>
      </c>
      <c r="B75" s="86" t="str">
        <f t="shared" si="6"/>
        <v>Sarai Hernandez</v>
      </c>
      <c r="C75" s="12">
        <v>1</v>
      </c>
      <c r="D75" s="146">
        <v>0</v>
      </c>
      <c r="E75" s="146">
        <v>0</v>
      </c>
      <c r="F75" s="14">
        <v>0</v>
      </c>
      <c r="G75" s="12"/>
      <c r="H75" s="146"/>
      <c r="I75" s="146"/>
      <c r="J75" s="14"/>
      <c r="K75" s="12"/>
      <c r="L75" s="146"/>
      <c r="M75" s="146"/>
      <c r="N75" s="16"/>
      <c r="O75" s="90">
        <f t="shared" si="11"/>
        <v>1</v>
      </c>
      <c r="P75" s="56">
        <f t="shared" si="12"/>
        <v>0</v>
      </c>
      <c r="Q75" s="56">
        <f t="shared" si="13"/>
        <v>0</v>
      </c>
      <c r="R75" s="91">
        <f t="shared" si="14"/>
        <v>3</v>
      </c>
      <c r="S75" s="85">
        <f t="shared" si="15"/>
        <v>0</v>
      </c>
      <c r="U75" s="43" t="s">
        <v>96</v>
      </c>
      <c r="V75" s="86" t="s">
        <v>182</v>
      </c>
      <c r="W75" s="59">
        <v>3</v>
      </c>
      <c r="X75" s="59">
        <v>3</v>
      </c>
      <c r="Y75" s="60">
        <v>0</v>
      </c>
      <c r="Z75" s="60" t="s">
        <v>202</v>
      </c>
      <c r="AA75" s="60">
        <v>0.75</v>
      </c>
      <c r="AB75" s="60" t="s">
        <v>199</v>
      </c>
      <c r="AC75" s="59">
        <v>4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Tim Hibner</v>
      </c>
      <c r="C78" s="20">
        <v>19</v>
      </c>
      <c r="D78" s="21">
        <v>1</v>
      </c>
      <c r="E78" s="21">
        <v>4</v>
      </c>
      <c r="F78" s="22">
        <v>6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214</v>
      </c>
      <c r="P78" s="21">
        <f t="shared" si="16"/>
        <v>76</v>
      </c>
      <c r="Q78" s="158">
        <f t="shared" si="16"/>
        <v>41</v>
      </c>
      <c r="R78" s="157"/>
      <c r="S78" s="159">
        <f>SUM(Q78/O78)</f>
        <v>0.19158878504672897</v>
      </c>
      <c r="V78" s="56" t="s">
        <v>23</v>
      </c>
      <c r="W78" s="59">
        <v>92</v>
      </c>
      <c r="X78" s="59">
        <v>92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Bryan Chesser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f t="shared" si="16"/>
        <v>20</v>
      </c>
      <c r="P79" s="56">
        <f t="shared" si="16"/>
        <v>2</v>
      </c>
      <c r="Q79" s="56">
        <f t="shared" si="16"/>
        <v>11</v>
      </c>
      <c r="R79" s="91"/>
      <c r="S79" s="160">
        <f>SUM(Q79/O79)</f>
        <v>0.55000000000000004</v>
      </c>
      <c r="V79" s="67" t="s">
        <v>24</v>
      </c>
      <c r="W79" s="62"/>
      <c r="X79" s="62"/>
      <c r="Y79" s="68">
        <v>0.56756756756756754</v>
      </c>
      <c r="Z79" s="68"/>
      <c r="AA79" s="68">
        <v>4.5555555555555554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17">SUM(C59:C76)</f>
        <v>19</v>
      </c>
      <c r="D82" s="29">
        <f t="shared" si="17"/>
        <v>1</v>
      </c>
      <c r="E82" s="29">
        <f t="shared" si="17"/>
        <v>4</v>
      </c>
      <c r="F82" s="29">
        <f t="shared" si="17"/>
        <v>6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234</v>
      </c>
      <c r="P82" s="29">
        <f t="shared" si="17"/>
        <v>78</v>
      </c>
      <c r="Q82" s="29">
        <f t="shared" si="17"/>
        <v>52</v>
      </c>
      <c r="R82" s="29">
        <f t="shared" si="17"/>
        <v>92</v>
      </c>
      <c r="S82" s="69">
        <f>AVERAGE(P82/O82)</f>
        <v>0.33333333333333331</v>
      </c>
      <c r="V82" s="138"/>
      <c r="W82" s="138"/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234</v>
      </c>
      <c r="D83" s="29">
        <f>SUM(P55,D82)</f>
        <v>78</v>
      </c>
      <c r="E83" s="29">
        <f>SUM(Q55,E82)</f>
        <v>52</v>
      </c>
      <c r="F83" s="29">
        <f>SUM(R55,F82)</f>
        <v>92</v>
      </c>
      <c r="G83" s="29">
        <f t="shared" ref="G83:M83" si="18">SUM(C83,G82)</f>
        <v>234</v>
      </c>
      <c r="H83" s="29">
        <f t="shared" si="18"/>
        <v>78</v>
      </c>
      <c r="I83" s="29">
        <f t="shared" si="18"/>
        <v>52</v>
      </c>
      <c r="J83" s="29">
        <f t="shared" si="18"/>
        <v>92</v>
      </c>
      <c r="K83" s="29">
        <f t="shared" si="18"/>
        <v>234</v>
      </c>
      <c r="L83" s="29">
        <f t="shared" si="18"/>
        <v>78</v>
      </c>
      <c r="M83" s="29">
        <f t="shared" si="18"/>
        <v>52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0.5714285714285714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1.9848484848484849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V86" s="77" t="s">
        <v>29</v>
      </c>
      <c r="W86" s="61" t="s">
        <v>243</v>
      </c>
      <c r="X86" s="79">
        <v>0.80841121495327106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407</v>
      </c>
      <c r="X87" s="163">
        <v>0.44999999999999996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20">
    <sortCondition descending="1" ref="T3:T20"/>
    <sortCondition descending="1" ref="U3:U20"/>
    <sortCondition descending="1" ref="W3:W2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25" priority="5" stopIfTrue="1" operator="equal">
      <formula>$Y$79</formula>
    </cfRule>
  </conditionalFormatting>
  <conditionalFormatting sqref="AA59:AB74 AA77:AB77">
    <cfRule type="cellIs" dxfId="124" priority="6" stopIfTrue="1" operator="equal">
      <formula>$AA$79</formula>
    </cfRule>
  </conditionalFormatting>
  <conditionalFormatting sqref="Y75:Z75">
    <cfRule type="cellIs" dxfId="123" priority="3" stopIfTrue="1" operator="equal">
      <formula>$Y$79</formula>
    </cfRule>
  </conditionalFormatting>
  <conditionalFormatting sqref="AA75:AB75">
    <cfRule type="cellIs" dxfId="122" priority="4" stopIfTrue="1" operator="equal">
      <formula>$AA$79</formula>
    </cfRule>
  </conditionalFormatting>
  <conditionalFormatting sqref="Y76:Z76">
    <cfRule type="cellIs" dxfId="121" priority="1" stopIfTrue="1" operator="equal">
      <formula>$Y$79</formula>
    </cfRule>
  </conditionalFormatting>
  <conditionalFormatting sqref="AA76:AB76">
    <cfRule type="cellIs" dxfId="120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86" t="s">
        <v>130</v>
      </c>
      <c r="D1" s="187"/>
      <c r="E1" s="188"/>
      <c r="F1" s="4">
        <v>4</v>
      </c>
      <c r="G1" s="186" t="s">
        <v>208</v>
      </c>
      <c r="H1" s="187"/>
      <c r="I1" s="188"/>
      <c r="J1" s="4">
        <v>0</v>
      </c>
      <c r="K1" s="186" t="s">
        <v>39</v>
      </c>
      <c r="L1" s="187"/>
      <c r="M1" s="188"/>
      <c r="N1" s="4">
        <v>12</v>
      </c>
      <c r="O1" s="193" t="s">
        <v>43</v>
      </c>
      <c r="P1" s="187"/>
      <c r="Q1" s="188"/>
      <c r="R1" s="5">
        <v>5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98</v>
      </c>
      <c r="B3" s="86" t="s">
        <v>121</v>
      </c>
      <c r="C3" s="127">
        <v>5</v>
      </c>
      <c r="D3" s="128">
        <v>3</v>
      </c>
      <c r="E3" s="128">
        <v>1</v>
      </c>
      <c r="F3" s="129">
        <v>0</v>
      </c>
      <c r="G3" s="127">
        <v>4</v>
      </c>
      <c r="H3" s="128">
        <v>3</v>
      </c>
      <c r="I3" s="128">
        <v>1</v>
      </c>
      <c r="J3" s="129">
        <v>0</v>
      </c>
      <c r="K3" s="127">
        <v>5</v>
      </c>
      <c r="L3" s="128">
        <v>2</v>
      </c>
      <c r="M3" s="128">
        <v>1</v>
      </c>
      <c r="N3" s="129">
        <v>2</v>
      </c>
      <c r="O3" s="12">
        <v>6</v>
      </c>
      <c r="P3" s="13">
        <v>2</v>
      </c>
      <c r="Q3" s="13">
        <v>1</v>
      </c>
      <c r="R3" s="14">
        <v>0</v>
      </c>
      <c r="S3" s="17"/>
      <c r="T3" s="99"/>
    </row>
    <row r="4" spans="1:20" x14ac:dyDescent="0.2">
      <c r="A4" s="83" t="s">
        <v>138</v>
      </c>
      <c r="B4" s="86" t="s">
        <v>60</v>
      </c>
      <c r="C4" s="127">
        <v>2</v>
      </c>
      <c r="D4" s="128">
        <v>1</v>
      </c>
      <c r="E4" s="128">
        <v>0</v>
      </c>
      <c r="F4" s="129">
        <v>0</v>
      </c>
      <c r="G4" s="127">
        <v>1</v>
      </c>
      <c r="H4" s="128">
        <v>1</v>
      </c>
      <c r="I4" s="128">
        <v>0</v>
      </c>
      <c r="J4" s="129">
        <v>0</v>
      </c>
      <c r="K4" s="127">
        <v>5</v>
      </c>
      <c r="L4" s="128">
        <v>3</v>
      </c>
      <c r="M4" s="128">
        <v>1</v>
      </c>
      <c r="N4" s="129">
        <v>0</v>
      </c>
      <c r="O4" s="12">
        <v>7</v>
      </c>
      <c r="P4" s="13">
        <v>5</v>
      </c>
      <c r="Q4" s="13">
        <v>2</v>
      </c>
      <c r="R4" s="14">
        <v>0</v>
      </c>
      <c r="S4" s="17" t="s">
        <v>8</v>
      </c>
      <c r="T4" s="99"/>
    </row>
    <row r="5" spans="1:20" x14ac:dyDescent="0.2">
      <c r="A5" s="83" t="s">
        <v>150</v>
      </c>
      <c r="B5" s="86" t="s">
        <v>176</v>
      </c>
      <c r="C5" s="127"/>
      <c r="D5" s="128"/>
      <c r="E5" s="128"/>
      <c r="F5" s="129"/>
      <c r="G5" s="127">
        <v>1</v>
      </c>
      <c r="H5" s="128">
        <v>0</v>
      </c>
      <c r="I5" s="128">
        <v>1</v>
      </c>
      <c r="J5" s="129">
        <v>0</v>
      </c>
      <c r="K5" s="127">
        <v>5</v>
      </c>
      <c r="L5" s="128">
        <v>1</v>
      </c>
      <c r="M5" s="128">
        <v>2</v>
      </c>
      <c r="N5" s="129">
        <v>1</v>
      </c>
      <c r="O5" s="12">
        <v>7</v>
      </c>
      <c r="P5" s="146">
        <v>5</v>
      </c>
      <c r="Q5" s="13">
        <v>1</v>
      </c>
      <c r="R5" s="14">
        <v>1</v>
      </c>
      <c r="S5" s="17"/>
      <c r="T5" s="99"/>
    </row>
    <row r="6" spans="1:20" x14ac:dyDescent="0.2">
      <c r="A6" s="83" t="s">
        <v>155</v>
      </c>
      <c r="B6" s="86" t="s">
        <v>106</v>
      </c>
      <c r="C6" s="12">
        <v>5</v>
      </c>
      <c r="D6" s="146">
        <v>4</v>
      </c>
      <c r="E6" s="146">
        <v>1</v>
      </c>
      <c r="F6" s="14">
        <v>1</v>
      </c>
      <c r="G6" s="127">
        <v>4</v>
      </c>
      <c r="H6" s="128">
        <v>3</v>
      </c>
      <c r="I6" s="128">
        <v>0</v>
      </c>
      <c r="J6" s="129">
        <v>6</v>
      </c>
      <c r="K6" s="127">
        <v>5</v>
      </c>
      <c r="L6" s="128">
        <v>1</v>
      </c>
      <c r="M6" s="128">
        <v>0</v>
      </c>
      <c r="N6" s="129">
        <v>2</v>
      </c>
      <c r="O6" s="12">
        <v>3</v>
      </c>
      <c r="P6" s="146">
        <v>3</v>
      </c>
      <c r="Q6" s="13">
        <v>0</v>
      </c>
      <c r="R6" s="14">
        <v>0</v>
      </c>
      <c r="S6" s="17"/>
      <c r="T6" s="99"/>
    </row>
    <row r="7" spans="1:20" x14ac:dyDescent="0.2">
      <c r="A7" s="83" t="s">
        <v>141</v>
      </c>
      <c r="B7" s="86" t="s">
        <v>49</v>
      </c>
      <c r="C7" s="12"/>
      <c r="D7" s="146"/>
      <c r="E7" s="146"/>
      <c r="F7" s="14"/>
      <c r="G7" s="12"/>
      <c r="H7" s="146"/>
      <c r="I7" s="146"/>
      <c r="J7" s="14"/>
      <c r="K7" s="12">
        <v>5</v>
      </c>
      <c r="L7" s="146">
        <v>2</v>
      </c>
      <c r="M7" s="146">
        <v>0</v>
      </c>
      <c r="N7" s="14">
        <v>6</v>
      </c>
      <c r="O7" s="12">
        <v>6</v>
      </c>
      <c r="P7" s="146">
        <v>4</v>
      </c>
      <c r="Q7" s="13">
        <v>1</v>
      </c>
      <c r="R7" s="14">
        <v>3</v>
      </c>
      <c r="S7" s="17"/>
      <c r="T7" s="99"/>
    </row>
    <row r="8" spans="1:20" x14ac:dyDescent="0.2">
      <c r="A8" s="83" t="s">
        <v>96</v>
      </c>
      <c r="B8" s="86" t="s">
        <v>185</v>
      </c>
      <c r="C8" s="127"/>
      <c r="D8" s="128"/>
      <c r="E8" s="128"/>
      <c r="F8" s="129"/>
      <c r="G8" s="127"/>
      <c r="H8" s="128"/>
      <c r="I8" s="128"/>
      <c r="J8" s="129"/>
      <c r="K8" s="127"/>
      <c r="L8" s="128"/>
      <c r="M8" s="128"/>
      <c r="N8" s="129"/>
      <c r="O8" s="12">
        <v>6</v>
      </c>
      <c r="P8" s="146">
        <v>4</v>
      </c>
      <c r="Q8" s="13">
        <v>2</v>
      </c>
      <c r="R8" s="14">
        <v>1</v>
      </c>
      <c r="S8" s="17"/>
      <c r="T8" s="99"/>
    </row>
    <row r="9" spans="1:20" x14ac:dyDescent="0.2">
      <c r="A9" s="83" t="s">
        <v>133</v>
      </c>
      <c r="B9" s="86" t="s">
        <v>231</v>
      </c>
      <c r="C9" s="12">
        <v>3</v>
      </c>
      <c r="D9" s="146">
        <v>0</v>
      </c>
      <c r="E9" s="146">
        <v>2</v>
      </c>
      <c r="F9" s="14">
        <v>0</v>
      </c>
      <c r="G9" s="12">
        <v>3</v>
      </c>
      <c r="H9" s="146">
        <v>2</v>
      </c>
      <c r="I9" s="146">
        <v>1</v>
      </c>
      <c r="J9" s="14">
        <v>0</v>
      </c>
      <c r="K9" s="12"/>
      <c r="L9" s="146"/>
      <c r="M9" s="146"/>
      <c r="N9" s="14"/>
      <c r="O9" s="12">
        <v>3</v>
      </c>
      <c r="P9" s="146">
        <v>1</v>
      </c>
      <c r="Q9" s="13">
        <v>1</v>
      </c>
      <c r="R9" s="14">
        <v>0</v>
      </c>
      <c r="S9" s="17"/>
      <c r="T9" s="99"/>
    </row>
    <row r="10" spans="1:20" x14ac:dyDescent="0.2">
      <c r="A10" s="83" t="s">
        <v>93</v>
      </c>
      <c r="B10" s="86" t="s">
        <v>217</v>
      </c>
      <c r="C10" s="127">
        <v>5</v>
      </c>
      <c r="D10" s="128">
        <v>3</v>
      </c>
      <c r="E10" s="146">
        <v>1</v>
      </c>
      <c r="F10" s="14">
        <v>0</v>
      </c>
      <c r="G10" s="12"/>
      <c r="H10" s="146"/>
      <c r="I10" s="146"/>
      <c r="J10" s="14"/>
      <c r="K10" s="127">
        <v>4</v>
      </c>
      <c r="L10" s="128">
        <v>2</v>
      </c>
      <c r="M10" s="128">
        <v>1</v>
      </c>
      <c r="N10" s="129">
        <v>0</v>
      </c>
      <c r="O10" s="15"/>
      <c r="P10" s="146"/>
      <c r="Q10" s="13"/>
      <c r="R10" s="14"/>
      <c r="S10" s="17"/>
      <c r="T10" s="99"/>
    </row>
    <row r="11" spans="1:20" x14ac:dyDescent="0.2">
      <c r="A11" s="83" t="s">
        <v>100</v>
      </c>
      <c r="B11" s="86" t="s">
        <v>269</v>
      </c>
      <c r="C11" s="12">
        <v>1</v>
      </c>
      <c r="D11" s="146">
        <v>1</v>
      </c>
      <c r="E11" s="146">
        <v>0</v>
      </c>
      <c r="F11" s="14">
        <v>1</v>
      </c>
      <c r="G11" s="12">
        <v>4</v>
      </c>
      <c r="H11" s="146">
        <v>1</v>
      </c>
      <c r="I11" s="146">
        <v>0</v>
      </c>
      <c r="J11" s="14">
        <v>0</v>
      </c>
      <c r="K11" s="12">
        <v>0</v>
      </c>
      <c r="L11" s="146">
        <v>0</v>
      </c>
      <c r="M11" s="146">
        <v>0</v>
      </c>
      <c r="N11" s="14">
        <v>3</v>
      </c>
      <c r="O11" s="15">
        <v>0</v>
      </c>
      <c r="P11" s="146">
        <v>0</v>
      </c>
      <c r="Q11" s="13">
        <v>0</v>
      </c>
      <c r="R11" s="16">
        <v>1</v>
      </c>
      <c r="S11" s="17" t="s">
        <v>8</v>
      </c>
      <c r="T11" s="99"/>
    </row>
    <row r="12" spans="1:20" x14ac:dyDescent="0.2">
      <c r="A12" s="83" t="s">
        <v>132</v>
      </c>
      <c r="B12" s="86" t="s">
        <v>76</v>
      </c>
      <c r="C12" s="12"/>
      <c r="D12" s="146"/>
      <c r="E12" s="146"/>
      <c r="F12" s="14"/>
      <c r="G12" s="12">
        <v>3</v>
      </c>
      <c r="H12" s="146">
        <v>2</v>
      </c>
      <c r="I12" s="146">
        <v>0</v>
      </c>
      <c r="J12" s="14">
        <v>2</v>
      </c>
      <c r="K12" s="12"/>
      <c r="L12" s="146"/>
      <c r="M12" s="146"/>
      <c r="N12" s="14"/>
      <c r="O12" s="15">
        <v>0</v>
      </c>
      <c r="P12" s="146">
        <v>0</v>
      </c>
      <c r="Q12" s="13">
        <v>0</v>
      </c>
      <c r="R12" s="16">
        <v>1</v>
      </c>
      <c r="S12" s="17"/>
      <c r="T12" s="99"/>
    </row>
    <row r="13" spans="1:20" x14ac:dyDescent="0.2">
      <c r="A13" s="83" t="s">
        <v>405</v>
      </c>
      <c r="B13" s="86" t="s">
        <v>441</v>
      </c>
      <c r="C13" s="12">
        <v>0</v>
      </c>
      <c r="D13" s="146">
        <v>0</v>
      </c>
      <c r="E13" s="146">
        <v>0</v>
      </c>
      <c r="F13" s="14">
        <v>0</v>
      </c>
      <c r="G13" s="12">
        <v>3</v>
      </c>
      <c r="H13" s="146">
        <v>0</v>
      </c>
      <c r="I13" s="146">
        <v>2</v>
      </c>
      <c r="J13" s="14">
        <v>0</v>
      </c>
      <c r="K13" s="12"/>
      <c r="L13" s="146"/>
      <c r="M13" s="146"/>
      <c r="N13" s="14"/>
      <c r="O13" s="15"/>
      <c r="P13" s="146"/>
      <c r="Q13" s="13"/>
      <c r="R13" s="16"/>
      <c r="S13" s="17"/>
      <c r="T13" s="99"/>
    </row>
    <row r="14" spans="1:20" x14ac:dyDescent="0.2">
      <c r="A14" s="83" t="s">
        <v>251</v>
      </c>
      <c r="B14" s="86" t="s">
        <v>406</v>
      </c>
      <c r="C14" s="12">
        <v>3</v>
      </c>
      <c r="D14" s="146">
        <v>1</v>
      </c>
      <c r="E14" s="146">
        <v>2</v>
      </c>
      <c r="F14" s="14">
        <v>0</v>
      </c>
      <c r="G14" s="12">
        <v>1</v>
      </c>
      <c r="H14" s="146">
        <v>1</v>
      </c>
      <c r="I14" s="146">
        <v>0</v>
      </c>
      <c r="J14" s="14">
        <v>0</v>
      </c>
      <c r="K14" s="12"/>
      <c r="L14" s="146"/>
      <c r="M14" s="146"/>
      <c r="N14" s="14"/>
      <c r="O14" s="15">
        <v>0</v>
      </c>
      <c r="P14" s="146">
        <v>0</v>
      </c>
      <c r="Q14" s="13">
        <v>0</v>
      </c>
      <c r="R14" s="16">
        <v>0</v>
      </c>
      <c r="S14" s="17"/>
      <c r="T14" s="147"/>
    </row>
    <row r="15" spans="1:20" x14ac:dyDescent="0.2">
      <c r="A15" s="83" t="s">
        <v>135</v>
      </c>
      <c r="B15" s="86" t="s">
        <v>259</v>
      </c>
      <c r="C15" s="12">
        <v>5</v>
      </c>
      <c r="D15" s="146">
        <v>1</v>
      </c>
      <c r="E15" s="146">
        <v>1</v>
      </c>
      <c r="F15" s="14">
        <v>0</v>
      </c>
      <c r="G15" s="12">
        <v>1</v>
      </c>
      <c r="H15" s="146">
        <v>0</v>
      </c>
      <c r="I15" s="146">
        <v>1</v>
      </c>
      <c r="J15" s="14">
        <v>2</v>
      </c>
      <c r="K15" s="12"/>
      <c r="L15" s="146"/>
      <c r="M15" s="146"/>
      <c r="N15" s="14"/>
      <c r="O15" s="15">
        <v>0</v>
      </c>
      <c r="P15" s="146">
        <v>0</v>
      </c>
      <c r="Q15" s="13">
        <v>0</v>
      </c>
      <c r="R15" s="16">
        <v>0</v>
      </c>
      <c r="S15" s="17"/>
      <c r="T15" s="99"/>
    </row>
    <row r="16" spans="1:20" x14ac:dyDescent="0.2">
      <c r="A16" s="83" t="s">
        <v>99</v>
      </c>
      <c r="B16" s="86" t="s">
        <v>162</v>
      </c>
      <c r="C16" s="12">
        <v>0</v>
      </c>
      <c r="D16" s="146">
        <v>0</v>
      </c>
      <c r="E16" s="146">
        <v>0</v>
      </c>
      <c r="F16" s="14">
        <v>4</v>
      </c>
      <c r="G16" s="12"/>
      <c r="H16" s="146"/>
      <c r="I16" s="146"/>
      <c r="J16" s="14"/>
      <c r="K16" s="12"/>
      <c r="L16" s="13"/>
      <c r="M16" s="13"/>
      <c r="N16" s="14"/>
      <c r="O16" s="15">
        <v>1</v>
      </c>
      <c r="P16" s="13">
        <v>0</v>
      </c>
      <c r="Q16" s="13">
        <v>1</v>
      </c>
      <c r="R16" s="16">
        <v>0</v>
      </c>
      <c r="S16" s="17"/>
      <c r="T16" s="99"/>
    </row>
    <row r="17" spans="1:24" x14ac:dyDescent="0.2">
      <c r="A17" s="83" t="s">
        <v>97</v>
      </c>
      <c r="B17" s="86" t="s">
        <v>54</v>
      </c>
      <c r="C17" s="127"/>
      <c r="D17" s="128"/>
      <c r="E17" s="128"/>
      <c r="F17" s="129"/>
      <c r="G17" s="127"/>
      <c r="H17" s="128"/>
      <c r="I17" s="128"/>
      <c r="J17" s="129"/>
      <c r="K17" s="127"/>
      <c r="L17" s="128"/>
      <c r="M17" s="128"/>
      <c r="N17" s="129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7"/>
      <c r="D18" s="128"/>
      <c r="E18" s="146"/>
      <c r="F18" s="14"/>
      <c r="G18" s="12"/>
      <c r="H18" s="146"/>
      <c r="I18" s="146"/>
      <c r="J18" s="14"/>
      <c r="K18" s="127"/>
      <c r="L18" s="128"/>
      <c r="M18" s="128"/>
      <c r="N18" s="129"/>
      <c r="O18" s="15"/>
      <c r="P18" s="146"/>
      <c r="Q18" s="146"/>
      <c r="R18" s="14"/>
      <c r="S18" s="17"/>
      <c r="T18" s="99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24" x14ac:dyDescent="0.2">
      <c r="A22" s="18" t="s">
        <v>9</v>
      </c>
      <c r="B22" s="169" t="s">
        <v>159</v>
      </c>
      <c r="C22" s="20">
        <v>29</v>
      </c>
      <c r="D22" s="21">
        <v>14</v>
      </c>
      <c r="E22" s="21">
        <v>8</v>
      </c>
      <c r="F22" s="22">
        <v>6</v>
      </c>
      <c r="G22" s="20">
        <v>25</v>
      </c>
      <c r="H22" s="21">
        <v>13</v>
      </c>
      <c r="I22" s="21">
        <v>6</v>
      </c>
      <c r="J22" s="22">
        <v>10</v>
      </c>
      <c r="K22" s="20">
        <v>29</v>
      </c>
      <c r="L22" s="21">
        <v>11</v>
      </c>
      <c r="M22" s="21">
        <v>5</v>
      </c>
      <c r="N22" s="22">
        <v>14</v>
      </c>
      <c r="O22" s="20">
        <v>39</v>
      </c>
      <c r="P22" s="21">
        <v>24</v>
      </c>
      <c r="Q22" s="21">
        <v>9</v>
      </c>
      <c r="R22" s="23">
        <v>7</v>
      </c>
      <c r="S22" s="24"/>
    </row>
    <row r="23" spans="1:24" x14ac:dyDescent="0.2">
      <c r="A23" s="18"/>
      <c r="B23" s="16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29</v>
      </c>
      <c r="D26" s="29">
        <f t="shared" si="0"/>
        <v>14</v>
      </c>
      <c r="E26" s="29">
        <f t="shared" si="0"/>
        <v>8</v>
      </c>
      <c r="F26" s="29">
        <f t="shared" si="0"/>
        <v>6</v>
      </c>
      <c r="G26" s="29">
        <f t="shared" si="0"/>
        <v>25</v>
      </c>
      <c r="H26" s="29">
        <f t="shared" si="0"/>
        <v>13</v>
      </c>
      <c r="I26" s="29">
        <f t="shared" si="0"/>
        <v>6</v>
      </c>
      <c r="J26" s="29">
        <f t="shared" si="0"/>
        <v>10</v>
      </c>
      <c r="K26" s="29">
        <f t="shared" si="0"/>
        <v>29</v>
      </c>
      <c r="L26" s="29">
        <f t="shared" si="0"/>
        <v>11</v>
      </c>
      <c r="M26" s="29">
        <f t="shared" si="0"/>
        <v>5</v>
      </c>
      <c r="N26" s="29">
        <f t="shared" si="0"/>
        <v>14</v>
      </c>
      <c r="O26" s="29">
        <f t="shared" si="0"/>
        <v>39</v>
      </c>
      <c r="P26" s="29">
        <f t="shared" si="0"/>
        <v>24</v>
      </c>
      <c r="Q26" s="29">
        <f t="shared" si="0"/>
        <v>9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29</v>
      </c>
      <c r="D27" s="30">
        <f>D26</f>
        <v>14</v>
      </c>
      <c r="E27" s="30">
        <f>E26</f>
        <v>8</v>
      </c>
      <c r="F27" s="30">
        <f>F26</f>
        <v>6</v>
      </c>
      <c r="G27" s="30">
        <f t="shared" ref="G27:R27" si="1">SUM(C27,G26)</f>
        <v>54</v>
      </c>
      <c r="H27" s="30">
        <f t="shared" si="1"/>
        <v>27</v>
      </c>
      <c r="I27" s="30">
        <f t="shared" si="1"/>
        <v>14</v>
      </c>
      <c r="J27" s="30">
        <f t="shared" si="1"/>
        <v>16</v>
      </c>
      <c r="K27" s="30">
        <f t="shared" si="1"/>
        <v>83</v>
      </c>
      <c r="L27" s="30">
        <f t="shared" si="1"/>
        <v>38</v>
      </c>
      <c r="M27" s="30">
        <f t="shared" si="1"/>
        <v>19</v>
      </c>
      <c r="N27" s="30">
        <f t="shared" si="1"/>
        <v>30</v>
      </c>
      <c r="O27" s="31">
        <f t="shared" si="1"/>
        <v>122</v>
      </c>
      <c r="P27" s="30">
        <f t="shared" si="1"/>
        <v>62</v>
      </c>
      <c r="Q27" s="30">
        <f t="shared" si="1"/>
        <v>28</v>
      </c>
      <c r="R27" s="32">
        <f t="shared" si="1"/>
        <v>37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71</v>
      </c>
      <c r="D29" s="187"/>
      <c r="E29" s="188"/>
      <c r="F29" s="4">
        <v>5</v>
      </c>
      <c r="G29" s="186" t="s">
        <v>245</v>
      </c>
      <c r="H29" s="187"/>
      <c r="I29" s="188"/>
      <c r="J29" s="4">
        <v>7</v>
      </c>
      <c r="K29" s="186" t="s">
        <v>67</v>
      </c>
      <c r="L29" s="187"/>
      <c r="M29" s="188"/>
      <c r="N29" s="4">
        <v>18</v>
      </c>
      <c r="O29" s="193" t="s">
        <v>245</v>
      </c>
      <c r="P29" s="187"/>
      <c r="Q29" s="188"/>
      <c r="R29" s="5">
        <v>13</v>
      </c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tr">
        <f t="shared" ref="A31:B48" si="2">A3</f>
        <v>11</v>
      </c>
      <c r="B31" s="86" t="str">
        <f t="shared" si="2"/>
        <v>Joseph Fleeks</v>
      </c>
      <c r="C31" s="12">
        <v>4</v>
      </c>
      <c r="D31" s="13">
        <v>2</v>
      </c>
      <c r="E31" s="13">
        <v>1</v>
      </c>
      <c r="F31" s="14">
        <v>3</v>
      </c>
      <c r="G31" s="12">
        <v>4</v>
      </c>
      <c r="H31" s="13">
        <v>2</v>
      </c>
      <c r="I31" s="13">
        <v>2</v>
      </c>
      <c r="J31" s="14">
        <v>2</v>
      </c>
      <c r="K31" s="12">
        <v>4</v>
      </c>
      <c r="L31" s="13">
        <v>1</v>
      </c>
      <c r="M31" s="13">
        <v>1</v>
      </c>
      <c r="N31" s="14">
        <v>0</v>
      </c>
      <c r="O31" s="15">
        <v>5</v>
      </c>
      <c r="P31" s="13">
        <v>1</v>
      </c>
      <c r="Q31" s="13">
        <v>1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13</v>
      </c>
      <c r="B32" s="86" t="str">
        <f t="shared" si="2"/>
        <v>Seth Clark</v>
      </c>
      <c r="C32" s="12">
        <v>4</v>
      </c>
      <c r="D32" s="13">
        <v>1</v>
      </c>
      <c r="E32" s="13">
        <v>0</v>
      </c>
      <c r="F32" s="14">
        <v>0</v>
      </c>
      <c r="G32" s="12">
        <v>4</v>
      </c>
      <c r="H32" s="13">
        <v>2</v>
      </c>
      <c r="I32" s="13">
        <v>1</v>
      </c>
      <c r="J32" s="14">
        <v>0</v>
      </c>
      <c r="K32" s="12">
        <v>4</v>
      </c>
      <c r="L32" s="13">
        <v>0</v>
      </c>
      <c r="M32" s="13">
        <v>1</v>
      </c>
      <c r="N32" s="14">
        <v>0</v>
      </c>
      <c r="O32" s="15">
        <v>5</v>
      </c>
      <c r="P32" s="13">
        <v>2</v>
      </c>
      <c r="Q32" s="13">
        <v>0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18</v>
      </c>
      <c r="B33" s="86" t="str">
        <f t="shared" si="2"/>
        <v>Darryl Minor</v>
      </c>
      <c r="C33" s="12">
        <v>4</v>
      </c>
      <c r="D33" s="13">
        <v>3</v>
      </c>
      <c r="E33" s="13">
        <v>0</v>
      </c>
      <c r="F33" s="14">
        <v>0</v>
      </c>
      <c r="G33" s="12">
        <v>4</v>
      </c>
      <c r="H33" s="13">
        <v>2</v>
      </c>
      <c r="I33" s="13">
        <v>1</v>
      </c>
      <c r="J33" s="14">
        <v>1</v>
      </c>
      <c r="K33" s="12">
        <v>4</v>
      </c>
      <c r="L33" s="13">
        <v>1</v>
      </c>
      <c r="M33" s="13">
        <v>1</v>
      </c>
      <c r="N33" s="14">
        <v>1</v>
      </c>
      <c r="O33" s="15">
        <v>5</v>
      </c>
      <c r="P33" s="13">
        <v>3</v>
      </c>
      <c r="Q33" s="13">
        <v>0</v>
      </c>
      <c r="R33" s="16">
        <v>4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14</v>
      </c>
      <c r="B34" s="86" t="str">
        <f t="shared" si="2"/>
        <v>Jacory Wiley</v>
      </c>
      <c r="C34" s="12">
        <v>4</v>
      </c>
      <c r="D34" s="13">
        <v>1</v>
      </c>
      <c r="E34" s="13">
        <v>0</v>
      </c>
      <c r="F34" s="14">
        <v>1</v>
      </c>
      <c r="G34" s="12">
        <v>4</v>
      </c>
      <c r="H34" s="13">
        <v>1</v>
      </c>
      <c r="I34" s="13">
        <v>0</v>
      </c>
      <c r="J34" s="14">
        <v>3</v>
      </c>
      <c r="K34" s="12">
        <v>4</v>
      </c>
      <c r="L34" s="13">
        <v>2</v>
      </c>
      <c r="M34" s="13">
        <v>0</v>
      </c>
      <c r="N34" s="14">
        <v>0</v>
      </c>
      <c r="O34" s="15">
        <v>6</v>
      </c>
      <c r="P34" s="13">
        <v>3</v>
      </c>
      <c r="Q34" s="13">
        <v>0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12</v>
      </c>
      <c r="B35" s="86" t="str">
        <f t="shared" si="2"/>
        <v>Blake Boudreaux</v>
      </c>
      <c r="C35" s="12">
        <v>4</v>
      </c>
      <c r="D35" s="13">
        <v>2</v>
      </c>
      <c r="E35" s="13">
        <v>1</v>
      </c>
      <c r="F35" s="14">
        <v>7</v>
      </c>
      <c r="G35" s="12">
        <v>0</v>
      </c>
      <c r="H35" s="13">
        <v>0</v>
      </c>
      <c r="I35" s="13">
        <v>0</v>
      </c>
      <c r="J35" s="14">
        <v>3</v>
      </c>
      <c r="K35" s="12">
        <v>0</v>
      </c>
      <c r="L35" s="13">
        <v>0</v>
      </c>
      <c r="M35" s="13">
        <v>0</v>
      </c>
      <c r="N35" s="14">
        <v>9</v>
      </c>
      <c r="O35" s="15">
        <v>0</v>
      </c>
      <c r="P35" s="13">
        <v>0</v>
      </c>
      <c r="Q35" s="13">
        <v>0</v>
      </c>
      <c r="R35" s="16">
        <v>8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21</v>
      </c>
      <c r="B36" s="86" t="str">
        <f t="shared" si="2"/>
        <v>Rob Weigand</v>
      </c>
      <c r="C36" s="12">
        <v>0</v>
      </c>
      <c r="D36" s="13">
        <v>0</v>
      </c>
      <c r="E36" s="13">
        <v>0</v>
      </c>
      <c r="F36" s="14">
        <v>1</v>
      </c>
      <c r="G36" s="12">
        <v>4</v>
      </c>
      <c r="H36" s="13">
        <v>1</v>
      </c>
      <c r="I36" s="13">
        <v>0</v>
      </c>
      <c r="J36" s="14">
        <v>1</v>
      </c>
      <c r="K36" s="12">
        <v>3</v>
      </c>
      <c r="L36" s="13">
        <v>0</v>
      </c>
      <c r="M36" s="13">
        <v>0</v>
      </c>
      <c r="N36" s="14">
        <v>1</v>
      </c>
      <c r="O36" s="15">
        <v>5</v>
      </c>
      <c r="P36" s="13">
        <v>3</v>
      </c>
      <c r="Q36" s="13">
        <v>0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24</v>
      </c>
      <c r="B37" s="86" t="str">
        <f t="shared" si="2"/>
        <v>Tim Syphers</v>
      </c>
      <c r="C37" s="12"/>
      <c r="D37" s="13"/>
      <c r="E37" s="13"/>
      <c r="F37" s="14"/>
      <c r="G37" s="12"/>
      <c r="H37" s="13"/>
      <c r="I37" s="13"/>
      <c r="J37" s="14"/>
      <c r="K37" s="12">
        <v>2</v>
      </c>
      <c r="L37" s="13">
        <v>1</v>
      </c>
      <c r="M37" s="13">
        <v>0</v>
      </c>
      <c r="N37" s="14">
        <v>0</v>
      </c>
      <c r="O37" s="15"/>
      <c r="P37" s="13"/>
      <c r="Q37" s="13"/>
      <c r="R37" s="16"/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9</v>
      </c>
      <c r="B38" s="86" t="str">
        <f t="shared" si="2"/>
        <v>Lee Rodriguez</v>
      </c>
      <c r="C38" s="12">
        <v>2</v>
      </c>
      <c r="D38" s="13">
        <v>0</v>
      </c>
      <c r="E38" s="13">
        <v>0</v>
      </c>
      <c r="F38" s="14">
        <v>0</v>
      </c>
      <c r="G38" s="12">
        <v>3</v>
      </c>
      <c r="H38" s="13">
        <v>0</v>
      </c>
      <c r="I38" s="13">
        <v>2</v>
      </c>
      <c r="J38" s="14">
        <v>0</v>
      </c>
      <c r="K38" s="12">
        <v>2</v>
      </c>
      <c r="L38" s="13">
        <v>1</v>
      </c>
      <c r="M38" s="13">
        <v>0</v>
      </c>
      <c r="N38" s="14">
        <v>1</v>
      </c>
      <c r="O38" s="15">
        <v>5</v>
      </c>
      <c r="P38" s="13">
        <v>4</v>
      </c>
      <c r="Q38" s="13">
        <v>0</v>
      </c>
      <c r="R38" s="16">
        <v>1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25</v>
      </c>
      <c r="B39" s="86" t="str">
        <f t="shared" si="2"/>
        <v>Jimmie Burnett</v>
      </c>
      <c r="C39" s="12">
        <v>2</v>
      </c>
      <c r="D39" s="13">
        <v>0</v>
      </c>
      <c r="E39" s="13">
        <v>1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10</v>
      </c>
      <c r="B40" s="86" t="str">
        <f t="shared" si="2"/>
        <v>Darnell Williams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34</v>
      </c>
      <c r="B41" s="86" t="str">
        <f t="shared" si="2"/>
        <v>Melvin Galwood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27</v>
      </c>
      <c r="B42" s="86" t="str">
        <f t="shared" si="2"/>
        <v>Juan Munoz</v>
      </c>
      <c r="C42" s="12"/>
      <c r="D42" s="13"/>
      <c r="E42" s="13"/>
      <c r="F42" s="14"/>
      <c r="G42" s="12"/>
      <c r="H42" s="13"/>
      <c r="I42" s="13"/>
      <c r="J42" s="14"/>
      <c r="K42" s="12">
        <v>1</v>
      </c>
      <c r="L42" s="13">
        <v>0</v>
      </c>
      <c r="M42" s="13">
        <v>0</v>
      </c>
      <c r="N42" s="14">
        <v>0</v>
      </c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 t="str">
        <f t="shared" si="2"/>
        <v>23</v>
      </c>
      <c r="B43" s="86" t="str">
        <f t="shared" si="2"/>
        <v>Hunter Muouton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 t="str">
        <f t="shared" si="2"/>
        <v>1</v>
      </c>
      <c r="B44" s="86" t="str">
        <f t="shared" si="2"/>
        <v>Greg Gontaryk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 t="str">
        <f t="shared" si="2"/>
        <v>2</v>
      </c>
      <c r="B45" s="87" t="str">
        <f t="shared" si="2"/>
        <v>John Parker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Fonzie Medrano</v>
      </c>
      <c r="C50" s="20">
        <v>24</v>
      </c>
      <c r="D50" s="21">
        <v>9</v>
      </c>
      <c r="E50" s="21">
        <v>3</v>
      </c>
      <c r="F50" s="22">
        <v>12</v>
      </c>
      <c r="G50" s="20">
        <v>23</v>
      </c>
      <c r="H50" s="21">
        <v>8</v>
      </c>
      <c r="I50" s="21">
        <v>6</v>
      </c>
      <c r="J50" s="22">
        <v>10</v>
      </c>
      <c r="K50" s="20">
        <v>24</v>
      </c>
      <c r="L50" s="21">
        <v>6</v>
      </c>
      <c r="M50" s="21">
        <v>3</v>
      </c>
      <c r="N50" s="22">
        <v>12</v>
      </c>
      <c r="O50" s="20">
        <v>31</v>
      </c>
      <c r="P50" s="21">
        <v>16</v>
      </c>
      <c r="Q50" s="21">
        <v>1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9</v>
      </c>
      <c r="E54" s="29">
        <f t="shared" si="3"/>
        <v>3</v>
      </c>
      <c r="F54" s="29">
        <f t="shared" si="3"/>
        <v>12</v>
      </c>
      <c r="G54" s="29">
        <f t="shared" si="3"/>
        <v>23</v>
      </c>
      <c r="H54" s="29">
        <f t="shared" si="3"/>
        <v>8</v>
      </c>
      <c r="I54" s="29">
        <f t="shared" si="3"/>
        <v>6</v>
      </c>
      <c r="J54" s="29">
        <f t="shared" si="3"/>
        <v>10</v>
      </c>
      <c r="K54" s="29">
        <f t="shared" si="3"/>
        <v>24</v>
      </c>
      <c r="L54" s="29">
        <f t="shared" si="3"/>
        <v>6</v>
      </c>
      <c r="M54" s="29">
        <f t="shared" si="3"/>
        <v>3</v>
      </c>
      <c r="N54" s="29">
        <f t="shared" si="3"/>
        <v>12</v>
      </c>
      <c r="O54" s="29">
        <f t="shared" si="3"/>
        <v>31</v>
      </c>
      <c r="P54" s="29">
        <f t="shared" si="3"/>
        <v>16</v>
      </c>
      <c r="Q54" s="29">
        <f t="shared" si="3"/>
        <v>1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146</v>
      </c>
      <c r="D55" s="30">
        <f>SUM(P27,D54)</f>
        <v>71</v>
      </c>
      <c r="E55" s="30">
        <f>SUM(Q27,E54)</f>
        <v>31</v>
      </c>
      <c r="F55" s="30">
        <f>SUM(R27,F54)</f>
        <v>49</v>
      </c>
      <c r="G55" s="30">
        <f t="shared" ref="G55:R55" si="4">SUM(C55,G54)</f>
        <v>169</v>
      </c>
      <c r="H55" s="30">
        <f t="shared" si="4"/>
        <v>79</v>
      </c>
      <c r="I55" s="30">
        <f t="shared" si="4"/>
        <v>37</v>
      </c>
      <c r="J55" s="30">
        <f t="shared" si="4"/>
        <v>59</v>
      </c>
      <c r="K55" s="30">
        <f t="shared" si="4"/>
        <v>193</v>
      </c>
      <c r="L55" s="30">
        <f t="shared" si="4"/>
        <v>85</v>
      </c>
      <c r="M55" s="30">
        <f t="shared" si="4"/>
        <v>40</v>
      </c>
      <c r="N55" s="30">
        <f t="shared" si="4"/>
        <v>71</v>
      </c>
      <c r="O55" s="31">
        <f t="shared" si="4"/>
        <v>224</v>
      </c>
      <c r="P55" s="30">
        <f t="shared" si="4"/>
        <v>101</v>
      </c>
      <c r="Q55" s="30">
        <f t="shared" si="4"/>
        <v>41</v>
      </c>
      <c r="R55" s="32">
        <f t="shared" si="4"/>
        <v>85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67</v>
      </c>
      <c r="D57" s="187"/>
      <c r="E57" s="188"/>
      <c r="F57" s="49">
        <v>10</v>
      </c>
      <c r="G57" s="186" t="s">
        <v>67</v>
      </c>
      <c r="H57" s="187"/>
      <c r="I57" s="188"/>
      <c r="J57" s="49">
        <v>16</v>
      </c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90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11</v>
      </c>
      <c r="B59" s="86" t="str">
        <f t="shared" ref="B59:B76" si="6">B31</f>
        <v>Joseph Fleeks</v>
      </c>
      <c r="C59" s="12">
        <v>4</v>
      </c>
      <c r="D59" s="13">
        <v>2</v>
      </c>
      <c r="E59" s="13">
        <v>0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41</v>
      </c>
      <c r="P59" s="88">
        <f>SUM(D3,H3,L3,P3,D31,H31,L31,P31,D59,H59,L59)</f>
        <v>18</v>
      </c>
      <c r="Q59" s="88">
        <f>SUM(E3,I3,M3,Q3,E31,I31,M31,Q31,E59,I59,M59)</f>
        <v>9</v>
      </c>
      <c r="R59" s="89">
        <f>SUM(F3,J3,N3,R3,F31,J31,N31,R31,F59,J59,N59)</f>
        <v>9</v>
      </c>
      <c r="S59" s="84">
        <f>IF(O59=0,0,AVERAGE(P59/O59))</f>
        <v>0.43902439024390244</v>
      </c>
      <c r="U59" s="43" t="s">
        <v>98</v>
      </c>
      <c r="V59" s="86" t="s">
        <v>121</v>
      </c>
      <c r="W59" s="59">
        <v>9</v>
      </c>
      <c r="X59" s="59">
        <v>9</v>
      </c>
      <c r="Y59" s="60">
        <v>0.43902439024390244</v>
      </c>
      <c r="Z59" s="60" t="s">
        <v>199</v>
      </c>
      <c r="AA59" s="60">
        <v>1</v>
      </c>
      <c r="AB59" s="60" t="s">
        <v>199</v>
      </c>
      <c r="AC59" s="59">
        <v>9</v>
      </c>
      <c r="AD59" s="105">
        <v>0.43902439024390244</v>
      </c>
    </row>
    <row r="60" spans="1:30" x14ac:dyDescent="0.2">
      <c r="A60" s="83" t="str">
        <f t="shared" si="5"/>
        <v>13</v>
      </c>
      <c r="B60" s="86" t="str">
        <f t="shared" si="6"/>
        <v>Seth Clark</v>
      </c>
      <c r="C60" s="12">
        <v>6</v>
      </c>
      <c r="D60" s="13">
        <v>4</v>
      </c>
      <c r="E60" s="13">
        <v>0</v>
      </c>
      <c r="F60" s="14">
        <v>0</v>
      </c>
      <c r="G60" s="12">
        <v>4</v>
      </c>
      <c r="H60" s="13">
        <v>0</v>
      </c>
      <c r="I60" s="13">
        <v>1</v>
      </c>
      <c r="J60" s="14">
        <v>0</v>
      </c>
      <c r="K60" s="12"/>
      <c r="L60" s="13"/>
      <c r="M60" s="13"/>
      <c r="N60" s="14"/>
      <c r="O60" s="90">
        <f t="shared" ref="O60:R60" si="7">SUM(C4,G4,K4,O4,C32,G32,K32,O32,C60,G60,K60)</f>
        <v>42</v>
      </c>
      <c r="P60" s="56">
        <f t="shared" si="7"/>
        <v>19</v>
      </c>
      <c r="Q60" s="56">
        <f t="shared" si="7"/>
        <v>6</v>
      </c>
      <c r="R60" s="91">
        <f t="shared" si="7"/>
        <v>0</v>
      </c>
      <c r="S60" s="85">
        <f t="shared" ref="S60:S76" si="8">IF(O60=0,0,AVERAGE(P60/O60))</f>
        <v>0.45238095238095238</v>
      </c>
      <c r="U60" s="43" t="s">
        <v>138</v>
      </c>
      <c r="V60" s="86" t="s">
        <v>60</v>
      </c>
      <c r="W60" s="59">
        <v>0</v>
      </c>
      <c r="X60" s="59" t="s">
        <v>447</v>
      </c>
      <c r="Y60" s="60">
        <v>0.45238095238095238</v>
      </c>
      <c r="Z60" s="60" t="s">
        <v>199</v>
      </c>
      <c r="AA60" s="60">
        <v>0</v>
      </c>
      <c r="AB60" s="60" t="s">
        <v>199</v>
      </c>
      <c r="AC60" s="59">
        <v>10</v>
      </c>
      <c r="AD60" s="105">
        <v>0.45238095238095238</v>
      </c>
    </row>
    <row r="61" spans="1:30" x14ac:dyDescent="0.2">
      <c r="A61" s="83" t="str">
        <f t="shared" si="5"/>
        <v>18</v>
      </c>
      <c r="B61" s="86" t="str">
        <f t="shared" si="6"/>
        <v>Darryl Minor</v>
      </c>
      <c r="C61" s="12">
        <v>6</v>
      </c>
      <c r="D61" s="13">
        <v>2</v>
      </c>
      <c r="E61" s="13">
        <v>0</v>
      </c>
      <c r="F61" s="14">
        <v>0</v>
      </c>
      <c r="G61" s="12">
        <v>4</v>
      </c>
      <c r="H61" s="13">
        <v>4</v>
      </c>
      <c r="I61" s="13">
        <v>0</v>
      </c>
      <c r="J61" s="14">
        <v>0</v>
      </c>
      <c r="K61" s="12"/>
      <c r="L61" s="13"/>
      <c r="M61" s="13"/>
      <c r="N61" s="14"/>
      <c r="O61" s="90">
        <f t="shared" ref="O61:R61" si="9">SUM(C5,G5,K5,O5,C33,G33,K33,O33,C61,G61,K61)</f>
        <v>40</v>
      </c>
      <c r="P61" s="56">
        <f t="shared" si="9"/>
        <v>21</v>
      </c>
      <c r="Q61" s="56">
        <f t="shared" si="9"/>
        <v>6</v>
      </c>
      <c r="R61" s="91">
        <f t="shared" si="9"/>
        <v>8</v>
      </c>
      <c r="S61" s="85">
        <f t="shared" si="8"/>
        <v>0.52500000000000002</v>
      </c>
      <c r="U61" s="43" t="s">
        <v>150</v>
      </c>
      <c r="V61" s="86" t="s">
        <v>176</v>
      </c>
      <c r="W61" s="59">
        <v>8</v>
      </c>
      <c r="X61" s="59">
        <v>8</v>
      </c>
      <c r="Y61" s="60">
        <v>0.52500000000000002</v>
      </c>
      <c r="Z61" s="60" t="s">
        <v>199</v>
      </c>
      <c r="AA61" s="60">
        <v>0.88888888888888884</v>
      </c>
      <c r="AB61" s="60" t="s">
        <v>199</v>
      </c>
      <c r="AC61" s="59">
        <v>9</v>
      </c>
      <c r="AD61" s="105">
        <v>0.52500000000000002</v>
      </c>
    </row>
    <row r="62" spans="1:30" x14ac:dyDescent="0.2">
      <c r="A62" s="83" t="str">
        <f t="shared" si="5"/>
        <v>14</v>
      </c>
      <c r="B62" s="86" t="str">
        <f t="shared" si="6"/>
        <v>Jacory Wiley</v>
      </c>
      <c r="C62" s="12">
        <v>6</v>
      </c>
      <c r="D62" s="13">
        <v>5</v>
      </c>
      <c r="E62" s="13">
        <v>0</v>
      </c>
      <c r="F62" s="14">
        <v>0</v>
      </c>
      <c r="G62" s="12">
        <v>4</v>
      </c>
      <c r="H62" s="13">
        <v>2</v>
      </c>
      <c r="I62" s="13">
        <v>0</v>
      </c>
      <c r="J62" s="14">
        <v>0</v>
      </c>
      <c r="K62" s="12"/>
      <c r="L62" s="13"/>
      <c r="M62" s="13"/>
      <c r="N62" s="14"/>
      <c r="O62" s="90">
        <f t="shared" ref="O62:R62" si="10">SUM(C6,G6,K6,O6,C34,G34,K34,O34,C62,G62,K62)</f>
        <v>45</v>
      </c>
      <c r="P62" s="56">
        <f t="shared" si="10"/>
        <v>25</v>
      </c>
      <c r="Q62" s="56">
        <f t="shared" si="10"/>
        <v>1</v>
      </c>
      <c r="R62" s="91">
        <f t="shared" si="10"/>
        <v>13</v>
      </c>
      <c r="S62" s="85">
        <f t="shared" si="8"/>
        <v>0.55555555555555558</v>
      </c>
      <c r="U62" s="43" t="s">
        <v>155</v>
      </c>
      <c r="V62" s="86" t="s">
        <v>106</v>
      </c>
      <c r="W62" s="59">
        <v>13</v>
      </c>
      <c r="X62" s="59">
        <v>13</v>
      </c>
      <c r="Y62" s="60">
        <v>0.55555555555555558</v>
      </c>
      <c r="Z62" s="60" t="s">
        <v>199</v>
      </c>
      <c r="AA62" s="60">
        <v>1.3</v>
      </c>
      <c r="AB62" s="60" t="s">
        <v>199</v>
      </c>
      <c r="AC62" s="59">
        <v>10</v>
      </c>
      <c r="AD62" s="105">
        <v>0.55555555555555558</v>
      </c>
    </row>
    <row r="63" spans="1:30" x14ac:dyDescent="0.2">
      <c r="A63" s="83" t="str">
        <f t="shared" si="5"/>
        <v>12</v>
      </c>
      <c r="B63" s="86" t="str">
        <f t="shared" si="6"/>
        <v>Blake Boudreaux</v>
      </c>
      <c r="C63" s="12">
        <v>0</v>
      </c>
      <c r="D63" s="13">
        <v>0</v>
      </c>
      <c r="E63" s="13">
        <v>0</v>
      </c>
      <c r="F63" s="14">
        <v>12</v>
      </c>
      <c r="G63" s="12">
        <v>0</v>
      </c>
      <c r="H63" s="13">
        <v>0</v>
      </c>
      <c r="I63" s="13">
        <v>0</v>
      </c>
      <c r="J63" s="14">
        <v>3</v>
      </c>
      <c r="K63" s="12"/>
      <c r="L63" s="13"/>
      <c r="M63" s="13"/>
      <c r="N63" s="14"/>
      <c r="O63" s="90">
        <f t="shared" ref="O63:R63" si="11">SUM(C7,G7,K7,O7,C35,G35,K35,O35,C63,G63,K63)</f>
        <v>15</v>
      </c>
      <c r="P63" s="56">
        <f t="shared" si="11"/>
        <v>8</v>
      </c>
      <c r="Q63" s="56">
        <f t="shared" si="11"/>
        <v>2</v>
      </c>
      <c r="R63" s="91">
        <f t="shared" si="11"/>
        <v>51</v>
      </c>
      <c r="S63" s="85">
        <f t="shared" si="8"/>
        <v>0.53333333333333333</v>
      </c>
      <c r="U63" s="43" t="s">
        <v>141</v>
      </c>
      <c r="V63" s="86" t="s">
        <v>49</v>
      </c>
      <c r="W63" s="59">
        <v>51</v>
      </c>
      <c r="X63" s="59">
        <v>51</v>
      </c>
      <c r="Y63" s="60">
        <v>0.53333333333333333</v>
      </c>
      <c r="Z63" s="60" t="s">
        <v>202</v>
      </c>
      <c r="AA63" s="60">
        <v>6.375</v>
      </c>
      <c r="AB63" s="60" t="s">
        <v>199</v>
      </c>
      <c r="AC63" s="59">
        <v>8</v>
      </c>
      <c r="AD63" s="105">
        <v>0.4</v>
      </c>
    </row>
    <row r="64" spans="1:30" x14ac:dyDescent="0.2">
      <c r="A64" s="83" t="str">
        <f t="shared" si="5"/>
        <v>21</v>
      </c>
      <c r="B64" s="86" t="str">
        <f t="shared" si="6"/>
        <v>Rob Weigand</v>
      </c>
      <c r="C64" s="12">
        <v>5</v>
      </c>
      <c r="D64" s="13">
        <v>3</v>
      </c>
      <c r="E64" s="13">
        <v>1</v>
      </c>
      <c r="F64" s="14">
        <v>1</v>
      </c>
      <c r="G64" s="12">
        <v>4</v>
      </c>
      <c r="H64" s="13">
        <v>1</v>
      </c>
      <c r="I64" s="13">
        <v>0</v>
      </c>
      <c r="J64" s="14">
        <v>2</v>
      </c>
      <c r="K64" s="12"/>
      <c r="L64" s="13"/>
      <c r="M64" s="13"/>
      <c r="N64" s="14"/>
      <c r="O64" s="90">
        <f t="shared" ref="O64:R64" si="12">SUM(C8,G8,K8,O8,C36,G36,K36,O36,C64,G64,K64)</f>
        <v>27</v>
      </c>
      <c r="P64" s="56">
        <f t="shared" si="12"/>
        <v>12</v>
      </c>
      <c r="Q64" s="56">
        <f t="shared" si="12"/>
        <v>3</v>
      </c>
      <c r="R64" s="91">
        <f t="shared" si="12"/>
        <v>7</v>
      </c>
      <c r="S64" s="85">
        <f t="shared" si="8"/>
        <v>0.44444444444444442</v>
      </c>
      <c r="U64" s="43" t="s">
        <v>96</v>
      </c>
      <c r="V64" s="86" t="s">
        <v>185</v>
      </c>
      <c r="W64" s="59">
        <v>7</v>
      </c>
      <c r="X64" s="59">
        <v>7</v>
      </c>
      <c r="Y64" s="60">
        <v>0.44444444444444442</v>
      </c>
      <c r="Z64" s="60" t="s">
        <v>199</v>
      </c>
      <c r="AA64" s="60">
        <v>1</v>
      </c>
      <c r="AB64" s="60" t="s">
        <v>199</v>
      </c>
      <c r="AC64" s="59">
        <v>7</v>
      </c>
      <c r="AD64" s="105">
        <v>0.44444444444444442</v>
      </c>
    </row>
    <row r="65" spans="1:30" x14ac:dyDescent="0.2">
      <c r="A65" s="83" t="str">
        <f t="shared" si="5"/>
        <v>24</v>
      </c>
      <c r="B65" s="86" t="str">
        <f t="shared" si="6"/>
        <v>Tim Syphers</v>
      </c>
      <c r="C65" s="12">
        <v>2</v>
      </c>
      <c r="D65" s="13">
        <v>0</v>
      </c>
      <c r="E65" s="13">
        <v>1</v>
      </c>
      <c r="F65" s="14">
        <v>0</v>
      </c>
      <c r="G65" s="12">
        <v>1</v>
      </c>
      <c r="H65" s="13">
        <v>0</v>
      </c>
      <c r="I65" s="13">
        <v>0</v>
      </c>
      <c r="J65" s="14">
        <v>0</v>
      </c>
      <c r="K65" s="12"/>
      <c r="L65" s="13"/>
      <c r="M65" s="13"/>
      <c r="N65" s="14"/>
      <c r="O65" s="90">
        <f t="shared" ref="O65:R65" si="13">SUM(C9,G9,K9,O9,C37,G37,K37,O37,C65,G65,K65)</f>
        <v>14</v>
      </c>
      <c r="P65" s="56">
        <f t="shared" si="13"/>
        <v>4</v>
      </c>
      <c r="Q65" s="56">
        <f t="shared" si="13"/>
        <v>5</v>
      </c>
      <c r="R65" s="91">
        <f t="shared" si="13"/>
        <v>0</v>
      </c>
      <c r="S65" s="85">
        <f t="shared" si="8"/>
        <v>0.2857142857142857</v>
      </c>
      <c r="U65" s="43" t="s">
        <v>133</v>
      </c>
      <c r="V65" s="86" t="s">
        <v>231</v>
      </c>
      <c r="W65" s="59">
        <v>0</v>
      </c>
      <c r="X65" s="59" t="s">
        <v>447</v>
      </c>
      <c r="Y65" s="60">
        <v>0.2857142857142857</v>
      </c>
      <c r="Z65" s="60" t="s">
        <v>202</v>
      </c>
      <c r="AA65" s="60">
        <v>0</v>
      </c>
      <c r="AB65" s="60" t="s">
        <v>199</v>
      </c>
      <c r="AC65" s="59">
        <v>6</v>
      </c>
      <c r="AD65" s="105">
        <v>0.2</v>
      </c>
    </row>
    <row r="66" spans="1:30" x14ac:dyDescent="0.2">
      <c r="A66" s="83" t="str">
        <f t="shared" si="5"/>
        <v>9</v>
      </c>
      <c r="B66" s="86" t="str">
        <f t="shared" si="6"/>
        <v>Lee Rodriguez</v>
      </c>
      <c r="C66" s="12">
        <v>5</v>
      </c>
      <c r="D66" s="13">
        <v>3</v>
      </c>
      <c r="E66" s="13">
        <v>1</v>
      </c>
      <c r="F66" s="14">
        <v>0</v>
      </c>
      <c r="G66" s="12">
        <v>4</v>
      </c>
      <c r="H66" s="13">
        <v>0</v>
      </c>
      <c r="I66" s="13">
        <v>0</v>
      </c>
      <c r="J66" s="14">
        <v>0</v>
      </c>
      <c r="K66" s="12"/>
      <c r="L66" s="13"/>
      <c r="M66" s="13"/>
      <c r="N66" s="14"/>
      <c r="O66" s="90">
        <f t="shared" ref="O66:R66" si="14">SUM(C10,G10,K10,O10,C38,G38,K38,O38,C66,G66,K66)</f>
        <v>30</v>
      </c>
      <c r="P66" s="56">
        <f t="shared" si="14"/>
        <v>13</v>
      </c>
      <c r="Q66" s="56">
        <f t="shared" si="14"/>
        <v>5</v>
      </c>
      <c r="R66" s="91">
        <f t="shared" si="14"/>
        <v>2</v>
      </c>
      <c r="S66" s="85">
        <f t="shared" si="8"/>
        <v>0.43333333333333335</v>
      </c>
      <c r="U66" s="43" t="s">
        <v>93</v>
      </c>
      <c r="V66" s="86" t="s">
        <v>217</v>
      </c>
      <c r="W66" s="59">
        <v>2</v>
      </c>
      <c r="X66" s="59">
        <v>2</v>
      </c>
      <c r="Y66" s="60">
        <v>0.43333333333333335</v>
      </c>
      <c r="Z66" s="60" t="s">
        <v>199</v>
      </c>
      <c r="AA66" s="60">
        <v>0.25</v>
      </c>
      <c r="AB66" s="60" t="s">
        <v>199</v>
      </c>
      <c r="AC66" s="59">
        <v>8</v>
      </c>
      <c r="AD66" s="105">
        <v>0.43333333333333335</v>
      </c>
    </row>
    <row r="67" spans="1:30" x14ac:dyDescent="0.2">
      <c r="A67" s="83" t="str">
        <f t="shared" si="5"/>
        <v>25</v>
      </c>
      <c r="B67" s="86" t="str">
        <f t="shared" si="6"/>
        <v>Jimmie Burnett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7</v>
      </c>
      <c r="P67" s="56">
        <f t="shared" si="15"/>
        <v>2</v>
      </c>
      <c r="Q67" s="56">
        <f t="shared" si="15"/>
        <v>1</v>
      </c>
      <c r="R67" s="91">
        <f t="shared" si="15"/>
        <v>5</v>
      </c>
      <c r="S67" s="85">
        <f t="shared" si="8"/>
        <v>0.2857142857142857</v>
      </c>
      <c r="U67" s="43" t="s">
        <v>100</v>
      </c>
      <c r="V67" s="86" t="s">
        <v>269</v>
      </c>
      <c r="W67" s="59">
        <v>5</v>
      </c>
      <c r="X67" s="59">
        <v>5</v>
      </c>
      <c r="Y67" s="60">
        <v>0.2857142857142857</v>
      </c>
      <c r="Z67" s="60" t="s">
        <v>202</v>
      </c>
      <c r="AA67" s="60">
        <v>1</v>
      </c>
      <c r="AB67" s="60" t="s">
        <v>199</v>
      </c>
      <c r="AC67" s="59">
        <v>5</v>
      </c>
      <c r="AD67" s="105">
        <v>0.1</v>
      </c>
    </row>
    <row r="68" spans="1:30" x14ac:dyDescent="0.2">
      <c r="A68" s="83" t="str">
        <f t="shared" si="5"/>
        <v>10</v>
      </c>
      <c r="B68" s="86" t="str">
        <f t="shared" si="6"/>
        <v>Darnell Williams</v>
      </c>
      <c r="C68" s="12"/>
      <c r="D68" s="13"/>
      <c r="E68" s="13"/>
      <c r="F68" s="14"/>
      <c r="G68" s="12">
        <v>3</v>
      </c>
      <c r="H68" s="13">
        <v>1</v>
      </c>
      <c r="I68" s="13">
        <v>0</v>
      </c>
      <c r="J68" s="14">
        <v>0</v>
      </c>
      <c r="K68" s="12"/>
      <c r="L68" s="13"/>
      <c r="M68" s="13"/>
      <c r="N68" s="14"/>
      <c r="O68" s="90">
        <f t="shared" ref="O68:R68" si="16">SUM(C12,G12,K12,O12,C40,G40,K40,O40,C68,G68,K68)</f>
        <v>6</v>
      </c>
      <c r="P68" s="56">
        <f t="shared" si="16"/>
        <v>3</v>
      </c>
      <c r="Q68" s="56">
        <f t="shared" si="16"/>
        <v>0</v>
      </c>
      <c r="R68" s="91">
        <f t="shared" si="16"/>
        <v>3</v>
      </c>
      <c r="S68" s="85">
        <f t="shared" si="8"/>
        <v>0.5</v>
      </c>
      <c r="U68" s="43" t="s">
        <v>132</v>
      </c>
      <c r="V68" s="86" t="s">
        <v>76</v>
      </c>
      <c r="W68" s="59">
        <v>3</v>
      </c>
      <c r="X68" s="59">
        <v>3</v>
      </c>
      <c r="Y68" s="60">
        <v>0.5</v>
      </c>
      <c r="Z68" s="60" t="s">
        <v>202</v>
      </c>
      <c r="AA68" s="60">
        <v>1</v>
      </c>
      <c r="AB68" s="60" t="s">
        <v>203</v>
      </c>
      <c r="AC68" s="59">
        <v>3</v>
      </c>
      <c r="AD68" s="105">
        <v>0.15</v>
      </c>
    </row>
    <row r="69" spans="1:30" x14ac:dyDescent="0.2">
      <c r="A69" s="83" t="str">
        <f t="shared" si="5"/>
        <v>34</v>
      </c>
      <c r="B69" s="86" t="str">
        <f t="shared" si="6"/>
        <v>Melvin Galwood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3</v>
      </c>
      <c r="P69" s="56">
        <f t="shared" si="17"/>
        <v>0</v>
      </c>
      <c r="Q69" s="56">
        <f t="shared" si="17"/>
        <v>2</v>
      </c>
      <c r="R69" s="91">
        <f t="shared" si="17"/>
        <v>0</v>
      </c>
      <c r="S69" s="85">
        <f t="shared" si="8"/>
        <v>0</v>
      </c>
      <c r="U69" s="43" t="s">
        <v>405</v>
      </c>
      <c r="V69" s="86" t="s">
        <v>441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2</v>
      </c>
      <c r="AD69" s="105">
        <v>0</v>
      </c>
    </row>
    <row r="70" spans="1:30" x14ac:dyDescent="0.2">
      <c r="A70" s="83" t="str">
        <f t="shared" si="5"/>
        <v>27</v>
      </c>
      <c r="B70" s="86" t="str">
        <f t="shared" si="6"/>
        <v>Juan Munoz</v>
      </c>
      <c r="C70" s="12"/>
      <c r="D70" s="13"/>
      <c r="E70" s="13"/>
      <c r="F70" s="14"/>
      <c r="G70" s="12">
        <v>1</v>
      </c>
      <c r="H70" s="13">
        <v>0</v>
      </c>
      <c r="I70" s="13">
        <v>0</v>
      </c>
      <c r="J70" s="14">
        <v>0</v>
      </c>
      <c r="K70" s="12"/>
      <c r="L70" s="13"/>
      <c r="M70" s="13"/>
      <c r="N70" s="14"/>
      <c r="O70" s="92">
        <f t="shared" ref="O70:R70" si="18">SUM(C14,G14,K14,O14,C42,G42,K42,O42,C70,G70,K70)</f>
        <v>6</v>
      </c>
      <c r="P70" s="93">
        <f t="shared" si="18"/>
        <v>2</v>
      </c>
      <c r="Q70" s="93">
        <f t="shared" si="18"/>
        <v>2</v>
      </c>
      <c r="R70" s="94">
        <f t="shared" si="18"/>
        <v>0</v>
      </c>
      <c r="S70" s="85">
        <f t="shared" si="8"/>
        <v>0.33333333333333331</v>
      </c>
      <c r="U70" s="43" t="s">
        <v>251</v>
      </c>
      <c r="V70" s="86" t="s">
        <v>406</v>
      </c>
      <c r="W70" s="59">
        <v>0</v>
      </c>
      <c r="X70" s="59" t="s">
        <v>447</v>
      </c>
      <c r="Y70" s="60">
        <v>0.33333333333333331</v>
      </c>
      <c r="Z70" s="60" t="s">
        <v>202</v>
      </c>
      <c r="AA70" s="60">
        <v>0</v>
      </c>
      <c r="AB70" s="60" t="s">
        <v>199</v>
      </c>
      <c r="AC70" s="59">
        <v>5</v>
      </c>
      <c r="AD70" s="105">
        <v>0.1</v>
      </c>
    </row>
    <row r="71" spans="1:30" x14ac:dyDescent="0.2">
      <c r="A71" s="83" t="str">
        <f t="shared" si="5"/>
        <v>23</v>
      </c>
      <c r="B71" s="86" t="str">
        <f t="shared" si="6"/>
        <v>Hunter Muouton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6</v>
      </c>
      <c r="P71" s="56">
        <f t="shared" si="19"/>
        <v>1</v>
      </c>
      <c r="Q71" s="56">
        <f t="shared" si="19"/>
        <v>2</v>
      </c>
      <c r="R71" s="91">
        <f t="shared" si="19"/>
        <v>2</v>
      </c>
      <c r="S71" s="85">
        <f t="shared" si="8"/>
        <v>0.16666666666666666</v>
      </c>
      <c r="U71" s="43" t="s">
        <v>135</v>
      </c>
      <c r="V71" s="86" t="s">
        <v>259</v>
      </c>
      <c r="W71" s="59">
        <v>2</v>
      </c>
      <c r="X71" s="59">
        <v>2</v>
      </c>
      <c r="Y71" s="60">
        <v>0.16666666666666666</v>
      </c>
      <c r="Z71" s="60" t="s">
        <v>202</v>
      </c>
      <c r="AA71" s="60">
        <v>0.66666666666666663</v>
      </c>
      <c r="AB71" s="60" t="s">
        <v>203</v>
      </c>
      <c r="AC71" s="59">
        <v>3</v>
      </c>
      <c r="AD71" s="105">
        <v>0.05</v>
      </c>
    </row>
    <row r="72" spans="1:30" x14ac:dyDescent="0.2">
      <c r="A72" s="83" t="str">
        <f t="shared" si="5"/>
        <v>1</v>
      </c>
      <c r="B72" s="86" t="str">
        <f t="shared" si="6"/>
        <v>Greg Gontaryk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1</v>
      </c>
      <c r="P72" s="56">
        <f t="shared" si="20"/>
        <v>0</v>
      </c>
      <c r="Q72" s="56">
        <f t="shared" si="20"/>
        <v>1</v>
      </c>
      <c r="R72" s="91">
        <f t="shared" si="20"/>
        <v>4</v>
      </c>
      <c r="S72" s="85">
        <f t="shared" si="8"/>
        <v>0</v>
      </c>
      <c r="U72" s="43" t="s">
        <v>99</v>
      </c>
      <c r="V72" s="86" t="s">
        <v>162</v>
      </c>
      <c r="W72" s="59">
        <v>4</v>
      </c>
      <c r="X72" s="59">
        <v>4</v>
      </c>
      <c r="Y72" s="60">
        <v>0</v>
      </c>
      <c r="Z72" s="60" t="s">
        <v>202</v>
      </c>
      <c r="AA72" s="60">
        <v>2</v>
      </c>
      <c r="AB72" s="60" t="s">
        <v>203</v>
      </c>
      <c r="AC72" s="59">
        <v>2</v>
      </c>
      <c r="AD72" s="105">
        <v>0</v>
      </c>
    </row>
    <row r="73" spans="1:30" x14ac:dyDescent="0.2">
      <c r="A73" s="83" t="str">
        <f t="shared" si="5"/>
        <v>2</v>
      </c>
      <c r="B73" s="86" t="str">
        <f t="shared" si="6"/>
        <v>John Parker</v>
      </c>
      <c r="C73" s="12"/>
      <c r="D73" s="13"/>
      <c r="E73" s="13"/>
      <c r="F73" s="14"/>
      <c r="G73" s="12">
        <v>1</v>
      </c>
      <c r="H73" s="13">
        <v>0</v>
      </c>
      <c r="I73" s="13">
        <v>0</v>
      </c>
      <c r="J73" s="14">
        <v>0</v>
      </c>
      <c r="K73" s="12"/>
      <c r="L73" s="13"/>
      <c r="M73" s="13"/>
      <c r="N73" s="14"/>
      <c r="O73" s="90">
        <f t="shared" ref="O73:R73" si="21">SUM(C17,G17,K17,O17,C45,G45,K45,O45,C73,G73,K73)</f>
        <v>1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 t="s">
        <v>97</v>
      </c>
      <c r="V73" s="86" t="s">
        <v>54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1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Fonzie Medrano</v>
      </c>
      <c r="C78" s="20">
        <v>34</v>
      </c>
      <c r="D78" s="21">
        <v>19</v>
      </c>
      <c r="E78" s="21">
        <v>3</v>
      </c>
      <c r="F78" s="22">
        <v>14</v>
      </c>
      <c r="G78" s="20">
        <v>26</v>
      </c>
      <c r="H78" s="21">
        <v>8</v>
      </c>
      <c r="I78" s="21">
        <v>1</v>
      </c>
      <c r="J78" s="22">
        <v>5</v>
      </c>
      <c r="K78" s="64"/>
      <c r="L78" s="65"/>
      <c r="M78" s="65"/>
      <c r="N78" s="66"/>
      <c r="O78" s="32">
        <f t="shared" ref="O78:Q81" si="25">SUM(C22,G22,K22,O22,C50,G50,K50,O50,C78,G78,K78)</f>
        <v>284</v>
      </c>
      <c r="P78" s="21">
        <f t="shared" si="25"/>
        <v>128</v>
      </c>
      <c r="Q78" s="158">
        <f t="shared" si="25"/>
        <v>45</v>
      </c>
      <c r="R78" s="157"/>
      <c r="S78" s="159">
        <f>SUM(Q78/O78)</f>
        <v>0.15845070422535212</v>
      </c>
      <c r="T78" s="177"/>
      <c r="V78" s="56" t="s">
        <v>23</v>
      </c>
      <c r="W78" s="59">
        <v>104</v>
      </c>
      <c r="X78" s="59">
        <v>104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0.55555555555555558</v>
      </c>
      <c r="Z79" s="68"/>
      <c r="AA79" s="68">
        <v>6.375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34</v>
      </c>
      <c r="D82" s="29">
        <f t="shared" si="26"/>
        <v>19</v>
      </c>
      <c r="E82" s="29">
        <f t="shared" si="26"/>
        <v>3</v>
      </c>
      <c r="F82" s="29">
        <f t="shared" si="26"/>
        <v>14</v>
      </c>
      <c r="G82" s="29">
        <f t="shared" si="26"/>
        <v>26</v>
      </c>
      <c r="H82" s="29">
        <f t="shared" si="26"/>
        <v>8</v>
      </c>
      <c r="I82" s="29">
        <f t="shared" si="26"/>
        <v>1</v>
      </c>
      <c r="J82" s="29">
        <f t="shared" si="26"/>
        <v>5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284</v>
      </c>
      <c r="P82" s="29">
        <f t="shared" si="26"/>
        <v>128</v>
      </c>
      <c r="Q82" s="29">
        <f t="shared" si="26"/>
        <v>45</v>
      </c>
      <c r="R82" s="29">
        <f t="shared" si="26"/>
        <v>104</v>
      </c>
      <c r="S82" s="69">
        <f>AVERAGE(P82/O82)</f>
        <v>0.45070422535211269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258</v>
      </c>
      <c r="D83" s="29">
        <f>SUM(P55,D82)</f>
        <v>120</v>
      </c>
      <c r="E83" s="29">
        <f>SUM(Q55,E82)</f>
        <v>44</v>
      </c>
      <c r="F83" s="29">
        <f>SUM(R55,F82)</f>
        <v>99</v>
      </c>
      <c r="G83" s="29">
        <f t="shared" ref="G83:M83" si="27">SUM(C83,G82)</f>
        <v>284</v>
      </c>
      <c r="H83" s="29">
        <f t="shared" si="27"/>
        <v>128</v>
      </c>
      <c r="I83" s="29">
        <f t="shared" si="27"/>
        <v>45</v>
      </c>
      <c r="J83" s="29">
        <f t="shared" si="27"/>
        <v>104</v>
      </c>
      <c r="K83" s="29">
        <f t="shared" si="27"/>
        <v>284</v>
      </c>
      <c r="L83" s="29">
        <f t="shared" si="27"/>
        <v>128</v>
      </c>
      <c r="M83" s="29">
        <f t="shared" si="27"/>
        <v>45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0.46443514644351469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10</v>
      </c>
      <c r="E86" s="73" t="s">
        <v>32</v>
      </c>
      <c r="V86" s="77" t="s">
        <v>29</v>
      </c>
      <c r="W86" s="61" t="s">
        <v>159</v>
      </c>
      <c r="X86" s="79">
        <v>0.84154929577464788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8">
    <sortCondition descending="1" ref="T3:T18"/>
    <sortCondition descending="1" ref="U3:U18"/>
    <sortCondition descending="1" ref="W3:W18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9" priority="5" stopIfTrue="1" operator="equal">
      <formula>$Y$79</formula>
    </cfRule>
  </conditionalFormatting>
  <conditionalFormatting sqref="AA59:AB74 AA77:AB77">
    <cfRule type="cellIs" dxfId="118" priority="6" stopIfTrue="1" operator="equal">
      <formula>$AA$79</formula>
    </cfRule>
  </conditionalFormatting>
  <conditionalFormatting sqref="Y75:Z75">
    <cfRule type="cellIs" dxfId="117" priority="3" stopIfTrue="1" operator="equal">
      <formula>$Y$79</formula>
    </cfRule>
  </conditionalFormatting>
  <conditionalFormatting sqref="AA75:AB75">
    <cfRule type="cellIs" dxfId="116" priority="4" stopIfTrue="1" operator="equal">
      <formula>$AA$79</formula>
    </cfRule>
  </conditionalFormatting>
  <conditionalFormatting sqref="Y76:Z76">
    <cfRule type="cellIs" dxfId="115" priority="1" stopIfTrue="1" operator="equal">
      <formula>$Y$79</formula>
    </cfRule>
  </conditionalFormatting>
  <conditionalFormatting sqref="AA76:AB76">
    <cfRule type="cellIs" dxfId="11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21" ht="13.5" thickBot="1" x14ac:dyDescent="0.25">
      <c r="A1" s="1" t="s">
        <v>0</v>
      </c>
      <c r="B1" s="2" t="s">
        <v>1</v>
      </c>
      <c r="C1" s="186" t="s">
        <v>377</v>
      </c>
      <c r="D1" s="187"/>
      <c r="E1" s="188"/>
      <c r="F1" s="4">
        <v>8</v>
      </c>
      <c r="G1" s="186" t="s">
        <v>67</v>
      </c>
      <c r="H1" s="187"/>
      <c r="I1" s="188"/>
      <c r="J1" s="4">
        <v>13</v>
      </c>
      <c r="K1" s="186" t="s">
        <v>246</v>
      </c>
      <c r="L1" s="187"/>
      <c r="M1" s="188"/>
      <c r="N1" s="4">
        <v>1</v>
      </c>
      <c r="O1" s="186" t="s">
        <v>40</v>
      </c>
      <c r="P1" s="187"/>
      <c r="Q1" s="188"/>
      <c r="R1" s="4">
        <v>4</v>
      </c>
      <c r="S1" s="6"/>
    </row>
    <row r="2" spans="1:21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1" x14ac:dyDescent="0.2">
      <c r="A3" s="83" t="s">
        <v>93</v>
      </c>
      <c r="B3" s="86" t="s">
        <v>325</v>
      </c>
      <c r="C3" s="127">
        <v>4</v>
      </c>
      <c r="D3" s="146">
        <v>0</v>
      </c>
      <c r="E3" s="146">
        <v>2</v>
      </c>
      <c r="F3" s="14">
        <v>1</v>
      </c>
      <c r="G3" s="12">
        <v>3</v>
      </c>
      <c r="H3" s="146">
        <v>0</v>
      </c>
      <c r="I3" s="146">
        <v>2</v>
      </c>
      <c r="J3" s="14">
        <v>0</v>
      </c>
      <c r="K3" s="127">
        <v>4</v>
      </c>
      <c r="L3" s="128">
        <v>2</v>
      </c>
      <c r="M3" s="128">
        <v>2</v>
      </c>
      <c r="N3" s="129">
        <v>0</v>
      </c>
      <c r="O3" s="12">
        <v>3</v>
      </c>
      <c r="P3" s="146">
        <v>1</v>
      </c>
      <c r="Q3" s="146">
        <v>0</v>
      </c>
      <c r="R3" s="14">
        <v>2</v>
      </c>
      <c r="S3" s="17"/>
      <c r="T3" s="99"/>
    </row>
    <row r="4" spans="1:21" x14ac:dyDescent="0.2">
      <c r="A4" s="83" t="s">
        <v>152</v>
      </c>
      <c r="B4" s="86" t="s">
        <v>126</v>
      </c>
      <c r="C4" s="127">
        <v>3</v>
      </c>
      <c r="D4" s="146">
        <v>0</v>
      </c>
      <c r="E4" s="146">
        <v>0</v>
      </c>
      <c r="F4" s="14">
        <v>4</v>
      </c>
      <c r="G4" s="12">
        <v>2</v>
      </c>
      <c r="H4" s="146">
        <v>0</v>
      </c>
      <c r="I4" s="146">
        <v>1</v>
      </c>
      <c r="J4" s="14">
        <v>1</v>
      </c>
      <c r="K4" s="127">
        <v>4</v>
      </c>
      <c r="L4" s="128">
        <v>3</v>
      </c>
      <c r="M4" s="128">
        <v>1</v>
      </c>
      <c r="N4" s="129">
        <v>3</v>
      </c>
      <c r="O4" s="12">
        <v>4</v>
      </c>
      <c r="P4" s="146">
        <v>0</v>
      </c>
      <c r="Q4" s="146">
        <v>0</v>
      </c>
      <c r="R4" s="14">
        <v>5</v>
      </c>
      <c r="S4" s="17"/>
      <c r="T4" s="99"/>
    </row>
    <row r="5" spans="1:21" x14ac:dyDescent="0.2">
      <c r="A5" s="83" t="s">
        <v>141</v>
      </c>
      <c r="B5" s="86" t="s">
        <v>379</v>
      </c>
      <c r="C5" s="127">
        <v>3</v>
      </c>
      <c r="D5" s="146">
        <v>0</v>
      </c>
      <c r="E5" s="146">
        <v>1</v>
      </c>
      <c r="F5" s="14">
        <v>4</v>
      </c>
      <c r="G5" s="12">
        <v>2</v>
      </c>
      <c r="H5" s="146">
        <v>0</v>
      </c>
      <c r="I5" s="146">
        <v>1</v>
      </c>
      <c r="J5" s="14">
        <v>1</v>
      </c>
      <c r="K5" s="127">
        <v>4</v>
      </c>
      <c r="L5" s="128">
        <v>1</v>
      </c>
      <c r="M5" s="128">
        <v>1</v>
      </c>
      <c r="N5" s="129">
        <v>0</v>
      </c>
      <c r="O5" s="12">
        <v>3</v>
      </c>
      <c r="P5" s="146">
        <v>1</v>
      </c>
      <c r="Q5" s="146">
        <v>0</v>
      </c>
      <c r="R5" s="14">
        <v>0</v>
      </c>
      <c r="S5" s="17"/>
      <c r="T5" s="99"/>
      <c r="U5" s="99"/>
    </row>
    <row r="6" spans="1:21" x14ac:dyDescent="0.2">
      <c r="A6" s="83" t="s">
        <v>135</v>
      </c>
      <c r="B6" s="86" t="s">
        <v>266</v>
      </c>
      <c r="C6" s="127">
        <v>3</v>
      </c>
      <c r="D6" s="146">
        <v>1</v>
      </c>
      <c r="E6" s="146">
        <v>0</v>
      </c>
      <c r="F6" s="14">
        <v>0</v>
      </c>
      <c r="G6" s="12">
        <v>3</v>
      </c>
      <c r="H6" s="146">
        <v>0</v>
      </c>
      <c r="I6" s="146">
        <v>2</v>
      </c>
      <c r="J6" s="14">
        <v>0</v>
      </c>
      <c r="K6" s="127">
        <v>4</v>
      </c>
      <c r="L6" s="128">
        <v>2</v>
      </c>
      <c r="M6" s="128">
        <v>1</v>
      </c>
      <c r="N6" s="129">
        <v>0</v>
      </c>
      <c r="O6" s="12">
        <v>4</v>
      </c>
      <c r="P6" s="146">
        <v>0</v>
      </c>
      <c r="Q6" s="146">
        <v>0</v>
      </c>
      <c r="R6" s="14">
        <v>0</v>
      </c>
      <c r="S6" s="17" t="s">
        <v>8</v>
      </c>
      <c r="T6" s="99"/>
      <c r="U6" s="99"/>
    </row>
    <row r="7" spans="1:21" x14ac:dyDescent="0.2">
      <c r="A7" s="83" t="s">
        <v>144</v>
      </c>
      <c r="B7" s="86" t="s">
        <v>305</v>
      </c>
      <c r="C7" s="127">
        <v>2</v>
      </c>
      <c r="D7" s="146">
        <v>0</v>
      </c>
      <c r="E7" s="146">
        <v>0</v>
      </c>
      <c r="F7" s="14">
        <v>0</v>
      </c>
      <c r="G7" s="12">
        <v>3</v>
      </c>
      <c r="H7" s="146">
        <v>0</v>
      </c>
      <c r="I7" s="146">
        <v>0</v>
      </c>
      <c r="J7" s="14">
        <v>0</v>
      </c>
      <c r="K7" s="127">
        <v>3</v>
      </c>
      <c r="L7" s="128">
        <v>0</v>
      </c>
      <c r="M7" s="128">
        <v>1</v>
      </c>
      <c r="N7" s="129">
        <v>0</v>
      </c>
      <c r="O7" s="12">
        <v>2</v>
      </c>
      <c r="P7" s="146">
        <v>0</v>
      </c>
      <c r="Q7" s="146">
        <v>1</v>
      </c>
      <c r="R7" s="14">
        <v>0</v>
      </c>
      <c r="S7" s="17"/>
      <c r="T7" s="99"/>
      <c r="U7" s="99"/>
    </row>
    <row r="8" spans="1:21" x14ac:dyDescent="0.2">
      <c r="A8" s="83" t="s">
        <v>95</v>
      </c>
      <c r="B8" s="86" t="s">
        <v>209</v>
      </c>
      <c r="C8" s="12">
        <v>1</v>
      </c>
      <c r="D8" s="146">
        <v>0</v>
      </c>
      <c r="E8" s="146">
        <v>1</v>
      </c>
      <c r="F8" s="14">
        <v>0</v>
      </c>
      <c r="G8" s="12"/>
      <c r="H8" s="146"/>
      <c r="I8" s="146"/>
      <c r="J8" s="14"/>
      <c r="K8" s="127">
        <v>1</v>
      </c>
      <c r="L8" s="128">
        <v>0</v>
      </c>
      <c r="M8" s="128">
        <v>1</v>
      </c>
      <c r="N8" s="129">
        <v>0</v>
      </c>
      <c r="O8" s="12"/>
      <c r="P8" s="146"/>
      <c r="Q8" s="146"/>
      <c r="R8" s="14"/>
      <c r="S8" s="17"/>
      <c r="T8" s="99"/>
      <c r="U8" s="99"/>
    </row>
    <row r="9" spans="1:21" x14ac:dyDescent="0.2">
      <c r="A9" s="83" t="s">
        <v>136</v>
      </c>
      <c r="B9" s="86" t="s">
        <v>283</v>
      </c>
      <c r="C9" s="12">
        <v>0</v>
      </c>
      <c r="D9" s="146">
        <v>0</v>
      </c>
      <c r="E9" s="146">
        <v>0</v>
      </c>
      <c r="F9" s="14">
        <v>2</v>
      </c>
      <c r="G9" s="12">
        <v>1</v>
      </c>
      <c r="H9" s="146">
        <v>0</v>
      </c>
      <c r="I9" s="146">
        <v>0</v>
      </c>
      <c r="J9" s="14">
        <v>0</v>
      </c>
      <c r="K9" s="127">
        <v>0</v>
      </c>
      <c r="L9" s="128">
        <v>0</v>
      </c>
      <c r="M9" s="128">
        <v>0</v>
      </c>
      <c r="N9" s="129">
        <v>0</v>
      </c>
      <c r="O9" s="12">
        <v>3</v>
      </c>
      <c r="P9" s="146">
        <v>0</v>
      </c>
      <c r="Q9" s="146">
        <v>0</v>
      </c>
      <c r="R9" s="14">
        <v>2</v>
      </c>
      <c r="S9" s="17"/>
      <c r="T9" s="99"/>
      <c r="U9" s="99"/>
    </row>
    <row r="10" spans="1:21" x14ac:dyDescent="0.2">
      <c r="A10" s="83" t="s">
        <v>99</v>
      </c>
      <c r="B10" s="86" t="s">
        <v>267</v>
      </c>
      <c r="C10" s="12">
        <v>2</v>
      </c>
      <c r="D10" s="146">
        <v>0</v>
      </c>
      <c r="E10" s="146">
        <v>0</v>
      </c>
      <c r="F10" s="14">
        <v>1</v>
      </c>
      <c r="G10" s="12">
        <v>3</v>
      </c>
      <c r="H10" s="146">
        <v>0</v>
      </c>
      <c r="I10" s="146">
        <v>2</v>
      </c>
      <c r="J10" s="14">
        <v>0</v>
      </c>
      <c r="K10" s="127">
        <v>3</v>
      </c>
      <c r="L10" s="128">
        <v>0</v>
      </c>
      <c r="M10" s="128">
        <v>2</v>
      </c>
      <c r="N10" s="129">
        <v>1</v>
      </c>
      <c r="O10" s="12">
        <v>0</v>
      </c>
      <c r="P10" s="146">
        <v>0</v>
      </c>
      <c r="Q10" s="146">
        <v>0</v>
      </c>
      <c r="R10" s="14">
        <v>2</v>
      </c>
      <c r="S10" s="17"/>
      <c r="T10" s="99"/>
      <c r="U10" s="99"/>
    </row>
    <row r="11" spans="1:21" x14ac:dyDescent="0.2">
      <c r="A11" s="83" t="s">
        <v>137</v>
      </c>
      <c r="B11" s="86" t="s">
        <v>304</v>
      </c>
      <c r="C11" s="12">
        <v>1</v>
      </c>
      <c r="D11" s="146">
        <v>0</v>
      </c>
      <c r="E11" s="146">
        <v>1</v>
      </c>
      <c r="F11" s="14">
        <v>0</v>
      </c>
      <c r="G11" s="12">
        <v>1</v>
      </c>
      <c r="H11" s="146">
        <v>0</v>
      </c>
      <c r="I11" s="146">
        <v>0</v>
      </c>
      <c r="J11" s="14">
        <v>0</v>
      </c>
      <c r="K11" s="127"/>
      <c r="L11" s="128"/>
      <c r="M11" s="128"/>
      <c r="N11" s="129"/>
      <c r="O11" s="12">
        <v>1</v>
      </c>
      <c r="P11" s="146">
        <v>0</v>
      </c>
      <c r="Q11" s="146">
        <v>1</v>
      </c>
      <c r="R11" s="14">
        <v>0</v>
      </c>
      <c r="S11" s="17"/>
      <c r="T11" s="99"/>
      <c r="U11" s="99"/>
    </row>
    <row r="12" spans="1:21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7"/>
      <c r="L12" s="128"/>
      <c r="M12" s="128"/>
      <c r="N12" s="129"/>
      <c r="O12" s="12"/>
      <c r="P12" s="146"/>
      <c r="Q12" s="146"/>
      <c r="R12" s="14"/>
      <c r="S12" s="17"/>
      <c r="T12" s="99"/>
      <c r="U12" s="99"/>
    </row>
    <row r="13" spans="1:21" x14ac:dyDescent="0.2">
      <c r="A13" s="83"/>
      <c r="B13" s="86"/>
      <c r="C13" s="127"/>
      <c r="D13" s="146"/>
      <c r="E13" s="146"/>
      <c r="F13" s="14"/>
      <c r="G13" s="12"/>
      <c r="H13" s="146"/>
      <c r="I13" s="146"/>
      <c r="J13" s="14"/>
      <c r="K13" s="127"/>
      <c r="L13" s="128"/>
      <c r="M13" s="128"/>
      <c r="N13" s="129"/>
      <c r="O13" s="12"/>
      <c r="P13" s="146"/>
      <c r="Q13" s="146"/>
      <c r="R13" s="14"/>
      <c r="S13" s="17"/>
      <c r="T13" s="99"/>
      <c r="U13" s="99"/>
    </row>
    <row r="14" spans="1:21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7"/>
      <c r="L14" s="128"/>
      <c r="M14" s="128"/>
      <c r="N14" s="129"/>
      <c r="O14" s="12"/>
      <c r="P14" s="146"/>
      <c r="Q14" s="146"/>
      <c r="R14" s="14"/>
      <c r="S14" s="17"/>
      <c r="T14" s="99"/>
      <c r="U14" s="99"/>
    </row>
    <row r="15" spans="1:21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  <c r="T15" s="99"/>
      <c r="U15" s="99"/>
    </row>
    <row r="16" spans="1:21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  <c r="T16" s="99"/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268</v>
      </c>
      <c r="C22" s="20">
        <v>19</v>
      </c>
      <c r="D22" s="21">
        <v>1</v>
      </c>
      <c r="E22" s="21">
        <v>5</v>
      </c>
      <c r="F22" s="22">
        <v>12</v>
      </c>
      <c r="G22" s="20">
        <v>18</v>
      </c>
      <c r="H22" s="21">
        <v>0</v>
      </c>
      <c r="I22" s="21">
        <v>8</v>
      </c>
      <c r="J22" s="22">
        <v>2</v>
      </c>
      <c r="K22" s="20">
        <v>23</v>
      </c>
      <c r="L22" s="21">
        <v>8</v>
      </c>
      <c r="M22" s="21">
        <v>9</v>
      </c>
      <c r="N22" s="22">
        <v>4</v>
      </c>
      <c r="O22" s="20">
        <v>20</v>
      </c>
      <c r="P22" s="21">
        <v>2</v>
      </c>
      <c r="Q22" s="21">
        <v>2</v>
      </c>
      <c r="R22" s="22">
        <v>11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5</v>
      </c>
      <c r="F26" s="29">
        <f t="shared" si="0"/>
        <v>12</v>
      </c>
      <c r="G26" s="29">
        <f t="shared" si="0"/>
        <v>18</v>
      </c>
      <c r="H26" s="29">
        <f t="shared" si="0"/>
        <v>0</v>
      </c>
      <c r="I26" s="29">
        <f t="shared" si="0"/>
        <v>8</v>
      </c>
      <c r="J26" s="29">
        <f t="shared" si="0"/>
        <v>2</v>
      </c>
      <c r="K26" s="29">
        <f t="shared" si="0"/>
        <v>23</v>
      </c>
      <c r="L26" s="29">
        <f t="shared" si="0"/>
        <v>8</v>
      </c>
      <c r="M26" s="29">
        <f t="shared" si="0"/>
        <v>9</v>
      </c>
      <c r="N26" s="29">
        <f t="shared" si="0"/>
        <v>4</v>
      </c>
      <c r="O26" s="29">
        <f t="shared" si="0"/>
        <v>20</v>
      </c>
      <c r="P26" s="29">
        <f t="shared" si="0"/>
        <v>2</v>
      </c>
      <c r="Q26" s="29">
        <f t="shared" si="0"/>
        <v>2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5</v>
      </c>
      <c r="F27" s="30">
        <f>F26</f>
        <v>12</v>
      </c>
      <c r="G27" s="30">
        <f t="shared" ref="G27:R27" si="1">SUM(C27,G26)</f>
        <v>37</v>
      </c>
      <c r="H27" s="30">
        <f t="shared" si="1"/>
        <v>1</v>
      </c>
      <c r="I27" s="30">
        <f t="shared" si="1"/>
        <v>13</v>
      </c>
      <c r="J27" s="30">
        <f t="shared" si="1"/>
        <v>14</v>
      </c>
      <c r="K27" s="30">
        <f t="shared" si="1"/>
        <v>60</v>
      </c>
      <c r="L27" s="30">
        <f t="shared" si="1"/>
        <v>9</v>
      </c>
      <c r="M27" s="30">
        <f t="shared" si="1"/>
        <v>22</v>
      </c>
      <c r="N27" s="30">
        <f t="shared" si="1"/>
        <v>18</v>
      </c>
      <c r="O27" s="31">
        <f t="shared" si="1"/>
        <v>80</v>
      </c>
      <c r="P27" s="30">
        <f t="shared" si="1"/>
        <v>11</v>
      </c>
      <c r="Q27" s="30">
        <f t="shared" si="1"/>
        <v>24</v>
      </c>
      <c r="R27" s="32">
        <f t="shared" si="1"/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208</v>
      </c>
      <c r="D29" s="187"/>
      <c r="E29" s="188"/>
      <c r="F29" s="4">
        <v>0</v>
      </c>
      <c r="G29" s="186" t="s">
        <v>415</v>
      </c>
      <c r="H29" s="187"/>
      <c r="I29" s="188"/>
      <c r="J29" s="4">
        <v>5</v>
      </c>
      <c r="K29" s="186" t="s">
        <v>41</v>
      </c>
      <c r="L29" s="187"/>
      <c r="M29" s="188"/>
      <c r="N29" s="4">
        <v>1</v>
      </c>
      <c r="O29" s="193" t="s">
        <v>244</v>
      </c>
      <c r="P29" s="187"/>
      <c r="Q29" s="188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2" t="s">
        <v>4</v>
      </c>
      <c r="P30" s="8" t="s">
        <v>5</v>
      </c>
      <c r="Q30" s="8" t="s">
        <v>6</v>
      </c>
      <c r="R30" s="181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9</v>
      </c>
      <c r="B31" s="86" t="str">
        <f t="shared" si="2"/>
        <v>Jason Walters</v>
      </c>
      <c r="C31" s="12">
        <v>4</v>
      </c>
      <c r="D31" s="146">
        <v>3</v>
      </c>
      <c r="E31" s="146">
        <v>0</v>
      </c>
      <c r="F31" s="14">
        <v>0</v>
      </c>
      <c r="G31" s="12">
        <v>3</v>
      </c>
      <c r="H31" s="146">
        <v>1</v>
      </c>
      <c r="I31" s="146">
        <v>1</v>
      </c>
      <c r="J31" s="14">
        <v>1</v>
      </c>
      <c r="K31" s="12">
        <v>3</v>
      </c>
      <c r="L31" s="146">
        <v>0</v>
      </c>
      <c r="M31" s="146">
        <v>1</v>
      </c>
      <c r="N31" s="14">
        <v>1</v>
      </c>
      <c r="O31" s="15">
        <v>3</v>
      </c>
      <c r="P31" s="146">
        <v>1</v>
      </c>
      <c r="Q31" s="146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6</v>
      </c>
      <c r="B32" s="86" t="str">
        <f t="shared" si="2"/>
        <v>Andrew Bernet</v>
      </c>
      <c r="C32" s="12">
        <v>4</v>
      </c>
      <c r="D32" s="146">
        <v>2</v>
      </c>
      <c r="E32" s="146">
        <v>1</v>
      </c>
      <c r="F32" s="14">
        <v>3</v>
      </c>
      <c r="G32" s="12">
        <v>3</v>
      </c>
      <c r="H32" s="146">
        <v>0</v>
      </c>
      <c r="I32" s="146">
        <v>2</v>
      </c>
      <c r="J32" s="14">
        <v>5</v>
      </c>
      <c r="K32" s="12">
        <v>3</v>
      </c>
      <c r="L32" s="146">
        <v>1</v>
      </c>
      <c r="M32" s="146">
        <v>2</v>
      </c>
      <c r="N32" s="14">
        <v>4</v>
      </c>
      <c r="O32" s="15">
        <v>4</v>
      </c>
      <c r="P32" s="146">
        <v>0</v>
      </c>
      <c r="Q32" s="146">
        <v>3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12</v>
      </c>
      <c r="B33" s="86" t="str">
        <f t="shared" si="2"/>
        <v>Hillary Oswald</v>
      </c>
      <c r="C33" s="12">
        <v>4</v>
      </c>
      <c r="D33" s="146">
        <v>0</v>
      </c>
      <c r="E33" s="146">
        <v>1</v>
      </c>
      <c r="F33" s="14">
        <v>0</v>
      </c>
      <c r="G33" s="12">
        <v>3</v>
      </c>
      <c r="H33" s="146">
        <v>0</v>
      </c>
      <c r="I33" s="146">
        <v>0</v>
      </c>
      <c r="J33" s="14">
        <v>2</v>
      </c>
      <c r="K33" s="12">
        <v>3</v>
      </c>
      <c r="L33" s="146">
        <v>1</v>
      </c>
      <c r="M33" s="146">
        <v>1</v>
      </c>
      <c r="N33" s="14">
        <v>0</v>
      </c>
      <c r="O33" s="15">
        <v>3</v>
      </c>
      <c r="P33" s="146">
        <v>0</v>
      </c>
      <c r="Q33" s="146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23</v>
      </c>
      <c r="B34" s="86" t="str">
        <f t="shared" si="2"/>
        <v>Justin Romack</v>
      </c>
      <c r="C34" s="12">
        <v>4</v>
      </c>
      <c r="D34" s="146">
        <v>0</v>
      </c>
      <c r="E34" s="146">
        <v>1</v>
      </c>
      <c r="F34" s="14">
        <v>1</v>
      </c>
      <c r="G34" s="12">
        <v>4</v>
      </c>
      <c r="H34" s="146">
        <v>0</v>
      </c>
      <c r="I34" s="146">
        <v>1</v>
      </c>
      <c r="J34" s="14">
        <v>2</v>
      </c>
      <c r="K34" s="12">
        <v>3</v>
      </c>
      <c r="L34" s="146">
        <v>0</v>
      </c>
      <c r="M34" s="146">
        <v>1</v>
      </c>
      <c r="N34" s="14">
        <v>1</v>
      </c>
      <c r="O34" s="15">
        <v>0</v>
      </c>
      <c r="P34" s="146">
        <v>0</v>
      </c>
      <c r="Q34" s="146">
        <v>0</v>
      </c>
      <c r="R34" s="1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22</v>
      </c>
      <c r="B35" s="86" t="str">
        <f t="shared" si="2"/>
        <v>Hallie Stevens</v>
      </c>
      <c r="C35" s="12">
        <v>1</v>
      </c>
      <c r="D35" s="146">
        <v>0</v>
      </c>
      <c r="E35" s="146">
        <v>0</v>
      </c>
      <c r="F35" s="14">
        <v>0</v>
      </c>
      <c r="G35" s="12"/>
      <c r="H35" s="146"/>
      <c r="I35" s="146"/>
      <c r="J35" s="14"/>
      <c r="K35" s="12">
        <v>3</v>
      </c>
      <c r="L35" s="146">
        <v>0</v>
      </c>
      <c r="M35" s="146">
        <v>2</v>
      </c>
      <c r="N35" s="14">
        <v>0</v>
      </c>
      <c r="O35" s="15">
        <v>1</v>
      </c>
      <c r="P35" s="146">
        <v>0</v>
      </c>
      <c r="Q35" s="146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Justin Deleon</v>
      </c>
      <c r="C36" s="12">
        <v>4</v>
      </c>
      <c r="D36" s="146">
        <v>2</v>
      </c>
      <c r="E36" s="146">
        <v>0</v>
      </c>
      <c r="F36" s="14">
        <v>0</v>
      </c>
      <c r="G36" s="12">
        <v>1</v>
      </c>
      <c r="H36" s="146">
        <v>0</v>
      </c>
      <c r="I36" s="146">
        <v>0</v>
      </c>
      <c r="J36" s="14">
        <v>0</v>
      </c>
      <c r="K36" s="12"/>
      <c r="L36" s="146"/>
      <c r="M36" s="146"/>
      <c r="N36" s="14"/>
      <c r="O36" s="15">
        <v>2</v>
      </c>
      <c r="P36" s="146">
        <v>0</v>
      </c>
      <c r="Q36" s="146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16</v>
      </c>
      <c r="B37" s="86" t="str">
        <f t="shared" si="2"/>
        <v>Tyler Newhouse</v>
      </c>
      <c r="C37" s="12">
        <v>4</v>
      </c>
      <c r="D37" s="146">
        <v>3</v>
      </c>
      <c r="E37" s="146">
        <v>1</v>
      </c>
      <c r="F37" s="14">
        <v>3</v>
      </c>
      <c r="G37" s="12">
        <v>3</v>
      </c>
      <c r="H37" s="146">
        <v>0</v>
      </c>
      <c r="I37" s="146">
        <v>2</v>
      </c>
      <c r="J37" s="14">
        <v>4</v>
      </c>
      <c r="K37" s="12">
        <v>0</v>
      </c>
      <c r="L37" s="146">
        <v>0</v>
      </c>
      <c r="M37" s="146">
        <v>0</v>
      </c>
      <c r="N37" s="14">
        <v>3</v>
      </c>
      <c r="O37" s="15">
        <v>3</v>
      </c>
      <c r="P37" s="146">
        <v>0</v>
      </c>
      <c r="Q37" s="146">
        <v>1</v>
      </c>
      <c r="R37" s="16">
        <v>5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</v>
      </c>
      <c r="B38" s="86" t="str">
        <f t="shared" si="2"/>
        <v>Abigail Junek</v>
      </c>
      <c r="C38" s="12">
        <v>0</v>
      </c>
      <c r="D38" s="146">
        <v>0</v>
      </c>
      <c r="E38" s="146">
        <v>0</v>
      </c>
      <c r="F38" s="14">
        <v>1</v>
      </c>
      <c r="G38" s="12">
        <v>1</v>
      </c>
      <c r="H38" s="146">
        <v>0</v>
      </c>
      <c r="I38" s="146">
        <v>1</v>
      </c>
      <c r="J38" s="14">
        <v>0</v>
      </c>
      <c r="K38" s="12">
        <v>2</v>
      </c>
      <c r="L38" s="146">
        <v>0</v>
      </c>
      <c r="M38" s="146">
        <v>1</v>
      </c>
      <c r="N38" s="14">
        <v>3</v>
      </c>
      <c r="O38" s="15">
        <v>3</v>
      </c>
      <c r="P38" s="146">
        <v>0</v>
      </c>
      <c r="Q38" s="146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8</v>
      </c>
      <c r="B39" s="86" t="str">
        <f t="shared" si="2"/>
        <v>Hunter Frederick</v>
      </c>
      <c r="C39" s="12">
        <v>1</v>
      </c>
      <c r="D39" s="146">
        <v>0</v>
      </c>
      <c r="E39" s="146">
        <v>0</v>
      </c>
      <c r="F39" s="14">
        <v>0</v>
      </c>
      <c r="G39" s="12">
        <v>1</v>
      </c>
      <c r="H39" s="146">
        <v>0</v>
      </c>
      <c r="I39" s="146">
        <v>0</v>
      </c>
      <c r="J39" s="14">
        <v>0</v>
      </c>
      <c r="K39" s="12"/>
      <c r="L39" s="146"/>
      <c r="M39" s="146"/>
      <c r="N39" s="14"/>
      <c r="O39" s="15"/>
      <c r="P39" s="146"/>
      <c r="Q39" s="146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46"/>
      <c r="I40" s="146"/>
      <c r="J40" s="14"/>
      <c r="K40" s="12"/>
      <c r="L40" s="146"/>
      <c r="M40" s="146"/>
      <c r="N40" s="14"/>
      <c r="O40" s="15"/>
      <c r="P40" s="146"/>
      <c r="Q40" s="146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Jerry House</v>
      </c>
      <c r="C50" s="20">
        <v>26</v>
      </c>
      <c r="D50" s="21">
        <v>10</v>
      </c>
      <c r="E50" s="21">
        <v>4</v>
      </c>
      <c r="F50" s="22">
        <v>8</v>
      </c>
      <c r="G50" s="20">
        <v>19</v>
      </c>
      <c r="H50" s="21">
        <v>1</v>
      </c>
      <c r="I50" s="21">
        <v>7</v>
      </c>
      <c r="J50" s="22">
        <v>14</v>
      </c>
      <c r="K50" s="20">
        <v>17</v>
      </c>
      <c r="L50" s="21">
        <v>2</v>
      </c>
      <c r="M50" s="21">
        <v>8</v>
      </c>
      <c r="N50" s="22">
        <v>12</v>
      </c>
      <c r="O50" s="20">
        <v>19</v>
      </c>
      <c r="P50" s="21">
        <v>1</v>
      </c>
      <c r="Q50" s="21">
        <v>5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26</v>
      </c>
      <c r="D54" s="29">
        <f t="shared" si="4"/>
        <v>10</v>
      </c>
      <c r="E54" s="29">
        <f t="shared" si="4"/>
        <v>4</v>
      </c>
      <c r="F54" s="29">
        <f t="shared" si="4"/>
        <v>8</v>
      </c>
      <c r="G54" s="29">
        <f t="shared" si="4"/>
        <v>19</v>
      </c>
      <c r="H54" s="29">
        <f t="shared" si="4"/>
        <v>1</v>
      </c>
      <c r="I54" s="29">
        <f t="shared" si="4"/>
        <v>7</v>
      </c>
      <c r="J54" s="29">
        <f t="shared" si="4"/>
        <v>14</v>
      </c>
      <c r="K54" s="29">
        <f t="shared" si="4"/>
        <v>17</v>
      </c>
      <c r="L54" s="29">
        <f t="shared" si="4"/>
        <v>2</v>
      </c>
      <c r="M54" s="29">
        <f t="shared" si="4"/>
        <v>8</v>
      </c>
      <c r="N54" s="29">
        <f t="shared" si="4"/>
        <v>12</v>
      </c>
      <c r="O54" s="29">
        <f t="shared" si="4"/>
        <v>19</v>
      </c>
      <c r="P54" s="29">
        <f t="shared" si="4"/>
        <v>1</v>
      </c>
      <c r="Q54" s="29">
        <f t="shared" si="4"/>
        <v>5</v>
      </c>
      <c r="R54" s="29">
        <f t="shared" si="4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106</v>
      </c>
      <c r="D55" s="30">
        <f>SUM(P27,D54)</f>
        <v>21</v>
      </c>
      <c r="E55" s="30">
        <f>SUM(Q27,E54)</f>
        <v>28</v>
      </c>
      <c r="F55" s="30">
        <f>SUM(R27,F54)</f>
        <v>37</v>
      </c>
      <c r="G55" s="30">
        <f t="shared" ref="G55:R55" si="5">SUM(C55,G54)</f>
        <v>125</v>
      </c>
      <c r="H55" s="30">
        <f t="shared" si="5"/>
        <v>22</v>
      </c>
      <c r="I55" s="30">
        <f t="shared" si="5"/>
        <v>35</v>
      </c>
      <c r="J55" s="30">
        <f t="shared" si="5"/>
        <v>51</v>
      </c>
      <c r="K55" s="30">
        <f t="shared" si="5"/>
        <v>142</v>
      </c>
      <c r="L55" s="30">
        <f t="shared" si="5"/>
        <v>24</v>
      </c>
      <c r="M55" s="30">
        <f t="shared" si="5"/>
        <v>43</v>
      </c>
      <c r="N55" s="30">
        <f t="shared" si="5"/>
        <v>63</v>
      </c>
      <c r="O55" s="31">
        <f t="shared" si="5"/>
        <v>161</v>
      </c>
      <c r="P55" s="30">
        <f t="shared" si="5"/>
        <v>25</v>
      </c>
      <c r="Q55" s="30">
        <f t="shared" si="5"/>
        <v>48</v>
      </c>
      <c r="R55" s="32">
        <f t="shared" si="5"/>
        <v>73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42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9</v>
      </c>
      <c r="B59" s="86" t="str">
        <f t="shared" ref="B59:B76" si="7">B31</f>
        <v>Jason Walters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27</v>
      </c>
      <c r="P59" s="88">
        <f>SUM(D3,H3,L3,P3,D31,H31,L31,P31,D59,H59,L59)</f>
        <v>8</v>
      </c>
      <c r="Q59" s="88">
        <f>SUM(E3,I3,M3,Q3,E31,I31,M31,Q31,E59,I59,M59)</f>
        <v>8</v>
      </c>
      <c r="R59" s="89">
        <f>SUM(F3,J3,N3,R3,F31,J31,N31,R31,F59,J59,N59)</f>
        <v>5</v>
      </c>
      <c r="S59" s="84">
        <f>IF(O59=0,0,AVERAGE(P59/O59))</f>
        <v>0.29629629629629628</v>
      </c>
      <c r="U59" s="43" t="s">
        <v>93</v>
      </c>
      <c r="V59" s="86" t="s">
        <v>325</v>
      </c>
      <c r="W59" s="59">
        <v>5</v>
      </c>
      <c r="X59" s="59">
        <v>5</v>
      </c>
      <c r="Y59" s="60">
        <v>0.29629629629629628</v>
      </c>
      <c r="Z59" s="60" t="s">
        <v>199</v>
      </c>
      <c r="AA59" s="60">
        <v>0.625</v>
      </c>
      <c r="AB59" s="60" t="s">
        <v>199</v>
      </c>
      <c r="AC59" s="59">
        <v>8</v>
      </c>
      <c r="AD59" s="105">
        <v>0.29629629629629628</v>
      </c>
    </row>
    <row r="60" spans="1:30" x14ac:dyDescent="0.2">
      <c r="A60" s="83" t="str">
        <f t="shared" si="6"/>
        <v>6</v>
      </c>
      <c r="B60" s="86" t="str">
        <f t="shared" si="7"/>
        <v>Andrew Bernet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27</v>
      </c>
      <c r="P60" s="56">
        <f t="shared" si="8"/>
        <v>6</v>
      </c>
      <c r="Q60" s="56">
        <f t="shared" si="8"/>
        <v>10</v>
      </c>
      <c r="R60" s="91">
        <f t="shared" si="8"/>
        <v>27</v>
      </c>
      <c r="S60" s="85">
        <f t="shared" ref="S60:S76" si="9">IF(O60=0,0,AVERAGE(P60/O60))</f>
        <v>0.22222222222222221</v>
      </c>
      <c r="U60" s="43" t="s">
        <v>152</v>
      </c>
      <c r="V60" s="86" t="s">
        <v>126</v>
      </c>
      <c r="W60" s="59">
        <v>27</v>
      </c>
      <c r="X60" s="59">
        <v>27</v>
      </c>
      <c r="Y60" s="60">
        <v>0.22222222222222221</v>
      </c>
      <c r="Z60" s="60" t="s">
        <v>199</v>
      </c>
      <c r="AA60" s="60">
        <v>3.375</v>
      </c>
      <c r="AB60" s="60" t="s">
        <v>199</v>
      </c>
      <c r="AC60" s="59">
        <v>8</v>
      </c>
      <c r="AD60" s="105">
        <v>0.22222222222222221</v>
      </c>
    </row>
    <row r="61" spans="1:30" x14ac:dyDescent="0.2">
      <c r="A61" s="83" t="str">
        <f t="shared" si="6"/>
        <v>12</v>
      </c>
      <c r="B61" s="86" t="str">
        <f t="shared" si="7"/>
        <v>Hillary Oswald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25</v>
      </c>
      <c r="P61" s="56">
        <f t="shared" si="10"/>
        <v>3</v>
      </c>
      <c r="Q61" s="56">
        <f t="shared" si="10"/>
        <v>5</v>
      </c>
      <c r="R61" s="91">
        <f t="shared" si="10"/>
        <v>7</v>
      </c>
      <c r="S61" s="85">
        <f t="shared" si="9"/>
        <v>0.12</v>
      </c>
      <c r="U61" s="43" t="s">
        <v>141</v>
      </c>
      <c r="V61" s="86" t="s">
        <v>379</v>
      </c>
      <c r="W61" s="59">
        <v>7</v>
      </c>
      <c r="X61" s="59">
        <v>7</v>
      </c>
      <c r="Y61" s="60">
        <v>0.12</v>
      </c>
      <c r="Z61" s="60" t="s">
        <v>199</v>
      </c>
      <c r="AA61" s="60">
        <v>0.875</v>
      </c>
      <c r="AB61" s="60" t="s">
        <v>199</v>
      </c>
      <c r="AC61" s="59">
        <v>8</v>
      </c>
      <c r="AD61" s="105">
        <v>0.12</v>
      </c>
    </row>
    <row r="62" spans="1:30" x14ac:dyDescent="0.2">
      <c r="A62" s="83" t="str">
        <f t="shared" si="6"/>
        <v>23</v>
      </c>
      <c r="B62" s="86" t="str">
        <f t="shared" si="7"/>
        <v>Justin Romack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25</v>
      </c>
      <c r="P62" s="56">
        <f t="shared" si="11"/>
        <v>3</v>
      </c>
      <c r="Q62" s="56">
        <f t="shared" si="11"/>
        <v>6</v>
      </c>
      <c r="R62" s="91">
        <f t="shared" si="11"/>
        <v>6</v>
      </c>
      <c r="S62" s="85">
        <f t="shared" si="9"/>
        <v>0.12</v>
      </c>
      <c r="U62" s="43" t="s">
        <v>135</v>
      </c>
      <c r="V62" s="86" t="s">
        <v>266</v>
      </c>
      <c r="W62" s="59">
        <v>6</v>
      </c>
      <c r="X62" s="59">
        <v>6</v>
      </c>
      <c r="Y62" s="60">
        <v>0.12</v>
      </c>
      <c r="Z62" s="60" t="s">
        <v>199</v>
      </c>
      <c r="AA62" s="60">
        <v>0.75</v>
      </c>
      <c r="AB62" s="60" t="s">
        <v>199</v>
      </c>
      <c r="AC62" s="59">
        <v>8</v>
      </c>
      <c r="AD62" s="105">
        <v>0.12</v>
      </c>
    </row>
    <row r="63" spans="1:30" x14ac:dyDescent="0.2">
      <c r="A63" s="83" t="str">
        <f t="shared" si="6"/>
        <v>22</v>
      </c>
      <c r="B63" s="86" t="str">
        <f t="shared" si="7"/>
        <v>Hallie Stevens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15</v>
      </c>
      <c r="P63" s="56">
        <f t="shared" si="12"/>
        <v>0</v>
      </c>
      <c r="Q63" s="56">
        <f t="shared" si="12"/>
        <v>4</v>
      </c>
      <c r="R63" s="91">
        <f t="shared" si="12"/>
        <v>0</v>
      </c>
      <c r="S63" s="85">
        <f t="shared" si="9"/>
        <v>0</v>
      </c>
      <c r="U63" s="43" t="s">
        <v>144</v>
      </c>
      <c r="V63" s="86" t="s">
        <v>305</v>
      </c>
      <c r="W63" s="59">
        <v>0</v>
      </c>
      <c r="X63" s="59" t="s">
        <v>447</v>
      </c>
      <c r="Y63" s="60">
        <v>0</v>
      </c>
      <c r="Z63" s="60" t="s">
        <v>202</v>
      </c>
      <c r="AA63" s="60">
        <v>0</v>
      </c>
      <c r="AB63" s="60" t="s">
        <v>199</v>
      </c>
      <c r="AC63" s="59">
        <v>7</v>
      </c>
      <c r="AD63" s="105">
        <v>0</v>
      </c>
    </row>
    <row r="64" spans="1:30" x14ac:dyDescent="0.2">
      <c r="A64" s="83" t="str">
        <f t="shared" si="6"/>
        <v>7</v>
      </c>
      <c r="B64" s="86" t="str">
        <f t="shared" si="7"/>
        <v>Justin Deleon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9</v>
      </c>
      <c r="P64" s="56">
        <f t="shared" si="13"/>
        <v>2</v>
      </c>
      <c r="Q64" s="56">
        <f t="shared" si="13"/>
        <v>3</v>
      </c>
      <c r="R64" s="91">
        <f t="shared" si="13"/>
        <v>0</v>
      </c>
      <c r="S64" s="85">
        <f t="shared" si="9"/>
        <v>0.22222222222222221</v>
      </c>
      <c r="U64" s="43" t="s">
        <v>95</v>
      </c>
      <c r="V64" s="86" t="s">
        <v>209</v>
      </c>
      <c r="W64" s="59">
        <v>0</v>
      </c>
      <c r="X64" s="59" t="s">
        <v>447</v>
      </c>
      <c r="Y64" s="60">
        <v>0.22222222222222221</v>
      </c>
      <c r="Z64" s="60" t="s">
        <v>202</v>
      </c>
      <c r="AA64" s="60">
        <v>0</v>
      </c>
      <c r="AB64" s="60" t="s">
        <v>199</v>
      </c>
      <c r="AC64" s="59">
        <v>5</v>
      </c>
      <c r="AD64" s="105">
        <v>0.1</v>
      </c>
    </row>
    <row r="65" spans="1:30" x14ac:dyDescent="0.2">
      <c r="A65" s="83" t="str">
        <f t="shared" si="6"/>
        <v>16</v>
      </c>
      <c r="B65" s="86" t="str">
        <f t="shared" si="7"/>
        <v>Tyler Newhouse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14</v>
      </c>
      <c r="P65" s="56">
        <f t="shared" si="14"/>
        <v>3</v>
      </c>
      <c r="Q65" s="56">
        <f t="shared" si="14"/>
        <v>4</v>
      </c>
      <c r="R65" s="91">
        <f t="shared" si="14"/>
        <v>19</v>
      </c>
      <c r="S65" s="85">
        <f t="shared" si="9"/>
        <v>0.21428571428571427</v>
      </c>
      <c r="U65" s="43" t="s">
        <v>136</v>
      </c>
      <c r="V65" s="86" t="s">
        <v>283</v>
      </c>
      <c r="W65" s="59">
        <v>19</v>
      </c>
      <c r="X65" s="59">
        <v>19</v>
      </c>
      <c r="Y65" s="60">
        <v>0.21428571428571427</v>
      </c>
      <c r="Z65" s="60" t="s">
        <v>202</v>
      </c>
      <c r="AA65" s="60">
        <v>2.375</v>
      </c>
      <c r="AB65" s="60" t="s">
        <v>199</v>
      </c>
      <c r="AC65" s="59">
        <v>8</v>
      </c>
      <c r="AD65" s="105">
        <v>0.15</v>
      </c>
    </row>
    <row r="66" spans="1:30" x14ac:dyDescent="0.2">
      <c r="A66" s="83" t="str">
        <f t="shared" si="6"/>
        <v>1</v>
      </c>
      <c r="B66" s="86" t="str">
        <f t="shared" si="7"/>
        <v>Abigail Junek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14</v>
      </c>
      <c r="P66" s="56">
        <f t="shared" si="15"/>
        <v>0</v>
      </c>
      <c r="Q66" s="56">
        <f t="shared" si="15"/>
        <v>6</v>
      </c>
      <c r="R66" s="91">
        <f t="shared" si="15"/>
        <v>9</v>
      </c>
      <c r="S66" s="85">
        <f t="shared" si="9"/>
        <v>0</v>
      </c>
      <c r="U66" s="43" t="s">
        <v>99</v>
      </c>
      <c r="V66" s="86" t="s">
        <v>267</v>
      </c>
      <c r="W66" s="59">
        <v>9</v>
      </c>
      <c r="X66" s="59">
        <v>9</v>
      </c>
      <c r="Y66" s="60">
        <v>0</v>
      </c>
      <c r="Z66" s="60" t="s">
        <v>202</v>
      </c>
      <c r="AA66" s="60">
        <v>1.125</v>
      </c>
      <c r="AB66" s="60" t="s">
        <v>199</v>
      </c>
      <c r="AC66" s="59">
        <v>8</v>
      </c>
      <c r="AD66" s="105">
        <v>0</v>
      </c>
    </row>
    <row r="67" spans="1:30" x14ac:dyDescent="0.2">
      <c r="A67" s="83" t="str">
        <f t="shared" si="6"/>
        <v>8</v>
      </c>
      <c r="B67" s="86" t="str">
        <f t="shared" si="7"/>
        <v>Hunter Frederick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5</v>
      </c>
      <c r="P67" s="56">
        <f t="shared" si="16"/>
        <v>0</v>
      </c>
      <c r="Q67" s="56">
        <f t="shared" si="16"/>
        <v>2</v>
      </c>
      <c r="R67" s="91">
        <f t="shared" si="16"/>
        <v>0</v>
      </c>
      <c r="S67" s="85">
        <f t="shared" si="9"/>
        <v>0</v>
      </c>
      <c r="U67" s="43" t="s">
        <v>137</v>
      </c>
      <c r="V67" s="86" t="s">
        <v>304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199</v>
      </c>
      <c r="AC67" s="59">
        <v>5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Jerry House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161</v>
      </c>
      <c r="P78" s="21">
        <f t="shared" si="26"/>
        <v>25</v>
      </c>
      <c r="Q78" s="158">
        <f t="shared" si="26"/>
        <v>48</v>
      </c>
      <c r="R78" s="157"/>
      <c r="S78" s="159">
        <f>SUM(Q78/O78)</f>
        <v>0.29813664596273293</v>
      </c>
      <c r="V78" s="56" t="s">
        <v>23</v>
      </c>
      <c r="W78" s="59">
        <v>73</v>
      </c>
      <c r="X78" s="59">
        <v>73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90"/>
      <c r="D79" s="56"/>
      <c r="E79" s="56"/>
      <c r="F79" s="91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0.29629629629629628</v>
      </c>
      <c r="Z79" s="68"/>
      <c r="AA79" s="68">
        <v>3.375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161</v>
      </c>
      <c r="P82" s="29">
        <f t="shared" si="27"/>
        <v>25</v>
      </c>
      <c r="Q82" s="29">
        <f t="shared" si="27"/>
        <v>48</v>
      </c>
      <c r="R82" s="29">
        <f t="shared" si="27"/>
        <v>73</v>
      </c>
      <c r="S82" s="69">
        <f>AVERAGE(P82/O82)</f>
        <v>0.15527950310559005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161</v>
      </c>
      <c r="D83" s="29">
        <f>SUM(P55,D82)</f>
        <v>25</v>
      </c>
      <c r="E83" s="29">
        <f>SUM(Q55,E82)</f>
        <v>48</v>
      </c>
      <c r="F83" s="29">
        <f>SUM(R55,F82)</f>
        <v>73</v>
      </c>
      <c r="G83" s="29">
        <f t="shared" ref="G83:M83" si="28">SUM(C83,G82)</f>
        <v>161</v>
      </c>
      <c r="H83" s="29">
        <f t="shared" si="28"/>
        <v>25</v>
      </c>
      <c r="I83" s="29">
        <f t="shared" si="28"/>
        <v>48</v>
      </c>
      <c r="J83" s="29">
        <f t="shared" si="28"/>
        <v>73</v>
      </c>
      <c r="K83" s="29">
        <f t="shared" si="28"/>
        <v>161</v>
      </c>
      <c r="L83" s="29">
        <f t="shared" si="28"/>
        <v>25</v>
      </c>
      <c r="M83" s="29">
        <f t="shared" si="28"/>
        <v>48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0.77876106194690264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2.2619047619047619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268</v>
      </c>
      <c r="X86" s="79">
        <v>0.70186335403726707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U5:U15">
    <sortCondition ref="U5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3" priority="5" stopIfTrue="1" operator="equal">
      <formula>$Y$79</formula>
    </cfRule>
  </conditionalFormatting>
  <conditionalFormatting sqref="AA59:AB74 AA77:AB77">
    <cfRule type="cellIs" dxfId="112" priority="6" stopIfTrue="1" operator="equal">
      <formula>$AA$79</formula>
    </cfRule>
  </conditionalFormatting>
  <conditionalFormatting sqref="Y75:Z75">
    <cfRule type="cellIs" dxfId="111" priority="3" stopIfTrue="1" operator="equal">
      <formula>$Y$79</formula>
    </cfRule>
  </conditionalFormatting>
  <conditionalFormatting sqref="AA75:AB75">
    <cfRule type="cellIs" dxfId="110" priority="4" stopIfTrue="1" operator="equal">
      <formula>$AA$79</formula>
    </cfRule>
  </conditionalFormatting>
  <conditionalFormatting sqref="Y76:Z76">
    <cfRule type="cellIs" dxfId="109" priority="1" stopIfTrue="1" operator="equal">
      <formula>$Y$79</formula>
    </cfRule>
  </conditionalFormatting>
  <conditionalFormatting sqref="AA76:AB76">
    <cfRule type="cellIs" dxfId="10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B3" sqref="B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86" t="s">
        <v>348</v>
      </c>
      <c r="D1" s="187"/>
      <c r="E1" s="188"/>
      <c r="F1" s="4">
        <v>1</v>
      </c>
      <c r="G1" s="186" t="s">
        <v>280</v>
      </c>
      <c r="H1" s="187"/>
      <c r="I1" s="188"/>
      <c r="J1" s="4">
        <v>1</v>
      </c>
      <c r="K1" s="186" t="s">
        <v>42</v>
      </c>
      <c r="L1" s="187"/>
      <c r="M1" s="188"/>
      <c r="N1" s="4">
        <v>3</v>
      </c>
      <c r="O1" s="186" t="s">
        <v>207</v>
      </c>
      <c r="P1" s="187"/>
      <c r="Q1" s="188"/>
      <c r="R1" s="4">
        <v>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160</v>
      </c>
      <c r="B3" s="86" t="s">
        <v>114</v>
      </c>
      <c r="C3" s="127">
        <v>5</v>
      </c>
      <c r="D3" s="13">
        <v>1</v>
      </c>
      <c r="E3" s="13">
        <v>2</v>
      </c>
      <c r="F3" s="14">
        <v>0</v>
      </c>
      <c r="G3" s="12">
        <v>2</v>
      </c>
      <c r="H3" s="13">
        <v>0</v>
      </c>
      <c r="I3" s="13">
        <v>1</v>
      </c>
      <c r="J3" s="14">
        <v>0</v>
      </c>
      <c r="K3" s="127">
        <v>4</v>
      </c>
      <c r="L3" s="128">
        <v>4</v>
      </c>
      <c r="M3" s="128">
        <v>0</v>
      </c>
      <c r="N3" s="129">
        <v>1</v>
      </c>
      <c r="O3" s="12">
        <v>3</v>
      </c>
      <c r="P3" s="13">
        <v>1</v>
      </c>
      <c r="Q3" s="13">
        <v>1</v>
      </c>
      <c r="R3" s="14">
        <v>0</v>
      </c>
      <c r="S3" s="17"/>
      <c r="T3" s="99"/>
    </row>
    <row r="4" spans="1:20" x14ac:dyDescent="0.2">
      <c r="A4" s="83" t="s">
        <v>150</v>
      </c>
      <c r="B4" s="86" t="s">
        <v>186</v>
      </c>
      <c r="C4" s="127">
        <v>4</v>
      </c>
      <c r="D4" s="13">
        <v>3</v>
      </c>
      <c r="E4" s="13">
        <v>1</v>
      </c>
      <c r="F4" s="14">
        <v>4</v>
      </c>
      <c r="G4" s="12">
        <v>2</v>
      </c>
      <c r="H4" s="13">
        <v>0</v>
      </c>
      <c r="I4" s="13">
        <v>0</v>
      </c>
      <c r="J4" s="14">
        <v>0</v>
      </c>
      <c r="K4" s="127">
        <v>3</v>
      </c>
      <c r="L4" s="128">
        <v>2</v>
      </c>
      <c r="M4" s="128">
        <v>0</v>
      </c>
      <c r="N4" s="129">
        <v>0</v>
      </c>
      <c r="O4" s="12">
        <v>3</v>
      </c>
      <c r="P4" s="13">
        <v>1</v>
      </c>
      <c r="Q4" s="13">
        <v>0</v>
      </c>
      <c r="R4" s="14">
        <v>3</v>
      </c>
      <c r="S4" s="17"/>
      <c r="T4" s="99"/>
    </row>
    <row r="5" spans="1:20" x14ac:dyDescent="0.2">
      <c r="A5" s="83" t="s">
        <v>161</v>
      </c>
      <c r="B5" s="86" t="s">
        <v>79</v>
      </c>
      <c r="C5" s="127">
        <v>4</v>
      </c>
      <c r="D5" s="13">
        <v>2</v>
      </c>
      <c r="E5" s="13">
        <v>1</v>
      </c>
      <c r="F5" s="14">
        <v>2</v>
      </c>
      <c r="G5" s="12">
        <v>3</v>
      </c>
      <c r="H5" s="13">
        <v>1</v>
      </c>
      <c r="I5" s="13">
        <v>1</v>
      </c>
      <c r="J5" s="14">
        <v>0</v>
      </c>
      <c r="K5" s="127">
        <v>4</v>
      </c>
      <c r="L5" s="128">
        <v>3</v>
      </c>
      <c r="M5" s="128">
        <v>0</v>
      </c>
      <c r="N5" s="129">
        <v>0</v>
      </c>
      <c r="O5" s="12"/>
      <c r="P5" s="13"/>
      <c r="Q5" s="13"/>
      <c r="R5" s="14"/>
      <c r="S5" s="17"/>
      <c r="T5" s="99"/>
    </row>
    <row r="6" spans="1:20" x14ac:dyDescent="0.2">
      <c r="A6" s="83" t="s">
        <v>260</v>
      </c>
      <c r="B6" s="86" t="s">
        <v>261</v>
      </c>
      <c r="C6" s="127">
        <v>3</v>
      </c>
      <c r="D6" s="146">
        <v>0</v>
      </c>
      <c r="E6" s="146">
        <v>0</v>
      </c>
      <c r="F6" s="14">
        <v>0</v>
      </c>
      <c r="G6" s="12">
        <v>1</v>
      </c>
      <c r="H6" s="13">
        <v>0</v>
      </c>
      <c r="I6" s="13">
        <v>1</v>
      </c>
      <c r="J6" s="14">
        <v>1</v>
      </c>
      <c r="K6" s="127">
        <v>4</v>
      </c>
      <c r="L6" s="128">
        <v>3</v>
      </c>
      <c r="M6" s="128">
        <v>0</v>
      </c>
      <c r="N6" s="129">
        <v>2</v>
      </c>
      <c r="O6" s="12">
        <v>3</v>
      </c>
      <c r="P6" s="13">
        <v>0</v>
      </c>
      <c r="Q6" s="13">
        <v>1</v>
      </c>
      <c r="R6" s="14">
        <v>0</v>
      </c>
      <c r="S6" s="17"/>
      <c r="T6" s="99"/>
    </row>
    <row r="7" spans="1:20" x14ac:dyDescent="0.2">
      <c r="A7" s="83" t="s">
        <v>93</v>
      </c>
      <c r="B7" s="86" t="s">
        <v>175</v>
      </c>
      <c r="C7" s="12">
        <v>4</v>
      </c>
      <c r="D7" s="146">
        <v>1</v>
      </c>
      <c r="E7" s="146">
        <v>1</v>
      </c>
      <c r="F7" s="14">
        <v>1</v>
      </c>
      <c r="G7" s="12">
        <v>1</v>
      </c>
      <c r="H7" s="146">
        <v>0</v>
      </c>
      <c r="I7" s="146">
        <v>0</v>
      </c>
      <c r="J7" s="14">
        <v>0</v>
      </c>
      <c r="K7" s="12">
        <v>3</v>
      </c>
      <c r="L7" s="146">
        <v>0</v>
      </c>
      <c r="M7" s="146">
        <v>2</v>
      </c>
      <c r="N7" s="14">
        <v>1</v>
      </c>
      <c r="O7" s="12">
        <v>0</v>
      </c>
      <c r="P7" s="13">
        <v>0</v>
      </c>
      <c r="Q7" s="13">
        <v>0</v>
      </c>
      <c r="R7" s="14">
        <v>1</v>
      </c>
      <c r="S7" s="17"/>
      <c r="T7" s="99"/>
    </row>
    <row r="8" spans="1:20" x14ac:dyDescent="0.2">
      <c r="A8" s="83" t="s">
        <v>158</v>
      </c>
      <c r="B8" s="86" t="s">
        <v>428</v>
      </c>
      <c r="C8" s="12">
        <v>0</v>
      </c>
      <c r="D8" s="146">
        <v>0</v>
      </c>
      <c r="E8" s="146">
        <v>0</v>
      </c>
      <c r="F8" s="14">
        <v>1</v>
      </c>
      <c r="G8" s="12">
        <v>3</v>
      </c>
      <c r="H8" s="146">
        <v>0</v>
      </c>
      <c r="I8" s="146">
        <v>1</v>
      </c>
      <c r="J8" s="14">
        <v>4</v>
      </c>
      <c r="K8" s="12">
        <v>0</v>
      </c>
      <c r="L8" s="146">
        <v>0</v>
      </c>
      <c r="M8" s="146">
        <v>0</v>
      </c>
      <c r="N8" s="14">
        <v>6</v>
      </c>
      <c r="O8" s="12">
        <v>3</v>
      </c>
      <c r="P8" s="13">
        <v>1</v>
      </c>
      <c r="Q8" s="13">
        <v>0</v>
      </c>
      <c r="R8" s="14">
        <v>12</v>
      </c>
      <c r="S8" s="17"/>
      <c r="T8" s="99"/>
    </row>
    <row r="9" spans="1:20" x14ac:dyDescent="0.2">
      <c r="A9" s="83" t="s">
        <v>155</v>
      </c>
      <c r="B9" s="86" t="s">
        <v>127</v>
      </c>
      <c r="C9" s="127">
        <v>1</v>
      </c>
      <c r="D9" s="146">
        <v>0</v>
      </c>
      <c r="E9" s="146">
        <v>0</v>
      </c>
      <c r="F9" s="14">
        <v>0</v>
      </c>
      <c r="G9" s="12">
        <v>3</v>
      </c>
      <c r="H9" s="146">
        <v>0</v>
      </c>
      <c r="I9" s="146">
        <v>1</v>
      </c>
      <c r="J9" s="14">
        <v>0</v>
      </c>
      <c r="K9" s="127">
        <v>1</v>
      </c>
      <c r="L9" s="128">
        <v>0</v>
      </c>
      <c r="M9" s="128">
        <v>1</v>
      </c>
      <c r="N9" s="129">
        <v>0</v>
      </c>
      <c r="O9" s="12">
        <v>1</v>
      </c>
      <c r="P9" s="13">
        <v>0</v>
      </c>
      <c r="Q9" s="13">
        <v>0</v>
      </c>
      <c r="R9" s="14">
        <v>0</v>
      </c>
      <c r="S9" s="17"/>
      <c r="T9" s="99"/>
    </row>
    <row r="10" spans="1:20" x14ac:dyDescent="0.2">
      <c r="A10" s="83" t="s">
        <v>107</v>
      </c>
      <c r="B10" s="86" t="s">
        <v>187</v>
      </c>
      <c r="C10" s="127">
        <v>0</v>
      </c>
      <c r="D10" s="146">
        <v>0</v>
      </c>
      <c r="E10" s="146">
        <v>0</v>
      </c>
      <c r="F10" s="14">
        <v>0</v>
      </c>
      <c r="G10" s="12">
        <v>0</v>
      </c>
      <c r="H10" s="146">
        <v>0</v>
      </c>
      <c r="I10" s="146">
        <v>0</v>
      </c>
      <c r="J10" s="14">
        <v>0</v>
      </c>
      <c r="K10" s="127">
        <v>3</v>
      </c>
      <c r="L10" s="128">
        <v>2</v>
      </c>
      <c r="M10" s="128">
        <v>0</v>
      </c>
      <c r="N10" s="129">
        <v>0</v>
      </c>
      <c r="O10" s="12">
        <v>2</v>
      </c>
      <c r="P10" s="13">
        <v>0</v>
      </c>
      <c r="Q10" s="13">
        <v>1</v>
      </c>
      <c r="R10" s="14">
        <v>0</v>
      </c>
      <c r="S10" s="17" t="s">
        <v>8</v>
      </c>
      <c r="T10" s="99"/>
    </row>
    <row r="11" spans="1:20" x14ac:dyDescent="0.2">
      <c r="A11" s="83" t="s">
        <v>97</v>
      </c>
      <c r="B11" s="86" t="s">
        <v>237</v>
      </c>
      <c r="C11" s="12"/>
      <c r="D11" s="146"/>
      <c r="E11" s="146"/>
      <c r="F11" s="14"/>
      <c r="G11" s="12"/>
      <c r="H11" s="146"/>
      <c r="I11" s="146"/>
      <c r="J11" s="14"/>
      <c r="K11" s="12"/>
      <c r="L11" s="146"/>
      <c r="M11" s="146"/>
      <c r="N11" s="14"/>
      <c r="O11" s="12">
        <v>4</v>
      </c>
      <c r="P11" s="13">
        <v>1</v>
      </c>
      <c r="Q11" s="13">
        <v>1</v>
      </c>
      <c r="R11" s="14">
        <v>0</v>
      </c>
      <c r="S11" s="17"/>
      <c r="T11" s="99"/>
    </row>
    <row r="12" spans="1:20" x14ac:dyDescent="0.2">
      <c r="A12" s="83" t="s">
        <v>140</v>
      </c>
      <c r="B12" s="86" t="s">
        <v>351</v>
      </c>
      <c r="C12" s="127">
        <v>0</v>
      </c>
      <c r="D12" s="146">
        <v>0</v>
      </c>
      <c r="E12" s="146">
        <v>0</v>
      </c>
      <c r="F12" s="14">
        <v>0</v>
      </c>
      <c r="G12" s="12">
        <v>3</v>
      </c>
      <c r="H12" s="146">
        <v>3</v>
      </c>
      <c r="I12" s="146">
        <v>0</v>
      </c>
      <c r="J12" s="14">
        <v>3</v>
      </c>
      <c r="K12" s="127"/>
      <c r="L12" s="128"/>
      <c r="M12" s="128"/>
      <c r="N12" s="129"/>
      <c r="O12" s="12"/>
      <c r="P12" s="13"/>
      <c r="Q12" s="13"/>
      <c r="R12" s="14"/>
      <c r="S12" s="17"/>
      <c r="T12" s="99"/>
    </row>
    <row r="13" spans="1:20" x14ac:dyDescent="0.2">
      <c r="A13" s="83" t="s">
        <v>349</v>
      </c>
      <c r="B13" s="86" t="s">
        <v>350</v>
      </c>
      <c r="C13" s="12">
        <v>3</v>
      </c>
      <c r="D13" s="146">
        <v>3</v>
      </c>
      <c r="E13" s="146">
        <v>0</v>
      </c>
      <c r="F13" s="14">
        <v>0</v>
      </c>
      <c r="G13" s="12"/>
      <c r="H13" s="146"/>
      <c r="I13" s="146"/>
      <c r="J13" s="14"/>
      <c r="K13" s="127"/>
      <c r="L13" s="128"/>
      <c r="M13" s="128"/>
      <c r="N13" s="129"/>
      <c r="O13" s="12"/>
      <c r="P13" s="13"/>
      <c r="Q13" s="13"/>
      <c r="R13" s="14"/>
      <c r="S13" s="17"/>
      <c r="T13" s="99"/>
    </row>
    <row r="14" spans="1:20" x14ac:dyDescent="0.2">
      <c r="A14" s="83" t="s">
        <v>136</v>
      </c>
      <c r="B14" s="86" t="s">
        <v>336</v>
      </c>
      <c r="C14" s="12">
        <v>0</v>
      </c>
      <c r="D14" s="146">
        <v>0</v>
      </c>
      <c r="E14" s="146">
        <v>0</v>
      </c>
      <c r="F14" s="14">
        <v>0</v>
      </c>
      <c r="G14" s="12">
        <v>2</v>
      </c>
      <c r="H14" s="146">
        <v>0</v>
      </c>
      <c r="I14" s="146">
        <v>2</v>
      </c>
      <c r="J14" s="14">
        <v>1</v>
      </c>
      <c r="K14" s="127">
        <v>1</v>
      </c>
      <c r="L14" s="128">
        <v>0</v>
      </c>
      <c r="M14" s="128">
        <v>0</v>
      </c>
      <c r="N14" s="129">
        <v>1</v>
      </c>
      <c r="O14" s="12"/>
      <c r="P14" s="13"/>
      <c r="Q14" s="13"/>
      <c r="R14" s="14"/>
      <c r="S14" s="17"/>
      <c r="T14" s="99"/>
    </row>
    <row r="15" spans="1:20" x14ac:dyDescent="0.2">
      <c r="A15" s="83" t="s">
        <v>251</v>
      </c>
      <c r="B15" s="86" t="s">
        <v>311</v>
      </c>
      <c r="C15" s="12">
        <v>1</v>
      </c>
      <c r="D15" s="146">
        <v>0</v>
      </c>
      <c r="E15" s="146">
        <v>1</v>
      </c>
      <c r="F15" s="14">
        <v>0</v>
      </c>
      <c r="G15" s="12">
        <v>2</v>
      </c>
      <c r="H15" s="146">
        <v>0</v>
      </c>
      <c r="I15" s="146">
        <v>2</v>
      </c>
      <c r="J15" s="14">
        <v>0</v>
      </c>
      <c r="K15" s="127">
        <v>0</v>
      </c>
      <c r="L15" s="128">
        <v>0</v>
      </c>
      <c r="M15" s="128">
        <v>0</v>
      </c>
      <c r="N15" s="129">
        <v>0</v>
      </c>
      <c r="O15" s="12"/>
      <c r="P15" s="13"/>
      <c r="Q15" s="13"/>
      <c r="R15" s="14"/>
      <c r="S15" s="17"/>
      <c r="T15" s="99"/>
    </row>
    <row r="16" spans="1:20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3"/>
      <c r="Q16" s="13"/>
      <c r="R16" s="14"/>
      <c r="S16" s="17" t="s">
        <v>8</v>
      </c>
      <c r="T16" s="99"/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80</v>
      </c>
      <c r="C22" s="20">
        <v>25</v>
      </c>
      <c r="D22" s="21">
        <v>10</v>
      </c>
      <c r="E22" s="21">
        <v>6</v>
      </c>
      <c r="F22" s="22">
        <v>8</v>
      </c>
      <c r="G22" s="20">
        <v>22</v>
      </c>
      <c r="H22" s="21">
        <v>4</v>
      </c>
      <c r="I22" s="21">
        <v>9</v>
      </c>
      <c r="J22" s="22">
        <v>9</v>
      </c>
      <c r="K22" s="20">
        <v>23</v>
      </c>
      <c r="L22" s="21">
        <v>14</v>
      </c>
      <c r="M22" s="21">
        <v>3</v>
      </c>
      <c r="N22" s="22">
        <v>11</v>
      </c>
      <c r="O22" s="20">
        <v>19</v>
      </c>
      <c r="P22" s="21">
        <v>4</v>
      </c>
      <c r="Q22" s="21">
        <v>4</v>
      </c>
      <c r="R22" s="22">
        <v>16</v>
      </c>
      <c r="S22" s="24"/>
    </row>
    <row r="23" spans="1:24" x14ac:dyDescent="0.2">
      <c r="A23" s="18"/>
      <c r="B23" s="16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25</v>
      </c>
      <c r="D26" s="29">
        <f t="shared" si="0"/>
        <v>10</v>
      </c>
      <c r="E26" s="29">
        <f t="shared" si="0"/>
        <v>6</v>
      </c>
      <c r="F26" s="29">
        <f t="shared" si="0"/>
        <v>8</v>
      </c>
      <c r="G26" s="29">
        <f t="shared" si="0"/>
        <v>22</v>
      </c>
      <c r="H26" s="29">
        <f t="shared" si="0"/>
        <v>4</v>
      </c>
      <c r="I26" s="29">
        <f t="shared" si="0"/>
        <v>9</v>
      </c>
      <c r="J26" s="29">
        <f t="shared" si="0"/>
        <v>9</v>
      </c>
      <c r="K26" s="29">
        <f t="shared" si="0"/>
        <v>23</v>
      </c>
      <c r="L26" s="29">
        <f t="shared" si="0"/>
        <v>14</v>
      </c>
      <c r="M26" s="29">
        <f t="shared" si="0"/>
        <v>3</v>
      </c>
      <c r="N26" s="29">
        <f t="shared" si="0"/>
        <v>11</v>
      </c>
      <c r="O26" s="29">
        <f t="shared" si="0"/>
        <v>19</v>
      </c>
      <c r="P26" s="29">
        <f t="shared" si="0"/>
        <v>4</v>
      </c>
      <c r="Q26" s="29">
        <f t="shared" si="0"/>
        <v>4</v>
      </c>
      <c r="R26" s="29">
        <f t="shared" si="0"/>
        <v>16</v>
      </c>
      <c r="S26" s="24"/>
    </row>
    <row r="27" spans="1:24" ht="13.5" thickBot="1" x14ac:dyDescent="0.25">
      <c r="A27" s="18"/>
      <c r="B27" s="28" t="s">
        <v>11</v>
      </c>
      <c r="C27" s="30">
        <f>C26</f>
        <v>25</v>
      </c>
      <c r="D27" s="30">
        <f>D26</f>
        <v>10</v>
      </c>
      <c r="E27" s="30">
        <f>E26</f>
        <v>6</v>
      </c>
      <c r="F27" s="30">
        <f>F26</f>
        <v>8</v>
      </c>
      <c r="G27" s="30">
        <f t="shared" ref="G27:R27" si="1">SUM(C27,G26)</f>
        <v>47</v>
      </c>
      <c r="H27" s="30">
        <f t="shared" si="1"/>
        <v>14</v>
      </c>
      <c r="I27" s="30">
        <f t="shared" si="1"/>
        <v>15</v>
      </c>
      <c r="J27" s="30">
        <f t="shared" si="1"/>
        <v>17</v>
      </c>
      <c r="K27" s="30">
        <f t="shared" si="1"/>
        <v>70</v>
      </c>
      <c r="L27" s="30">
        <f t="shared" si="1"/>
        <v>28</v>
      </c>
      <c r="M27" s="30">
        <f t="shared" si="1"/>
        <v>18</v>
      </c>
      <c r="N27" s="30">
        <f t="shared" si="1"/>
        <v>28</v>
      </c>
      <c r="O27" s="31">
        <f t="shared" si="1"/>
        <v>89</v>
      </c>
      <c r="P27" s="30">
        <f t="shared" si="1"/>
        <v>32</v>
      </c>
      <c r="Q27" s="30">
        <f t="shared" si="1"/>
        <v>22</v>
      </c>
      <c r="R27" s="32">
        <f t="shared" si="1"/>
        <v>44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240</v>
      </c>
      <c r="D29" s="187"/>
      <c r="E29" s="188"/>
      <c r="F29" s="4">
        <v>23</v>
      </c>
      <c r="G29" s="186" t="s">
        <v>92</v>
      </c>
      <c r="H29" s="187"/>
      <c r="I29" s="188"/>
      <c r="J29" s="4">
        <v>9</v>
      </c>
      <c r="K29" s="186" t="s">
        <v>43</v>
      </c>
      <c r="L29" s="187"/>
      <c r="M29" s="188"/>
      <c r="N29" s="4">
        <v>3</v>
      </c>
      <c r="O29" s="186" t="s">
        <v>245</v>
      </c>
      <c r="P29" s="187"/>
      <c r="Q29" s="188"/>
      <c r="R29" s="5">
        <v>11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46</v>
      </c>
      <c r="B31" s="86" t="str">
        <f t="shared" si="2"/>
        <v>Joe McCormick</v>
      </c>
      <c r="C31" s="12">
        <v>4</v>
      </c>
      <c r="D31" s="13">
        <v>0</v>
      </c>
      <c r="E31" s="13">
        <v>2</v>
      </c>
      <c r="F31" s="14">
        <v>0</v>
      </c>
      <c r="G31" s="12">
        <v>6</v>
      </c>
      <c r="H31" s="13">
        <v>4</v>
      </c>
      <c r="I31" s="13">
        <v>1</v>
      </c>
      <c r="J31" s="14">
        <v>2</v>
      </c>
      <c r="K31" s="12">
        <v>6</v>
      </c>
      <c r="L31" s="13">
        <v>4</v>
      </c>
      <c r="M31" s="13">
        <v>1</v>
      </c>
      <c r="N31" s="14">
        <v>2</v>
      </c>
      <c r="O31" s="15">
        <v>4</v>
      </c>
      <c r="P31" s="13">
        <v>1</v>
      </c>
      <c r="Q31" s="13">
        <v>0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18</v>
      </c>
      <c r="B32" s="86" t="str">
        <f t="shared" si="2"/>
        <v>Rob Dias</v>
      </c>
      <c r="C32" s="12">
        <v>3</v>
      </c>
      <c r="D32" s="13">
        <v>3</v>
      </c>
      <c r="E32" s="13">
        <v>0</v>
      </c>
      <c r="F32" s="14">
        <v>1</v>
      </c>
      <c r="G32" s="12">
        <v>6</v>
      </c>
      <c r="H32" s="13">
        <v>3</v>
      </c>
      <c r="I32" s="13">
        <v>1</v>
      </c>
      <c r="J32" s="14">
        <v>2</v>
      </c>
      <c r="K32" s="12">
        <v>4</v>
      </c>
      <c r="L32" s="13">
        <v>2</v>
      </c>
      <c r="M32" s="13">
        <v>1</v>
      </c>
      <c r="N32" s="14">
        <v>0</v>
      </c>
      <c r="O32" s="15">
        <v>6</v>
      </c>
      <c r="P32" s="13">
        <v>2</v>
      </c>
      <c r="Q32" s="13">
        <v>1</v>
      </c>
      <c r="R32" s="16">
        <v>4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81</v>
      </c>
      <c r="B33" s="86" t="str">
        <f t="shared" si="2"/>
        <v>Larry Haile</v>
      </c>
      <c r="C33" s="12">
        <v>3</v>
      </c>
      <c r="D33" s="13">
        <v>1</v>
      </c>
      <c r="E33" s="13">
        <v>0</v>
      </c>
      <c r="F33" s="14">
        <v>0</v>
      </c>
      <c r="G33" s="12">
        <v>6</v>
      </c>
      <c r="H33" s="13">
        <v>2</v>
      </c>
      <c r="I33" s="13">
        <v>2</v>
      </c>
      <c r="J33" s="14">
        <v>1</v>
      </c>
      <c r="K33" s="12">
        <v>3</v>
      </c>
      <c r="L33" s="13">
        <v>1</v>
      </c>
      <c r="M33" s="13">
        <v>1</v>
      </c>
      <c r="N33" s="14">
        <v>0</v>
      </c>
      <c r="O33" s="15">
        <v>2</v>
      </c>
      <c r="P33" s="13">
        <v>0</v>
      </c>
      <c r="Q33" s="13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53</v>
      </c>
      <c r="B34" s="86" t="str">
        <f t="shared" si="2"/>
        <v>Shawn Devenish</v>
      </c>
      <c r="C34" s="12">
        <v>1</v>
      </c>
      <c r="D34" s="13">
        <v>1</v>
      </c>
      <c r="E34" s="13">
        <v>0</v>
      </c>
      <c r="F34" s="14">
        <v>0</v>
      </c>
      <c r="G34" s="12">
        <v>6</v>
      </c>
      <c r="H34" s="13">
        <v>4</v>
      </c>
      <c r="I34" s="13">
        <v>1</v>
      </c>
      <c r="J34" s="14">
        <v>0</v>
      </c>
      <c r="K34" s="12">
        <v>4</v>
      </c>
      <c r="L34" s="13">
        <v>1</v>
      </c>
      <c r="M34" s="13">
        <v>1</v>
      </c>
      <c r="N34" s="14">
        <v>1</v>
      </c>
      <c r="O34" s="15">
        <v>4</v>
      </c>
      <c r="P34" s="13">
        <v>1</v>
      </c>
      <c r="Q34" s="13">
        <v>1</v>
      </c>
      <c r="R34" s="16">
        <v>3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9</v>
      </c>
      <c r="B35" s="86" t="str">
        <f t="shared" si="2"/>
        <v>Guy Zuccarello</v>
      </c>
      <c r="C35" s="12">
        <v>1</v>
      </c>
      <c r="D35" s="13">
        <v>0</v>
      </c>
      <c r="E35" s="13">
        <v>0</v>
      </c>
      <c r="F35" s="14">
        <v>2</v>
      </c>
      <c r="G35" s="12">
        <v>2</v>
      </c>
      <c r="H35" s="13">
        <v>0</v>
      </c>
      <c r="I35" s="13">
        <v>0</v>
      </c>
      <c r="J35" s="14">
        <v>1</v>
      </c>
      <c r="K35" s="12">
        <v>4</v>
      </c>
      <c r="L35" s="13">
        <v>2</v>
      </c>
      <c r="M35" s="13">
        <v>1</v>
      </c>
      <c r="N35" s="14">
        <v>2</v>
      </c>
      <c r="O35" s="15">
        <v>0</v>
      </c>
      <c r="P35" s="13">
        <v>0</v>
      </c>
      <c r="Q35" s="13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28</v>
      </c>
      <c r="B36" s="86" t="str">
        <f t="shared" si="2"/>
        <v>Justen Procter</v>
      </c>
      <c r="C36" s="12">
        <v>3</v>
      </c>
      <c r="D36" s="13">
        <v>0</v>
      </c>
      <c r="E36" s="13">
        <v>1</v>
      </c>
      <c r="F36" s="14">
        <v>4</v>
      </c>
      <c r="G36" s="12">
        <v>0</v>
      </c>
      <c r="H36" s="13">
        <v>0</v>
      </c>
      <c r="I36" s="13">
        <v>0</v>
      </c>
      <c r="J36" s="14">
        <v>6</v>
      </c>
      <c r="K36" s="12">
        <v>0</v>
      </c>
      <c r="L36" s="13">
        <v>0</v>
      </c>
      <c r="M36" s="13">
        <v>0</v>
      </c>
      <c r="N36" s="14">
        <v>1</v>
      </c>
      <c r="O36" s="15">
        <v>0</v>
      </c>
      <c r="P36" s="13">
        <v>0</v>
      </c>
      <c r="Q36" s="13">
        <v>0</v>
      </c>
      <c r="R36" s="16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14</v>
      </c>
      <c r="B37" s="86" t="str">
        <f t="shared" si="2"/>
        <v>Joe Quintanilla</v>
      </c>
      <c r="C37" s="12">
        <v>1</v>
      </c>
      <c r="D37" s="13">
        <v>0</v>
      </c>
      <c r="E37" s="13">
        <v>0</v>
      </c>
      <c r="F37" s="14">
        <v>0</v>
      </c>
      <c r="G37" s="12"/>
      <c r="H37" s="13"/>
      <c r="I37" s="13"/>
      <c r="J37" s="14"/>
      <c r="K37" s="12">
        <v>2</v>
      </c>
      <c r="L37" s="13">
        <v>1</v>
      </c>
      <c r="M37" s="13">
        <v>0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30</v>
      </c>
      <c r="B38" s="86" t="str">
        <f t="shared" si="2"/>
        <v>Joe Yee</v>
      </c>
      <c r="C38" s="12">
        <v>2</v>
      </c>
      <c r="D38" s="13">
        <v>0</v>
      </c>
      <c r="E38" s="13">
        <v>0</v>
      </c>
      <c r="F38" s="14">
        <v>0</v>
      </c>
      <c r="G38" s="12">
        <v>2</v>
      </c>
      <c r="H38" s="13">
        <v>0</v>
      </c>
      <c r="I38" s="13">
        <v>2</v>
      </c>
      <c r="J38" s="14">
        <v>0</v>
      </c>
      <c r="K38" s="12">
        <v>4</v>
      </c>
      <c r="L38" s="13">
        <v>4</v>
      </c>
      <c r="M38" s="13">
        <v>0</v>
      </c>
      <c r="N38" s="14">
        <v>1</v>
      </c>
      <c r="O38" s="15">
        <v>3</v>
      </c>
      <c r="P38" s="13">
        <v>1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</v>
      </c>
      <c r="B39" s="86" t="str">
        <f t="shared" si="2"/>
        <v>Christian Thaxton</v>
      </c>
      <c r="C39" s="12">
        <v>4</v>
      </c>
      <c r="D39" s="13">
        <v>2</v>
      </c>
      <c r="E39" s="13">
        <v>0</v>
      </c>
      <c r="F39" s="14">
        <v>0</v>
      </c>
      <c r="G39" s="12">
        <v>6</v>
      </c>
      <c r="H39" s="13">
        <v>4</v>
      </c>
      <c r="I39" s="13">
        <v>1</v>
      </c>
      <c r="J39" s="14">
        <v>0</v>
      </c>
      <c r="K39" s="12">
        <v>4</v>
      </c>
      <c r="L39" s="13">
        <v>2</v>
      </c>
      <c r="M39" s="13">
        <v>1</v>
      </c>
      <c r="N39" s="14">
        <v>0</v>
      </c>
      <c r="O39" s="15">
        <v>5</v>
      </c>
      <c r="P39" s="13">
        <v>3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15</v>
      </c>
      <c r="B40" s="86" t="str">
        <f t="shared" si="2"/>
        <v>Joe Buizone</v>
      </c>
      <c r="C40" s="12">
        <v>0</v>
      </c>
      <c r="D40" s="13">
        <v>0</v>
      </c>
      <c r="E40" s="13">
        <v>0</v>
      </c>
      <c r="F40" s="14">
        <v>2</v>
      </c>
      <c r="G40" s="12">
        <v>0</v>
      </c>
      <c r="H40" s="13">
        <v>0</v>
      </c>
      <c r="I40" s="13">
        <v>0</v>
      </c>
      <c r="J40" s="14">
        <v>2</v>
      </c>
      <c r="K40" s="12">
        <v>0</v>
      </c>
      <c r="L40" s="13">
        <v>0</v>
      </c>
      <c r="M40" s="13">
        <v>0</v>
      </c>
      <c r="N40" s="14">
        <v>0</v>
      </c>
      <c r="O40" s="15">
        <v>2</v>
      </c>
      <c r="P40" s="13">
        <v>0</v>
      </c>
      <c r="Q40" s="13">
        <v>1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48</v>
      </c>
      <c r="B41" s="86" t="str">
        <f t="shared" si="2"/>
        <v>David Sanchez</v>
      </c>
      <c r="C41" s="12">
        <v>2</v>
      </c>
      <c r="D41" s="13">
        <v>1</v>
      </c>
      <c r="E41" s="13">
        <v>0</v>
      </c>
      <c r="F41" s="14">
        <v>0</v>
      </c>
      <c r="G41" s="12">
        <v>1</v>
      </c>
      <c r="H41" s="13">
        <v>0</v>
      </c>
      <c r="I41" s="13">
        <v>0</v>
      </c>
      <c r="J41" s="14">
        <v>0</v>
      </c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16</v>
      </c>
      <c r="B42" s="86" t="str">
        <f t="shared" si="2"/>
        <v>Aqil Sajjad</v>
      </c>
      <c r="C42" s="12">
        <v>1</v>
      </c>
      <c r="D42" s="13">
        <v>0</v>
      </c>
      <c r="E42" s="13">
        <v>0</v>
      </c>
      <c r="F42" s="14">
        <v>0</v>
      </c>
      <c r="G42" s="12">
        <v>0</v>
      </c>
      <c r="H42" s="13">
        <v>0</v>
      </c>
      <c r="I42" s="13">
        <v>0</v>
      </c>
      <c r="J42" s="14">
        <v>0</v>
      </c>
      <c r="K42" s="12">
        <v>2</v>
      </c>
      <c r="L42" s="13">
        <v>2</v>
      </c>
      <c r="M42" s="13">
        <v>0</v>
      </c>
      <c r="N42" s="14">
        <v>0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27</v>
      </c>
      <c r="B43" s="86" t="str">
        <f t="shared" si="2"/>
        <v>Louis Soto</v>
      </c>
      <c r="C43" s="12">
        <v>1</v>
      </c>
      <c r="D43" s="13">
        <v>0</v>
      </c>
      <c r="E43" s="13">
        <v>1</v>
      </c>
      <c r="F43" s="14">
        <v>0</v>
      </c>
      <c r="G43" s="12"/>
      <c r="H43" s="13"/>
      <c r="I43" s="13"/>
      <c r="J43" s="14"/>
      <c r="K43" s="12">
        <v>2</v>
      </c>
      <c r="L43" s="13">
        <v>1</v>
      </c>
      <c r="M43" s="13">
        <v>1</v>
      </c>
      <c r="N43" s="14">
        <v>0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Ron Cochran</v>
      </c>
      <c r="C50" s="20">
        <v>26</v>
      </c>
      <c r="D50" s="21">
        <v>8</v>
      </c>
      <c r="E50" s="21">
        <v>4</v>
      </c>
      <c r="F50" s="22">
        <v>9</v>
      </c>
      <c r="G50" s="20">
        <v>35</v>
      </c>
      <c r="H50" s="21">
        <v>17</v>
      </c>
      <c r="I50" s="21">
        <v>8</v>
      </c>
      <c r="J50" s="22">
        <v>14</v>
      </c>
      <c r="K50" s="20">
        <v>35</v>
      </c>
      <c r="L50" s="21">
        <v>20</v>
      </c>
      <c r="M50" s="21">
        <v>7</v>
      </c>
      <c r="N50" s="22">
        <v>7</v>
      </c>
      <c r="O50" s="20">
        <v>26</v>
      </c>
      <c r="P50" s="21">
        <v>8</v>
      </c>
      <c r="Q50" s="21">
        <v>5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26</v>
      </c>
      <c r="D54" s="29">
        <f t="shared" si="3"/>
        <v>8</v>
      </c>
      <c r="E54" s="29">
        <f t="shared" si="3"/>
        <v>4</v>
      </c>
      <c r="F54" s="29">
        <f t="shared" si="3"/>
        <v>9</v>
      </c>
      <c r="G54" s="29">
        <f t="shared" si="3"/>
        <v>35</v>
      </c>
      <c r="H54" s="29">
        <f t="shared" si="3"/>
        <v>17</v>
      </c>
      <c r="I54" s="29">
        <f t="shared" si="3"/>
        <v>8</v>
      </c>
      <c r="J54" s="29">
        <f t="shared" si="3"/>
        <v>14</v>
      </c>
      <c r="K54" s="29">
        <f t="shared" si="3"/>
        <v>35</v>
      </c>
      <c r="L54" s="29">
        <f t="shared" si="3"/>
        <v>20</v>
      </c>
      <c r="M54" s="29">
        <f t="shared" si="3"/>
        <v>7</v>
      </c>
      <c r="N54" s="29">
        <f t="shared" si="3"/>
        <v>7</v>
      </c>
      <c r="O54" s="29">
        <f t="shared" si="3"/>
        <v>26</v>
      </c>
      <c r="P54" s="29">
        <f t="shared" si="3"/>
        <v>8</v>
      </c>
      <c r="Q54" s="29">
        <f t="shared" si="3"/>
        <v>5</v>
      </c>
      <c r="R54" s="29">
        <f t="shared" si="3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115</v>
      </c>
      <c r="D55" s="30">
        <f>SUM(P27,D54)</f>
        <v>40</v>
      </c>
      <c r="E55" s="30">
        <f>SUM(Q27,E54)</f>
        <v>26</v>
      </c>
      <c r="F55" s="30">
        <f>SUM(R27,F54)</f>
        <v>53</v>
      </c>
      <c r="G55" s="30">
        <f t="shared" ref="G55:R55" si="4">SUM(C55,G54)</f>
        <v>150</v>
      </c>
      <c r="H55" s="30">
        <f t="shared" si="4"/>
        <v>57</v>
      </c>
      <c r="I55" s="30">
        <f t="shared" si="4"/>
        <v>34</v>
      </c>
      <c r="J55" s="30">
        <f t="shared" si="4"/>
        <v>67</v>
      </c>
      <c r="K55" s="30">
        <f t="shared" si="4"/>
        <v>185</v>
      </c>
      <c r="L55" s="30">
        <f t="shared" si="4"/>
        <v>77</v>
      </c>
      <c r="M55" s="30">
        <f t="shared" si="4"/>
        <v>41</v>
      </c>
      <c r="N55" s="30">
        <f t="shared" si="4"/>
        <v>74</v>
      </c>
      <c r="O55" s="31">
        <f t="shared" si="4"/>
        <v>211</v>
      </c>
      <c r="P55" s="30">
        <f t="shared" si="4"/>
        <v>85</v>
      </c>
      <c r="Q55" s="30">
        <f t="shared" si="4"/>
        <v>46</v>
      </c>
      <c r="R55" s="32">
        <f t="shared" si="4"/>
        <v>85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39</v>
      </c>
      <c r="D57" s="187"/>
      <c r="E57" s="188"/>
      <c r="F57" s="49">
        <v>1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54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46</v>
      </c>
      <c r="B59" s="86" t="str">
        <f t="shared" ref="B59:B76" si="6">B31</f>
        <v>Joe McCormick</v>
      </c>
      <c r="C59" s="12">
        <v>4</v>
      </c>
      <c r="D59" s="13">
        <v>2</v>
      </c>
      <c r="E59" s="13">
        <v>0</v>
      </c>
      <c r="F59" s="14">
        <v>3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38</v>
      </c>
      <c r="P59" s="88">
        <f>SUM(D3,H3,L3,P3,D31,H31,L31,P31,D59,H59,L59)</f>
        <v>17</v>
      </c>
      <c r="Q59" s="88">
        <f>SUM(E3,I3,M3,Q3,E31,I31,M31,Q31,E59,I59,M59)</f>
        <v>8</v>
      </c>
      <c r="R59" s="89">
        <f>SUM(F3,J3,N3,R3,F31,J31,N31,R31,F59,J59,N59)</f>
        <v>9</v>
      </c>
      <c r="S59" s="84">
        <f>IF(O59=0,0,AVERAGE(P59/O59))</f>
        <v>0.44736842105263158</v>
      </c>
      <c r="U59" s="43" t="s">
        <v>160</v>
      </c>
      <c r="V59" s="86" t="s">
        <v>114</v>
      </c>
      <c r="W59" s="59">
        <v>9</v>
      </c>
      <c r="X59" s="59">
        <v>9</v>
      </c>
      <c r="Y59" s="60">
        <v>0.44736842105263158</v>
      </c>
      <c r="Z59" s="60" t="s">
        <v>199</v>
      </c>
      <c r="AA59" s="60">
        <v>1</v>
      </c>
      <c r="AB59" s="60" t="s">
        <v>199</v>
      </c>
      <c r="AC59" s="59">
        <v>9</v>
      </c>
      <c r="AD59" s="105">
        <v>0.44736842105263158</v>
      </c>
    </row>
    <row r="60" spans="1:30" x14ac:dyDescent="0.2">
      <c r="A60" s="83" t="str">
        <f t="shared" si="5"/>
        <v>18</v>
      </c>
      <c r="B60" s="86" t="str">
        <f t="shared" si="6"/>
        <v>Rob Dias</v>
      </c>
      <c r="C60" s="12">
        <v>4</v>
      </c>
      <c r="D60" s="13">
        <v>3</v>
      </c>
      <c r="E60" s="13">
        <v>1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35</v>
      </c>
      <c r="P60" s="56">
        <f t="shared" si="7"/>
        <v>19</v>
      </c>
      <c r="Q60" s="56">
        <f t="shared" si="7"/>
        <v>5</v>
      </c>
      <c r="R60" s="91">
        <f t="shared" si="7"/>
        <v>17</v>
      </c>
      <c r="S60" s="85">
        <f t="shared" ref="S60:S76" si="8">IF(O60=0,0,AVERAGE(P60/O60))</f>
        <v>0.54285714285714282</v>
      </c>
      <c r="U60" s="43" t="s">
        <v>150</v>
      </c>
      <c r="V60" s="86" t="s">
        <v>186</v>
      </c>
      <c r="W60" s="59">
        <v>17</v>
      </c>
      <c r="X60" s="59">
        <v>17</v>
      </c>
      <c r="Y60" s="60">
        <v>0.54285714285714282</v>
      </c>
      <c r="Z60" s="60" t="s">
        <v>199</v>
      </c>
      <c r="AA60" s="60">
        <v>1.8888888888888888</v>
      </c>
      <c r="AB60" s="60" t="s">
        <v>199</v>
      </c>
      <c r="AC60" s="59">
        <v>9</v>
      </c>
      <c r="AD60" s="105">
        <v>0.54285714285714282</v>
      </c>
    </row>
    <row r="61" spans="1:30" x14ac:dyDescent="0.2">
      <c r="A61" s="83" t="str">
        <f t="shared" si="5"/>
        <v>81</v>
      </c>
      <c r="B61" s="86" t="str">
        <f t="shared" si="6"/>
        <v>Larry Haile</v>
      </c>
      <c r="C61" s="12">
        <v>3</v>
      </c>
      <c r="D61" s="13">
        <v>1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28</v>
      </c>
      <c r="P61" s="56">
        <f t="shared" si="9"/>
        <v>11</v>
      </c>
      <c r="Q61" s="56">
        <f t="shared" si="9"/>
        <v>7</v>
      </c>
      <c r="R61" s="91">
        <f t="shared" si="9"/>
        <v>3</v>
      </c>
      <c r="S61" s="85">
        <f t="shared" si="8"/>
        <v>0.39285714285714285</v>
      </c>
      <c r="U61" s="43" t="s">
        <v>161</v>
      </c>
      <c r="V61" s="86" t="s">
        <v>79</v>
      </c>
      <c r="W61" s="59">
        <v>3</v>
      </c>
      <c r="X61" s="59">
        <v>3</v>
      </c>
      <c r="Y61" s="60">
        <v>0.39285714285714285</v>
      </c>
      <c r="Z61" s="60" t="s">
        <v>199</v>
      </c>
      <c r="AA61" s="60">
        <v>0.375</v>
      </c>
      <c r="AB61" s="60" t="s">
        <v>199</v>
      </c>
      <c r="AC61" s="59">
        <v>8</v>
      </c>
      <c r="AD61" s="105">
        <v>0.39285714285714285</v>
      </c>
    </row>
    <row r="62" spans="1:30" x14ac:dyDescent="0.2">
      <c r="A62" s="83" t="str">
        <f t="shared" si="5"/>
        <v>53</v>
      </c>
      <c r="B62" s="86" t="str">
        <f t="shared" si="6"/>
        <v>Shawn Devenish</v>
      </c>
      <c r="C62" s="12">
        <v>3</v>
      </c>
      <c r="D62" s="13">
        <v>1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29</v>
      </c>
      <c r="P62" s="56">
        <f t="shared" si="10"/>
        <v>11</v>
      </c>
      <c r="Q62" s="56">
        <f t="shared" si="10"/>
        <v>5</v>
      </c>
      <c r="R62" s="91">
        <f t="shared" si="10"/>
        <v>7</v>
      </c>
      <c r="S62" s="85">
        <f t="shared" si="8"/>
        <v>0.37931034482758619</v>
      </c>
      <c r="U62" s="43" t="s">
        <v>260</v>
      </c>
      <c r="V62" s="86" t="s">
        <v>261</v>
      </c>
      <c r="W62" s="59">
        <v>7</v>
      </c>
      <c r="X62" s="59">
        <v>7</v>
      </c>
      <c r="Y62" s="60">
        <v>0.37931034482758619</v>
      </c>
      <c r="Z62" s="60" t="s">
        <v>199</v>
      </c>
      <c r="AA62" s="60">
        <v>0.77777777777777779</v>
      </c>
      <c r="AB62" s="60" t="s">
        <v>199</v>
      </c>
      <c r="AC62" s="59">
        <v>9</v>
      </c>
      <c r="AD62" s="105">
        <v>0.37931034482758619</v>
      </c>
    </row>
    <row r="63" spans="1:30" x14ac:dyDescent="0.2">
      <c r="A63" s="83" t="str">
        <f t="shared" si="5"/>
        <v>9</v>
      </c>
      <c r="B63" s="86" t="str">
        <f t="shared" si="6"/>
        <v>Guy Zuccarello</v>
      </c>
      <c r="C63" s="12">
        <v>1</v>
      </c>
      <c r="D63" s="13">
        <v>1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16</v>
      </c>
      <c r="P63" s="56">
        <f t="shared" si="11"/>
        <v>4</v>
      </c>
      <c r="Q63" s="56">
        <f t="shared" si="11"/>
        <v>4</v>
      </c>
      <c r="R63" s="91">
        <f t="shared" si="11"/>
        <v>8</v>
      </c>
      <c r="S63" s="85">
        <f t="shared" si="8"/>
        <v>0.25</v>
      </c>
      <c r="U63" s="43" t="s">
        <v>93</v>
      </c>
      <c r="V63" s="86" t="s">
        <v>175</v>
      </c>
      <c r="W63" s="59">
        <v>8</v>
      </c>
      <c r="X63" s="59">
        <v>8</v>
      </c>
      <c r="Y63" s="60">
        <v>0.25</v>
      </c>
      <c r="Z63" s="60" t="s">
        <v>202</v>
      </c>
      <c r="AA63" s="60">
        <v>0.88888888888888884</v>
      </c>
      <c r="AB63" s="60" t="s">
        <v>199</v>
      </c>
      <c r="AC63" s="59">
        <v>9</v>
      </c>
      <c r="AD63" s="105">
        <v>0.2</v>
      </c>
    </row>
    <row r="64" spans="1:30" x14ac:dyDescent="0.2">
      <c r="A64" s="83" t="str">
        <f t="shared" si="5"/>
        <v>28</v>
      </c>
      <c r="B64" s="86" t="str">
        <f t="shared" si="6"/>
        <v>Justen Procter</v>
      </c>
      <c r="C64" s="12">
        <v>0</v>
      </c>
      <c r="D64" s="13">
        <v>0</v>
      </c>
      <c r="E64" s="13">
        <v>0</v>
      </c>
      <c r="F64" s="14">
        <v>7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9</v>
      </c>
      <c r="P64" s="56">
        <f t="shared" si="12"/>
        <v>1</v>
      </c>
      <c r="Q64" s="56">
        <f t="shared" si="12"/>
        <v>2</v>
      </c>
      <c r="R64" s="91">
        <f t="shared" si="12"/>
        <v>43</v>
      </c>
      <c r="S64" s="85">
        <f t="shared" si="8"/>
        <v>0.1111111111111111</v>
      </c>
      <c r="U64" s="43" t="s">
        <v>158</v>
      </c>
      <c r="V64" s="86" t="s">
        <v>428</v>
      </c>
      <c r="W64" s="59">
        <v>43</v>
      </c>
      <c r="X64" s="59">
        <v>43</v>
      </c>
      <c r="Y64" s="60">
        <v>0.1111111111111111</v>
      </c>
      <c r="Z64" s="60" t="s">
        <v>202</v>
      </c>
      <c r="AA64" s="60">
        <v>4.7777777777777777</v>
      </c>
      <c r="AB64" s="60" t="s">
        <v>199</v>
      </c>
      <c r="AC64" s="59">
        <v>9</v>
      </c>
      <c r="AD64" s="105">
        <v>0.05</v>
      </c>
    </row>
    <row r="65" spans="1:30" x14ac:dyDescent="0.2">
      <c r="A65" s="83" t="str">
        <f t="shared" si="5"/>
        <v>14</v>
      </c>
      <c r="B65" s="86" t="str">
        <f t="shared" si="6"/>
        <v>Joe Quintanilla</v>
      </c>
      <c r="C65" s="12">
        <v>2</v>
      </c>
      <c r="D65" s="13">
        <v>0</v>
      </c>
      <c r="E65" s="13">
        <v>1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11</v>
      </c>
      <c r="P65" s="56">
        <f t="shared" si="13"/>
        <v>1</v>
      </c>
      <c r="Q65" s="56">
        <f t="shared" si="13"/>
        <v>3</v>
      </c>
      <c r="R65" s="91">
        <f t="shared" si="13"/>
        <v>0</v>
      </c>
      <c r="S65" s="85">
        <f t="shared" si="8"/>
        <v>9.0909090909090912E-2</v>
      </c>
      <c r="U65" s="43" t="s">
        <v>155</v>
      </c>
      <c r="V65" s="86" t="s">
        <v>127</v>
      </c>
      <c r="W65" s="59">
        <v>0</v>
      </c>
      <c r="X65" s="59" t="s">
        <v>447</v>
      </c>
      <c r="Y65" s="60">
        <v>9.0909090909090912E-2</v>
      </c>
      <c r="Z65" s="60" t="s">
        <v>202</v>
      </c>
      <c r="AA65" s="60">
        <v>0</v>
      </c>
      <c r="AB65" s="60" t="s">
        <v>199</v>
      </c>
      <c r="AC65" s="59">
        <v>7</v>
      </c>
      <c r="AD65" s="105">
        <v>0.05</v>
      </c>
    </row>
    <row r="66" spans="1:30" x14ac:dyDescent="0.2">
      <c r="A66" s="83" t="str">
        <f t="shared" si="5"/>
        <v>30</v>
      </c>
      <c r="B66" s="86" t="str">
        <f t="shared" si="6"/>
        <v>Joe Yee</v>
      </c>
      <c r="C66" s="12">
        <v>1</v>
      </c>
      <c r="D66" s="13">
        <v>1</v>
      </c>
      <c r="E66" s="13">
        <v>0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17</v>
      </c>
      <c r="P66" s="56">
        <f t="shared" si="14"/>
        <v>8</v>
      </c>
      <c r="Q66" s="56">
        <f t="shared" si="14"/>
        <v>4</v>
      </c>
      <c r="R66" s="91">
        <f t="shared" si="14"/>
        <v>2</v>
      </c>
      <c r="S66" s="85">
        <f t="shared" si="8"/>
        <v>0.47058823529411764</v>
      </c>
      <c r="U66" s="43" t="s">
        <v>107</v>
      </c>
      <c r="V66" s="86" t="s">
        <v>187</v>
      </c>
      <c r="W66" s="59">
        <v>2</v>
      </c>
      <c r="X66" s="59">
        <v>2</v>
      </c>
      <c r="Y66" s="60">
        <v>0.47058823529411764</v>
      </c>
      <c r="Z66" s="60" t="s">
        <v>202</v>
      </c>
      <c r="AA66" s="60">
        <v>0.22222222222222221</v>
      </c>
      <c r="AB66" s="60" t="s">
        <v>199</v>
      </c>
      <c r="AC66" s="59">
        <v>9</v>
      </c>
      <c r="AD66" s="105">
        <v>0.4</v>
      </c>
    </row>
    <row r="67" spans="1:30" x14ac:dyDescent="0.2">
      <c r="A67" s="83" t="str">
        <f t="shared" si="5"/>
        <v>2</v>
      </c>
      <c r="B67" s="86" t="str">
        <f t="shared" si="6"/>
        <v>Christian Thaxton</v>
      </c>
      <c r="C67" s="12">
        <v>4</v>
      </c>
      <c r="D67" s="13">
        <v>4</v>
      </c>
      <c r="E67" s="13">
        <v>0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27</v>
      </c>
      <c r="P67" s="56">
        <f t="shared" si="15"/>
        <v>16</v>
      </c>
      <c r="Q67" s="56">
        <f t="shared" si="15"/>
        <v>3</v>
      </c>
      <c r="R67" s="91">
        <f t="shared" si="15"/>
        <v>0</v>
      </c>
      <c r="S67" s="85">
        <f t="shared" si="8"/>
        <v>0.59259259259259256</v>
      </c>
      <c r="U67" s="43" t="s">
        <v>97</v>
      </c>
      <c r="V67" s="86" t="s">
        <v>237</v>
      </c>
      <c r="W67" s="59">
        <v>0</v>
      </c>
      <c r="X67" s="59" t="s">
        <v>447</v>
      </c>
      <c r="Y67" s="60">
        <v>0.59259259259259256</v>
      </c>
      <c r="Z67" s="60" t="s">
        <v>199</v>
      </c>
      <c r="AA67" s="60">
        <v>0</v>
      </c>
      <c r="AB67" s="60" t="s">
        <v>199</v>
      </c>
      <c r="AC67" s="59">
        <v>6</v>
      </c>
      <c r="AD67" s="105">
        <v>0.59259259259259256</v>
      </c>
    </row>
    <row r="68" spans="1:30" x14ac:dyDescent="0.2">
      <c r="A68" s="83" t="str">
        <f t="shared" si="5"/>
        <v>15</v>
      </c>
      <c r="B68" s="86" t="str">
        <f t="shared" si="6"/>
        <v>Joe Buizone</v>
      </c>
      <c r="C68" s="12">
        <v>0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5</v>
      </c>
      <c r="P68" s="56">
        <f t="shared" si="16"/>
        <v>3</v>
      </c>
      <c r="Q68" s="56">
        <f t="shared" si="16"/>
        <v>1</v>
      </c>
      <c r="R68" s="91">
        <f t="shared" si="16"/>
        <v>8</v>
      </c>
      <c r="S68" s="85">
        <f t="shared" si="8"/>
        <v>0.6</v>
      </c>
      <c r="U68" s="43" t="s">
        <v>140</v>
      </c>
      <c r="V68" s="86" t="s">
        <v>351</v>
      </c>
      <c r="W68" s="59">
        <v>8</v>
      </c>
      <c r="X68" s="59">
        <v>8</v>
      </c>
      <c r="Y68" s="60">
        <v>0.6</v>
      </c>
      <c r="Z68" s="60" t="s">
        <v>202</v>
      </c>
      <c r="AA68" s="60">
        <v>1.1428571428571428</v>
      </c>
      <c r="AB68" s="60" t="s">
        <v>199</v>
      </c>
      <c r="AC68" s="59">
        <v>7</v>
      </c>
      <c r="AD68" s="105">
        <v>0.15</v>
      </c>
    </row>
    <row r="69" spans="1:30" x14ac:dyDescent="0.2">
      <c r="A69" s="83" t="str">
        <f t="shared" si="5"/>
        <v>48</v>
      </c>
      <c r="B69" s="86" t="str">
        <f t="shared" si="6"/>
        <v>David Sanchez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6</v>
      </c>
      <c r="P69" s="56">
        <f t="shared" si="17"/>
        <v>4</v>
      </c>
      <c r="Q69" s="56">
        <f t="shared" si="17"/>
        <v>0</v>
      </c>
      <c r="R69" s="91">
        <f t="shared" si="17"/>
        <v>0</v>
      </c>
      <c r="S69" s="85">
        <f t="shared" si="8"/>
        <v>0.66666666666666663</v>
      </c>
      <c r="U69" s="43" t="s">
        <v>349</v>
      </c>
      <c r="V69" s="86" t="s">
        <v>350</v>
      </c>
      <c r="W69" s="59">
        <v>0</v>
      </c>
      <c r="X69" s="59" t="s">
        <v>447</v>
      </c>
      <c r="Y69" s="60">
        <v>0.66666666666666663</v>
      </c>
      <c r="Z69" s="60" t="s">
        <v>202</v>
      </c>
      <c r="AA69" s="60">
        <v>0</v>
      </c>
      <c r="AB69" s="60" t="s">
        <v>203</v>
      </c>
      <c r="AC69" s="59">
        <v>3</v>
      </c>
      <c r="AD69" s="105">
        <v>0.2</v>
      </c>
    </row>
    <row r="70" spans="1:30" x14ac:dyDescent="0.2">
      <c r="A70" s="83" t="str">
        <f t="shared" si="5"/>
        <v>16</v>
      </c>
      <c r="B70" s="86" t="str">
        <f t="shared" si="6"/>
        <v>Aqil Sajjad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6</v>
      </c>
      <c r="P70" s="93">
        <f t="shared" si="18"/>
        <v>2</v>
      </c>
      <c r="Q70" s="93">
        <f t="shared" si="18"/>
        <v>2</v>
      </c>
      <c r="R70" s="94">
        <f t="shared" si="18"/>
        <v>2</v>
      </c>
      <c r="S70" s="85">
        <f t="shared" si="8"/>
        <v>0.33333333333333331</v>
      </c>
      <c r="U70" s="43" t="s">
        <v>136</v>
      </c>
      <c r="V70" s="86" t="s">
        <v>336</v>
      </c>
      <c r="W70" s="59">
        <v>2</v>
      </c>
      <c r="X70" s="59">
        <v>2</v>
      </c>
      <c r="Y70" s="60">
        <v>0.33333333333333331</v>
      </c>
      <c r="Z70" s="60" t="s">
        <v>202</v>
      </c>
      <c r="AA70" s="60">
        <v>0.33333333333333331</v>
      </c>
      <c r="AB70" s="60" t="s">
        <v>199</v>
      </c>
      <c r="AC70" s="59">
        <v>6</v>
      </c>
      <c r="AD70" s="105">
        <v>0.1</v>
      </c>
    </row>
    <row r="71" spans="1:30" x14ac:dyDescent="0.2">
      <c r="A71" s="83" t="str">
        <f t="shared" si="5"/>
        <v>27</v>
      </c>
      <c r="B71" s="86" t="str">
        <f t="shared" si="6"/>
        <v>Louis Soto</v>
      </c>
      <c r="C71" s="12">
        <v>0</v>
      </c>
      <c r="D71" s="13">
        <v>0</v>
      </c>
      <c r="E71" s="13">
        <v>0</v>
      </c>
      <c r="F71" s="14">
        <v>0</v>
      </c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6</v>
      </c>
      <c r="P71" s="56">
        <f t="shared" si="19"/>
        <v>1</v>
      </c>
      <c r="Q71" s="56">
        <f t="shared" si="19"/>
        <v>5</v>
      </c>
      <c r="R71" s="91">
        <f t="shared" si="19"/>
        <v>0</v>
      </c>
      <c r="S71" s="85">
        <f t="shared" si="8"/>
        <v>0.16666666666666666</v>
      </c>
      <c r="U71" s="43" t="s">
        <v>251</v>
      </c>
      <c r="V71" s="86" t="s">
        <v>311</v>
      </c>
      <c r="W71" s="59">
        <v>0</v>
      </c>
      <c r="X71" s="59" t="s">
        <v>447</v>
      </c>
      <c r="Y71" s="60">
        <v>0.16666666666666666</v>
      </c>
      <c r="Z71" s="60" t="s">
        <v>202</v>
      </c>
      <c r="AA71" s="60">
        <v>0</v>
      </c>
      <c r="AB71" s="60" t="s">
        <v>199</v>
      </c>
      <c r="AC71" s="59">
        <v>6</v>
      </c>
      <c r="AD71" s="105">
        <v>0.05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Ron Cochran</v>
      </c>
      <c r="C78" s="20">
        <v>22</v>
      </c>
      <c r="D78" s="21">
        <v>13</v>
      </c>
      <c r="E78" s="21">
        <v>3</v>
      </c>
      <c r="F78" s="22">
        <v>14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233</v>
      </c>
      <c r="P78" s="21">
        <f t="shared" si="25"/>
        <v>98</v>
      </c>
      <c r="Q78" s="158">
        <f t="shared" si="25"/>
        <v>49</v>
      </c>
      <c r="R78" s="157"/>
      <c r="S78" s="159">
        <f>SUM(Q78/O78)</f>
        <v>0.21030042918454936</v>
      </c>
      <c r="V78" s="56" t="s">
        <v>23</v>
      </c>
      <c r="W78" s="59">
        <v>99</v>
      </c>
      <c r="X78" s="59">
        <v>99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0.66666666666666663</v>
      </c>
      <c r="Z79" s="68"/>
      <c r="AA79" s="68">
        <v>4.7777777777777777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22</v>
      </c>
      <c r="D82" s="29">
        <f t="shared" si="26"/>
        <v>13</v>
      </c>
      <c r="E82" s="29">
        <f t="shared" si="26"/>
        <v>3</v>
      </c>
      <c r="F82" s="29">
        <f t="shared" si="26"/>
        <v>14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233</v>
      </c>
      <c r="P82" s="29">
        <f t="shared" si="26"/>
        <v>98</v>
      </c>
      <c r="Q82" s="29">
        <f t="shared" si="26"/>
        <v>49</v>
      </c>
      <c r="R82" s="29">
        <f t="shared" si="26"/>
        <v>99</v>
      </c>
      <c r="S82" s="69">
        <f>AVERAGE(P82/O82)</f>
        <v>0.42060085836909872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233</v>
      </c>
      <c r="D83" s="29">
        <f>SUM(P55,D82)</f>
        <v>98</v>
      </c>
      <c r="E83" s="29">
        <f>SUM(Q55,E82)</f>
        <v>49</v>
      </c>
      <c r="F83" s="29">
        <f>SUM(R55,F82)</f>
        <v>99</v>
      </c>
      <c r="G83" s="29">
        <f t="shared" ref="G83:M83" si="27">SUM(C83,G82)</f>
        <v>233</v>
      </c>
      <c r="H83" s="29">
        <f t="shared" si="27"/>
        <v>98</v>
      </c>
      <c r="I83" s="29">
        <f t="shared" si="27"/>
        <v>49</v>
      </c>
      <c r="J83" s="29">
        <f t="shared" si="27"/>
        <v>99</v>
      </c>
      <c r="K83" s="29">
        <f t="shared" si="27"/>
        <v>233</v>
      </c>
      <c r="L83" s="29">
        <f t="shared" si="27"/>
        <v>98</v>
      </c>
      <c r="M83" s="29">
        <f t="shared" si="27"/>
        <v>49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0.46739130434782605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2.5925925925925926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V86" s="77" t="s">
        <v>29</v>
      </c>
      <c r="W86" s="61" t="s">
        <v>80</v>
      </c>
      <c r="X86" s="79">
        <v>0.78969957081545061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5">
    <sortCondition descending="1" ref="T3:T15"/>
    <sortCondition descending="1" ref="U3:U15"/>
    <sortCondition descending="1" ref="W3:W15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86" t="s">
        <v>246</v>
      </c>
      <c r="D1" s="187"/>
      <c r="E1" s="188"/>
      <c r="F1" s="4">
        <v>1</v>
      </c>
      <c r="G1" s="186" t="s">
        <v>41</v>
      </c>
      <c r="H1" s="187"/>
      <c r="I1" s="188"/>
      <c r="J1" s="4">
        <v>3</v>
      </c>
      <c r="K1" s="186" t="s">
        <v>240</v>
      </c>
      <c r="L1" s="187"/>
      <c r="M1" s="188"/>
      <c r="N1" s="4">
        <v>21</v>
      </c>
      <c r="O1" s="193" t="s">
        <v>348</v>
      </c>
      <c r="P1" s="187"/>
      <c r="Q1" s="188"/>
      <c r="R1" s="5">
        <v>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211</v>
      </c>
      <c r="B3" s="86" t="s">
        <v>52</v>
      </c>
      <c r="C3" s="12">
        <v>4</v>
      </c>
      <c r="D3" s="13">
        <v>2</v>
      </c>
      <c r="E3" s="13">
        <v>1</v>
      </c>
      <c r="F3" s="14">
        <v>0</v>
      </c>
      <c r="G3" s="12">
        <v>4</v>
      </c>
      <c r="H3" s="13">
        <v>3</v>
      </c>
      <c r="I3" s="13">
        <v>0</v>
      </c>
      <c r="J3" s="14">
        <v>1</v>
      </c>
      <c r="K3" s="12">
        <v>5</v>
      </c>
      <c r="L3" s="13">
        <v>2</v>
      </c>
      <c r="M3" s="13">
        <v>0</v>
      </c>
      <c r="N3" s="14">
        <v>2</v>
      </c>
      <c r="O3" s="12">
        <v>6</v>
      </c>
      <c r="P3" s="13">
        <v>3</v>
      </c>
      <c r="Q3" s="13">
        <v>0</v>
      </c>
      <c r="R3" s="14">
        <v>4</v>
      </c>
      <c r="S3" s="17"/>
      <c r="T3" s="148"/>
    </row>
    <row r="4" spans="1:20" x14ac:dyDescent="0.2">
      <c r="A4" s="83" t="s">
        <v>372</v>
      </c>
      <c r="B4" s="86" t="s">
        <v>234</v>
      </c>
      <c r="C4" s="12">
        <v>4</v>
      </c>
      <c r="D4" s="13">
        <v>4</v>
      </c>
      <c r="E4" s="13">
        <v>0</v>
      </c>
      <c r="F4" s="14">
        <v>0</v>
      </c>
      <c r="G4" s="12">
        <v>3</v>
      </c>
      <c r="H4" s="13">
        <v>2</v>
      </c>
      <c r="I4" s="13">
        <v>0</v>
      </c>
      <c r="J4" s="14">
        <v>0</v>
      </c>
      <c r="K4" s="12">
        <v>4</v>
      </c>
      <c r="L4" s="13">
        <v>2</v>
      </c>
      <c r="M4" s="13">
        <v>1</v>
      </c>
      <c r="N4" s="14">
        <v>0</v>
      </c>
      <c r="O4" s="12">
        <v>5</v>
      </c>
      <c r="P4" s="13">
        <v>2</v>
      </c>
      <c r="Q4" s="13">
        <v>3</v>
      </c>
      <c r="R4" s="14">
        <v>0</v>
      </c>
      <c r="S4" s="17"/>
      <c r="T4" s="148"/>
    </row>
    <row r="5" spans="1:20" x14ac:dyDescent="0.2">
      <c r="A5" s="83" t="s">
        <v>95</v>
      </c>
      <c r="B5" s="86" t="s">
        <v>151</v>
      </c>
      <c r="C5" s="12">
        <v>5</v>
      </c>
      <c r="D5" s="146">
        <v>1</v>
      </c>
      <c r="E5" s="146">
        <v>3</v>
      </c>
      <c r="F5" s="14">
        <v>1</v>
      </c>
      <c r="G5" s="12">
        <v>3</v>
      </c>
      <c r="H5" s="146">
        <v>0</v>
      </c>
      <c r="I5" s="146">
        <v>1</v>
      </c>
      <c r="J5" s="14">
        <v>1</v>
      </c>
      <c r="K5" s="12">
        <v>3</v>
      </c>
      <c r="L5" s="146">
        <v>1</v>
      </c>
      <c r="M5" s="146">
        <v>1</v>
      </c>
      <c r="N5" s="14">
        <v>3</v>
      </c>
      <c r="O5" s="12">
        <v>5</v>
      </c>
      <c r="P5" s="146">
        <v>2</v>
      </c>
      <c r="Q5" s="146">
        <v>2</v>
      </c>
      <c r="R5" s="14">
        <v>4</v>
      </c>
      <c r="S5" s="17"/>
      <c r="T5" s="148"/>
    </row>
    <row r="6" spans="1:20" x14ac:dyDescent="0.2">
      <c r="A6" s="83" t="s">
        <v>161</v>
      </c>
      <c r="B6" s="86" t="s">
        <v>177</v>
      </c>
      <c r="C6" s="12">
        <v>3</v>
      </c>
      <c r="D6" s="146">
        <v>3</v>
      </c>
      <c r="E6" s="146">
        <v>0</v>
      </c>
      <c r="F6" s="14">
        <v>0</v>
      </c>
      <c r="G6" s="12">
        <v>2</v>
      </c>
      <c r="H6" s="146">
        <v>2</v>
      </c>
      <c r="I6" s="146">
        <v>0</v>
      </c>
      <c r="J6" s="14">
        <v>0</v>
      </c>
      <c r="K6" s="12">
        <v>4</v>
      </c>
      <c r="L6" s="146">
        <v>1</v>
      </c>
      <c r="M6" s="146">
        <v>0</v>
      </c>
      <c r="N6" s="14">
        <v>2</v>
      </c>
      <c r="O6" s="12">
        <v>5</v>
      </c>
      <c r="P6" s="146">
        <v>4</v>
      </c>
      <c r="Q6" s="146">
        <v>0</v>
      </c>
      <c r="R6" s="14">
        <v>1</v>
      </c>
      <c r="S6" s="17"/>
      <c r="T6" s="99"/>
    </row>
    <row r="7" spans="1:20" x14ac:dyDescent="0.2">
      <c r="A7" s="83" t="s">
        <v>163</v>
      </c>
      <c r="B7" s="86" t="s">
        <v>50</v>
      </c>
      <c r="C7" s="12"/>
      <c r="D7" s="146"/>
      <c r="E7" s="146"/>
      <c r="F7" s="14"/>
      <c r="G7" s="12">
        <v>5</v>
      </c>
      <c r="H7" s="146">
        <v>3</v>
      </c>
      <c r="I7" s="146">
        <v>0</v>
      </c>
      <c r="J7" s="14">
        <v>0</v>
      </c>
      <c r="K7" s="12">
        <v>3</v>
      </c>
      <c r="L7" s="146">
        <v>1</v>
      </c>
      <c r="M7" s="146">
        <v>0</v>
      </c>
      <c r="N7" s="14">
        <v>0</v>
      </c>
      <c r="O7" s="15">
        <v>3</v>
      </c>
      <c r="P7" s="146">
        <v>3</v>
      </c>
      <c r="Q7" s="146">
        <v>0</v>
      </c>
      <c r="R7" s="16">
        <v>0</v>
      </c>
      <c r="S7" s="17"/>
      <c r="T7" s="147"/>
    </row>
    <row r="8" spans="1:20" x14ac:dyDescent="0.2">
      <c r="A8" s="83" t="s">
        <v>103</v>
      </c>
      <c r="B8" s="86" t="s">
        <v>86</v>
      </c>
      <c r="C8" s="12">
        <v>4</v>
      </c>
      <c r="D8" s="146">
        <v>3</v>
      </c>
      <c r="E8" s="146">
        <v>1</v>
      </c>
      <c r="F8" s="14">
        <v>0</v>
      </c>
      <c r="G8" s="12">
        <v>3</v>
      </c>
      <c r="H8" s="146">
        <v>2</v>
      </c>
      <c r="I8" s="146">
        <v>1</v>
      </c>
      <c r="J8" s="14">
        <v>1</v>
      </c>
      <c r="K8" s="12">
        <v>1</v>
      </c>
      <c r="L8" s="146">
        <v>0</v>
      </c>
      <c r="M8" s="146">
        <v>0</v>
      </c>
      <c r="N8" s="14">
        <v>0</v>
      </c>
      <c r="O8" s="15">
        <v>2</v>
      </c>
      <c r="P8" s="146">
        <v>1</v>
      </c>
      <c r="Q8" s="146">
        <v>0</v>
      </c>
      <c r="R8" s="16">
        <v>0</v>
      </c>
      <c r="S8" s="17"/>
      <c r="T8" s="99"/>
    </row>
    <row r="9" spans="1:20" x14ac:dyDescent="0.2">
      <c r="A9" s="83" t="s">
        <v>100</v>
      </c>
      <c r="B9" s="86" t="s">
        <v>230</v>
      </c>
      <c r="C9" s="12">
        <v>2</v>
      </c>
      <c r="D9" s="146">
        <v>1</v>
      </c>
      <c r="E9" s="146">
        <v>0</v>
      </c>
      <c r="F9" s="14">
        <v>1</v>
      </c>
      <c r="G9" s="12">
        <v>2</v>
      </c>
      <c r="H9" s="146">
        <v>0</v>
      </c>
      <c r="I9" s="146">
        <v>0</v>
      </c>
      <c r="J9" s="14">
        <v>0</v>
      </c>
      <c r="K9" s="12">
        <v>2</v>
      </c>
      <c r="L9" s="146">
        <v>0</v>
      </c>
      <c r="M9" s="146">
        <v>1</v>
      </c>
      <c r="N9" s="14">
        <v>0</v>
      </c>
      <c r="O9" s="15">
        <v>4</v>
      </c>
      <c r="P9" s="146">
        <v>1</v>
      </c>
      <c r="Q9" s="146">
        <v>1</v>
      </c>
      <c r="R9" s="16">
        <v>0</v>
      </c>
      <c r="S9" s="17"/>
      <c r="T9" s="99"/>
    </row>
    <row r="10" spans="1:20" x14ac:dyDescent="0.2">
      <c r="A10" s="83" t="s">
        <v>158</v>
      </c>
      <c r="B10" s="86" t="s">
        <v>370</v>
      </c>
      <c r="C10" s="12">
        <v>2</v>
      </c>
      <c r="D10" s="146">
        <v>1</v>
      </c>
      <c r="E10" s="146">
        <v>0</v>
      </c>
      <c r="F10" s="14">
        <v>1</v>
      </c>
      <c r="G10" s="12">
        <v>2</v>
      </c>
      <c r="H10" s="146">
        <v>1</v>
      </c>
      <c r="I10" s="146">
        <v>0</v>
      </c>
      <c r="J10" s="14">
        <v>1</v>
      </c>
      <c r="K10" s="12">
        <v>2</v>
      </c>
      <c r="L10" s="146">
        <v>0</v>
      </c>
      <c r="M10" s="146">
        <v>0</v>
      </c>
      <c r="N10" s="14">
        <v>1</v>
      </c>
      <c r="O10" s="15">
        <v>1</v>
      </c>
      <c r="P10" s="146">
        <v>0</v>
      </c>
      <c r="Q10" s="146">
        <v>0</v>
      </c>
      <c r="R10" s="16">
        <v>0</v>
      </c>
      <c r="S10" s="17"/>
      <c r="T10" s="99"/>
    </row>
    <row r="11" spans="1:20" x14ac:dyDescent="0.2">
      <c r="A11" s="83" t="s">
        <v>369</v>
      </c>
      <c r="B11" s="86" t="s">
        <v>294</v>
      </c>
      <c r="C11" s="12">
        <v>2</v>
      </c>
      <c r="D11" s="146">
        <v>0</v>
      </c>
      <c r="E11" s="146">
        <v>0</v>
      </c>
      <c r="F11" s="14">
        <v>0</v>
      </c>
      <c r="G11" s="12">
        <v>2</v>
      </c>
      <c r="H11" s="146">
        <v>0</v>
      </c>
      <c r="I11" s="146">
        <v>0</v>
      </c>
      <c r="J11" s="14">
        <v>0</v>
      </c>
      <c r="K11" s="12"/>
      <c r="L11" s="146"/>
      <c r="M11" s="146"/>
      <c r="N11" s="14"/>
      <c r="O11" s="15"/>
      <c r="P11" s="146"/>
      <c r="Q11" s="146"/>
      <c r="R11" s="16"/>
      <c r="S11" s="17"/>
      <c r="T11" s="148"/>
    </row>
    <row r="12" spans="1:20" x14ac:dyDescent="0.2">
      <c r="A12" s="83" t="s">
        <v>140</v>
      </c>
      <c r="B12" s="86" t="s">
        <v>77</v>
      </c>
      <c r="C12" s="12">
        <v>1</v>
      </c>
      <c r="D12" s="146">
        <v>0</v>
      </c>
      <c r="E12" s="146">
        <v>1</v>
      </c>
      <c r="F12" s="14">
        <v>0</v>
      </c>
      <c r="G12" s="12">
        <v>1</v>
      </c>
      <c r="H12" s="146">
        <v>1</v>
      </c>
      <c r="I12" s="146">
        <v>0</v>
      </c>
      <c r="J12" s="14">
        <v>0</v>
      </c>
      <c r="K12" s="12">
        <v>1</v>
      </c>
      <c r="L12" s="146">
        <v>0</v>
      </c>
      <c r="M12" s="146">
        <v>0</v>
      </c>
      <c r="N12" s="14">
        <v>0</v>
      </c>
      <c r="O12" s="15">
        <v>0</v>
      </c>
      <c r="P12" s="146">
        <v>0</v>
      </c>
      <c r="Q12" s="146">
        <v>0</v>
      </c>
      <c r="R12" s="14">
        <v>0</v>
      </c>
      <c r="S12" s="17"/>
      <c r="T12" s="99"/>
    </row>
    <row r="13" spans="1:20" x14ac:dyDescent="0.2">
      <c r="A13" s="83" t="s">
        <v>165</v>
      </c>
      <c r="B13" s="86" t="s">
        <v>371</v>
      </c>
      <c r="C13" s="12">
        <v>0</v>
      </c>
      <c r="D13" s="146">
        <v>0</v>
      </c>
      <c r="E13" s="146">
        <v>0</v>
      </c>
      <c r="F13" s="14">
        <v>0</v>
      </c>
      <c r="G13" s="12">
        <v>2</v>
      </c>
      <c r="H13" s="146">
        <v>1</v>
      </c>
      <c r="I13" s="146">
        <v>1</v>
      </c>
      <c r="J13" s="14">
        <v>1</v>
      </c>
      <c r="K13" s="12">
        <v>0</v>
      </c>
      <c r="L13" s="146">
        <v>0</v>
      </c>
      <c r="M13" s="146">
        <v>0</v>
      </c>
      <c r="N13" s="14">
        <v>0</v>
      </c>
      <c r="O13" s="15">
        <v>0</v>
      </c>
      <c r="P13" s="146">
        <v>0</v>
      </c>
      <c r="Q13" s="146">
        <v>0</v>
      </c>
      <c r="R13" s="14">
        <v>2</v>
      </c>
      <c r="S13" s="17"/>
      <c r="T13" s="99"/>
    </row>
    <row r="14" spans="1:20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5"/>
      <c r="P14" s="146"/>
      <c r="Q14" s="146"/>
      <c r="R14" s="14"/>
      <c r="S14" s="17" t="s">
        <v>8</v>
      </c>
      <c r="T14" s="99"/>
    </row>
    <row r="15" spans="1:20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5"/>
      <c r="P15" s="146"/>
      <c r="Q15" s="146"/>
      <c r="R15" s="14"/>
      <c r="S15" s="17" t="s">
        <v>8</v>
      </c>
      <c r="T15" s="99"/>
    </row>
    <row r="16" spans="1:20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5"/>
      <c r="P16" s="146"/>
      <c r="Q16" s="146"/>
      <c r="R16" s="14"/>
      <c r="S16" s="17" t="s">
        <v>8</v>
      </c>
      <c r="T16" s="148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/>
      <c r="P18" s="146"/>
      <c r="Q18" s="146"/>
      <c r="R18" s="14"/>
      <c r="S18" s="17"/>
      <c r="T18" s="99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  <c r="T19" s="99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  <c r="T20" s="99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  <c r="T21" s="99"/>
    </row>
    <row r="22" spans="1:24" x14ac:dyDescent="0.2">
      <c r="A22" s="18" t="s">
        <v>9</v>
      </c>
      <c r="B22" s="169" t="s">
        <v>87</v>
      </c>
      <c r="C22" s="20">
        <v>27</v>
      </c>
      <c r="D22" s="21">
        <v>15</v>
      </c>
      <c r="E22" s="21">
        <v>6</v>
      </c>
      <c r="F22" s="22">
        <v>3</v>
      </c>
      <c r="G22" s="20"/>
      <c r="H22" s="21"/>
      <c r="I22" s="21"/>
      <c r="J22" s="22"/>
      <c r="K22" s="20">
        <v>25</v>
      </c>
      <c r="L22" s="21">
        <v>7</v>
      </c>
      <c r="M22" s="21">
        <v>3</v>
      </c>
      <c r="N22" s="22">
        <v>8</v>
      </c>
      <c r="O22" s="20"/>
      <c r="P22" s="21"/>
      <c r="Q22" s="21"/>
      <c r="R22" s="23"/>
      <c r="S22" s="24"/>
      <c r="T22" s="145"/>
    </row>
    <row r="23" spans="1:24" x14ac:dyDescent="0.2">
      <c r="A23" s="18"/>
      <c r="B23" s="170" t="s">
        <v>78</v>
      </c>
      <c r="C23" s="90"/>
      <c r="D23" s="56"/>
      <c r="E23" s="56"/>
      <c r="F23" s="91"/>
      <c r="G23" s="90">
        <v>29</v>
      </c>
      <c r="H23" s="56">
        <v>15</v>
      </c>
      <c r="I23" s="56">
        <v>3</v>
      </c>
      <c r="J23" s="91">
        <v>5</v>
      </c>
      <c r="K23" s="90"/>
      <c r="L23" s="56"/>
      <c r="M23" s="56"/>
      <c r="N23" s="91"/>
      <c r="O23" s="90">
        <v>31</v>
      </c>
      <c r="P23" s="56">
        <v>16</v>
      </c>
      <c r="Q23" s="56">
        <v>6</v>
      </c>
      <c r="R23" s="91">
        <v>11</v>
      </c>
      <c r="S23" s="24"/>
      <c r="T23" s="99"/>
    </row>
    <row r="24" spans="1:24" x14ac:dyDescent="0.2">
      <c r="A24" s="18"/>
      <c r="B24" s="170" t="s">
        <v>435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47" customFormat="1" ht="13.5" thickBot="1" x14ac:dyDescent="0.25">
      <c r="A25" s="18"/>
      <c r="B25" s="170" t="s">
        <v>439</v>
      </c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27</v>
      </c>
      <c r="D26" s="29">
        <f t="shared" si="0"/>
        <v>15</v>
      </c>
      <c r="E26" s="29">
        <f t="shared" si="0"/>
        <v>6</v>
      </c>
      <c r="F26" s="29">
        <f t="shared" si="0"/>
        <v>3</v>
      </c>
      <c r="G26" s="29">
        <f t="shared" si="0"/>
        <v>29</v>
      </c>
      <c r="H26" s="29">
        <f t="shared" si="0"/>
        <v>15</v>
      </c>
      <c r="I26" s="29">
        <f t="shared" si="0"/>
        <v>3</v>
      </c>
      <c r="J26" s="29">
        <f t="shared" si="0"/>
        <v>5</v>
      </c>
      <c r="K26" s="29">
        <f t="shared" si="0"/>
        <v>25</v>
      </c>
      <c r="L26" s="29">
        <f t="shared" si="0"/>
        <v>7</v>
      </c>
      <c r="M26" s="29">
        <f t="shared" si="0"/>
        <v>3</v>
      </c>
      <c r="N26" s="29">
        <f t="shared" si="0"/>
        <v>8</v>
      </c>
      <c r="O26" s="29">
        <f t="shared" si="0"/>
        <v>31</v>
      </c>
      <c r="P26" s="29">
        <f t="shared" si="0"/>
        <v>16</v>
      </c>
      <c r="Q26" s="29">
        <f t="shared" si="0"/>
        <v>6</v>
      </c>
      <c r="R26" s="29">
        <f t="shared" si="0"/>
        <v>11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15</v>
      </c>
      <c r="E27" s="30">
        <f>E26</f>
        <v>6</v>
      </c>
      <c r="F27" s="30">
        <f>F26</f>
        <v>3</v>
      </c>
      <c r="G27" s="30">
        <f t="shared" ref="G27:R27" si="1">SUM(C27,G26)</f>
        <v>56</v>
      </c>
      <c r="H27" s="30">
        <f t="shared" si="1"/>
        <v>30</v>
      </c>
      <c r="I27" s="30">
        <f t="shared" si="1"/>
        <v>9</v>
      </c>
      <c r="J27" s="30">
        <f t="shared" si="1"/>
        <v>8</v>
      </c>
      <c r="K27" s="30">
        <f t="shared" si="1"/>
        <v>81</v>
      </c>
      <c r="L27" s="30">
        <f t="shared" si="1"/>
        <v>37</v>
      </c>
      <c r="M27" s="30">
        <f t="shared" si="1"/>
        <v>12</v>
      </c>
      <c r="N27" s="30">
        <f t="shared" si="1"/>
        <v>16</v>
      </c>
      <c r="O27" s="31">
        <f t="shared" si="1"/>
        <v>112</v>
      </c>
      <c r="P27" s="30">
        <f t="shared" si="1"/>
        <v>53</v>
      </c>
      <c r="Q27" s="30">
        <f t="shared" si="1"/>
        <v>18</v>
      </c>
      <c r="R27" s="32">
        <f t="shared" si="1"/>
        <v>27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67</v>
      </c>
      <c r="D29" s="187"/>
      <c r="E29" s="188"/>
      <c r="F29" s="4">
        <v>14</v>
      </c>
      <c r="G29" s="186" t="s">
        <v>43</v>
      </c>
      <c r="H29" s="187"/>
      <c r="I29" s="188"/>
      <c r="J29" s="4">
        <v>12</v>
      </c>
      <c r="K29" s="186" t="s">
        <v>92</v>
      </c>
      <c r="L29" s="187"/>
      <c r="M29" s="188"/>
      <c r="N29" s="4">
        <v>5</v>
      </c>
      <c r="O29" s="193" t="s">
        <v>348</v>
      </c>
      <c r="P29" s="187"/>
      <c r="Q29" s="188"/>
      <c r="R29" s="5">
        <v>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45</v>
      </c>
      <c r="B31" s="86" t="str">
        <f t="shared" si="2"/>
        <v>Richie Schultz</v>
      </c>
      <c r="C31" s="12">
        <v>2</v>
      </c>
      <c r="D31" s="13">
        <v>0</v>
      </c>
      <c r="E31" s="13">
        <v>0</v>
      </c>
      <c r="F31" s="14">
        <v>2</v>
      </c>
      <c r="G31" s="12">
        <v>5</v>
      </c>
      <c r="H31" s="13">
        <v>3</v>
      </c>
      <c r="I31" s="13">
        <v>1</v>
      </c>
      <c r="J31" s="14">
        <v>1</v>
      </c>
      <c r="K31" s="12">
        <v>3</v>
      </c>
      <c r="L31" s="13">
        <v>2</v>
      </c>
      <c r="M31" s="13">
        <v>0</v>
      </c>
      <c r="N31" s="14">
        <v>0</v>
      </c>
      <c r="O31" s="15">
        <v>4</v>
      </c>
      <c r="P31" s="13">
        <v>3</v>
      </c>
      <c r="Q31" s="13">
        <v>0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75</v>
      </c>
      <c r="B32" s="86" t="str">
        <f t="shared" si="2"/>
        <v>Chris Jackson</v>
      </c>
      <c r="C32" s="12">
        <v>2</v>
      </c>
      <c r="D32" s="13">
        <v>0</v>
      </c>
      <c r="E32" s="13">
        <v>1</v>
      </c>
      <c r="F32" s="14">
        <v>0</v>
      </c>
      <c r="G32" s="12">
        <v>4</v>
      </c>
      <c r="H32" s="13">
        <v>1</v>
      </c>
      <c r="I32" s="13">
        <v>1</v>
      </c>
      <c r="J32" s="14">
        <v>0</v>
      </c>
      <c r="K32" s="12">
        <v>3</v>
      </c>
      <c r="L32" s="13">
        <v>0</v>
      </c>
      <c r="M32" s="13">
        <v>1</v>
      </c>
      <c r="N32" s="14">
        <v>0</v>
      </c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Nick Silver</v>
      </c>
      <c r="C33" s="12">
        <v>4</v>
      </c>
      <c r="D33" s="13">
        <v>0</v>
      </c>
      <c r="E33" s="13">
        <v>2</v>
      </c>
      <c r="F33" s="14">
        <v>0</v>
      </c>
      <c r="G33" s="12">
        <v>5</v>
      </c>
      <c r="H33" s="13">
        <v>2</v>
      </c>
      <c r="I33" s="13">
        <v>2</v>
      </c>
      <c r="J33" s="14">
        <v>2</v>
      </c>
      <c r="K33" s="12">
        <v>5</v>
      </c>
      <c r="L33" s="13">
        <v>2</v>
      </c>
      <c r="M33" s="13">
        <v>2</v>
      </c>
      <c r="N33" s="14">
        <v>4</v>
      </c>
      <c r="O33" s="15">
        <v>5</v>
      </c>
      <c r="P33" s="13">
        <v>4</v>
      </c>
      <c r="Q33" s="13">
        <v>1</v>
      </c>
      <c r="R33" s="16">
        <v>6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81</v>
      </c>
      <c r="B34" s="86" t="str">
        <f t="shared" si="2"/>
        <v>William Landrum</v>
      </c>
      <c r="C34" s="12">
        <v>2</v>
      </c>
      <c r="D34" s="13">
        <v>0</v>
      </c>
      <c r="E34" s="13">
        <v>1</v>
      </c>
      <c r="F34" s="14">
        <v>0</v>
      </c>
      <c r="G34" s="12">
        <v>5</v>
      </c>
      <c r="H34" s="13">
        <v>3</v>
      </c>
      <c r="I34" s="13">
        <v>1</v>
      </c>
      <c r="J34" s="14">
        <v>1</v>
      </c>
      <c r="K34" s="12">
        <v>5</v>
      </c>
      <c r="L34" s="13">
        <v>1</v>
      </c>
      <c r="M34" s="13">
        <v>2</v>
      </c>
      <c r="N34" s="14">
        <v>2</v>
      </c>
      <c r="O34" s="15">
        <v>5</v>
      </c>
      <c r="P34" s="13">
        <v>1</v>
      </c>
      <c r="Q34" s="13">
        <v>3</v>
      </c>
      <c r="R34" s="16">
        <v>2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31</v>
      </c>
      <c r="B35" s="86" t="str">
        <f t="shared" si="2"/>
        <v>Giovanni Francese</v>
      </c>
      <c r="C35" s="12">
        <v>3</v>
      </c>
      <c r="D35" s="13">
        <v>1</v>
      </c>
      <c r="E35" s="13">
        <v>1</v>
      </c>
      <c r="F35" s="14">
        <v>2</v>
      </c>
      <c r="G35" s="12">
        <v>1</v>
      </c>
      <c r="H35" s="13">
        <v>1</v>
      </c>
      <c r="I35" s="13">
        <v>0</v>
      </c>
      <c r="J35" s="14">
        <v>0</v>
      </c>
      <c r="K35" s="12">
        <v>4</v>
      </c>
      <c r="L35" s="13">
        <v>2</v>
      </c>
      <c r="M35" s="13">
        <v>1</v>
      </c>
      <c r="N35" s="14">
        <v>0</v>
      </c>
      <c r="O35" s="15">
        <v>4</v>
      </c>
      <c r="P35" s="13">
        <v>1</v>
      </c>
      <c r="Q35" s="13">
        <v>2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5</v>
      </c>
      <c r="B36" s="86" t="str">
        <f t="shared" si="2"/>
        <v>Bernardo Barrera</v>
      </c>
      <c r="C36" s="12"/>
      <c r="D36" s="13"/>
      <c r="E36" s="13"/>
      <c r="F36" s="14"/>
      <c r="G36" s="12">
        <v>5</v>
      </c>
      <c r="H36" s="13">
        <v>1</v>
      </c>
      <c r="I36" s="13">
        <v>2</v>
      </c>
      <c r="J36" s="14">
        <v>3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25</v>
      </c>
      <c r="B37" s="86" t="str">
        <f t="shared" si="2"/>
        <v>Juan Gonzalez</v>
      </c>
      <c r="C37" s="12">
        <v>1</v>
      </c>
      <c r="D37" s="13">
        <v>0</v>
      </c>
      <c r="E37" s="13">
        <v>0</v>
      </c>
      <c r="F37" s="14">
        <v>2</v>
      </c>
      <c r="G37" s="12">
        <v>2</v>
      </c>
      <c r="H37" s="13">
        <v>0</v>
      </c>
      <c r="I37" s="13">
        <v>1</v>
      </c>
      <c r="J37" s="14">
        <v>2</v>
      </c>
      <c r="K37" s="12">
        <v>1</v>
      </c>
      <c r="L37" s="13">
        <v>0</v>
      </c>
      <c r="M37" s="13">
        <v>1</v>
      </c>
      <c r="N37" s="14">
        <v>0</v>
      </c>
      <c r="O37" s="15">
        <v>4</v>
      </c>
      <c r="P37" s="13">
        <v>2</v>
      </c>
      <c r="Q37" s="13">
        <v>1</v>
      </c>
      <c r="R37" s="16">
        <v>0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28</v>
      </c>
      <c r="B38" s="86" t="str">
        <f t="shared" si="2"/>
        <v>Alex Gamino</v>
      </c>
      <c r="C38" s="12">
        <v>2</v>
      </c>
      <c r="D38" s="13">
        <v>0</v>
      </c>
      <c r="E38" s="13">
        <v>2</v>
      </c>
      <c r="F38" s="14">
        <v>0</v>
      </c>
      <c r="G38" s="12">
        <v>2</v>
      </c>
      <c r="H38" s="13">
        <v>0</v>
      </c>
      <c r="I38" s="13">
        <v>0</v>
      </c>
      <c r="J38" s="14">
        <v>1</v>
      </c>
      <c r="K38" s="12">
        <v>4</v>
      </c>
      <c r="L38" s="13">
        <v>1</v>
      </c>
      <c r="M38" s="13">
        <v>0</v>
      </c>
      <c r="N38" s="14">
        <v>0</v>
      </c>
      <c r="O38" s="15">
        <v>4</v>
      </c>
      <c r="P38" s="13">
        <v>1</v>
      </c>
      <c r="Q38" s="13">
        <v>2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58</v>
      </c>
      <c r="B39" s="86" t="str">
        <f t="shared" si="2"/>
        <v>Dave Smolka</v>
      </c>
      <c r="C39" s="12">
        <v>1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>
        <v>2</v>
      </c>
      <c r="L39" s="13">
        <v>2</v>
      </c>
      <c r="M39" s="13">
        <v>0</v>
      </c>
      <c r="N39" s="14">
        <v>2</v>
      </c>
      <c r="O39" s="15">
        <v>1</v>
      </c>
      <c r="P39" s="13">
        <v>0</v>
      </c>
      <c r="Q39" s="13">
        <v>0</v>
      </c>
      <c r="R39" s="16">
        <v>0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15</v>
      </c>
      <c r="B40" s="86" t="str">
        <f t="shared" si="2"/>
        <v>Kalari Girtley</v>
      </c>
      <c r="C40" s="12">
        <v>2</v>
      </c>
      <c r="D40" s="13">
        <v>0</v>
      </c>
      <c r="E40" s="13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>
        <v>0</v>
      </c>
      <c r="P40" s="13">
        <v>0</v>
      </c>
      <c r="Q40" s="13">
        <v>0</v>
      </c>
      <c r="R40" s="16">
        <v>0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20</v>
      </c>
      <c r="B41" s="86" t="str">
        <f t="shared" si="2"/>
        <v>Mike McGlashon</v>
      </c>
      <c r="C41" s="12">
        <v>1</v>
      </c>
      <c r="D41" s="13">
        <v>1</v>
      </c>
      <c r="E41" s="13">
        <v>0</v>
      </c>
      <c r="F41" s="14">
        <v>0</v>
      </c>
      <c r="G41" s="12">
        <v>0</v>
      </c>
      <c r="H41" s="13">
        <v>0</v>
      </c>
      <c r="I41" s="13">
        <v>0</v>
      </c>
      <c r="J41" s="14">
        <v>3</v>
      </c>
      <c r="K41" s="12">
        <v>1</v>
      </c>
      <c r="L41" s="13">
        <v>0</v>
      </c>
      <c r="M41" s="13">
        <v>0</v>
      </c>
      <c r="N41" s="14">
        <v>2</v>
      </c>
      <c r="O41" s="15">
        <v>0</v>
      </c>
      <c r="P41" s="13">
        <v>0</v>
      </c>
      <c r="Q41" s="13">
        <v>0</v>
      </c>
      <c r="R41" s="16">
        <v>4</v>
      </c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Chad Perry</v>
      </c>
      <c r="C50" s="20"/>
      <c r="D50" s="21"/>
      <c r="E50" s="21"/>
      <c r="F50" s="22"/>
      <c r="G50" s="20">
        <v>27</v>
      </c>
      <c r="H50" s="21">
        <v>11</v>
      </c>
      <c r="I50" s="21">
        <v>8</v>
      </c>
      <c r="J50" s="22">
        <v>13</v>
      </c>
      <c r="K50" s="20">
        <v>22</v>
      </c>
      <c r="L50" s="21">
        <v>8</v>
      </c>
      <c r="M50" s="21">
        <v>4</v>
      </c>
      <c r="N50" s="22">
        <v>10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Nick Lopez</v>
      </c>
      <c r="C51" s="90">
        <v>12</v>
      </c>
      <c r="D51" s="56">
        <v>1</v>
      </c>
      <c r="E51" s="56">
        <v>4</v>
      </c>
      <c r="F51" s="91">
        <v>6</v>
      </c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 t="str">
        <f>B24</f>
        <v>Miguel Garcia</v>
      </c>
      <c r="C52" s="90">
        <v>4</v>
      </c>
      <c r="D52" s="56">
        <v>1</v>
      </c>
      <c r="E52" s="56">
        <v>1</v>
      </c>
      <c r="F52" s="91"/>
      <c r="G52" s="90">
        <v>2</v>
      </c>
      <c r="H52" s="56">
        <v>0</v>
      </c>
      <c r="I52" s="56">
        <v>0</v>
      </c>
      <c r="J52" s="91"/>
      <c r="K52" s="90">
        <v>6</v>
      </c>
      <c r="L52" s="56">
        <v>2</v>
      </c>
      <c r="M52" s="56">
        <v>3</v>
      </c>
      <c r="N52" s="91"/>
      <c r="O52" s="90">
        <v>27</v>
      </c>
      <c r="P52" s="56">
        <v>12</v>
      </c>
      <c r="Q52" s="56">
        <v>9</v>
      </c>
      <c r="R52" s="91">
        <v>13</v>
      </c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 t="str">
        <f>B25</f>
        <v>Evie Perry</v>
      </c>
      <c r="C53" s="90">
        <v>4</v>
      </c>
      <c r="D53" s="56">
        <v>0</v>
      </c>
      <c r="E53" s="56">
        <v>2</v>
      </c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20</v>
      </c>
      <c r="D54" s="29">
        <f t="shared" si="3"/>
        <v>2</v>
      </c>
      <c r="E54" s="29">
        <f t="shared" si="3"/>
        <v>7</v>
      </c>
      <c r="F54" s="29">
        <f t="shared" si="3"/>
        <v>6</v>
      </c>
      <c r="G54" s="29">
        <f t="shared" si="3"/>
        <v>29</v>
      </c>
      <c r="H54" s="29">
        <f t="shared" si="3"/>
        <v>11</v>
      </c>
      <c r="I54" s="29">
        <f t="shared" si="3"/>
        <v>8</v>
      </c>
      <c r="J54" s="29">
        <f t="shared" si="3"/>
        <v>13</v>
      </c>
      <c r="K54" s="29">
        <f t="shared" si="3"/>
        <v>28</v>
      </c>
      <c r="L54" s="29">
        <f t="shared" si="3"/>
        <v>10</v>
      </c>
      <c r="M54" s="29">
        <f t="shared" si="3"/>
        <v>7</v>
      </c>
      <c r="N54" s="29">
        <f t="shared" si="3"/>
        <v>10</v>
      </c>
      <c r="O54" s="29">
        <f t="shared" si="3"/>
        <v>27</v>
      </c>
      <c r="P54" s="29">
        <f t="shared" si="3"/>
        <v>12</v>
      </c>
      <c r="Q54" s="29">
        <f t="shared" si="3"/>
        <v>9</v>
      </c>
      <c r="R54" s="29">
        <f t="shared" si="3"/>
        <v>13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132</v>
      </c>
      <c r="D55" s="30">
        <f>SUM(P27,D54)</f>
        <v>55</v>
      </c>
      <c r="E55" s="30">
        <f>SUM(Q27,E54)</f>
        <v>25</v>
      </c>
      <c r="F55" s="30">
        <f>SUM(R27,F54)</f>
        <v>33</v>
      </c>
      <c r="G55" s="30">
        <f t="shared" ref="G55:R55" si="4">SUM(C55,G54)</f>
        <v>161</v>
      </c>
      <c r="H55" s="30">
        <f t="shared" si="4"/>
        <v>66</v>
      </c>
      <c r="I55" s="30">
        <f t="shared" si="4"/>
        <v>33</v>
      </c>
      <c r="J55" s="30">
        <f t="shared" si="4"/>
        <v>46</v>
      </c>
      <c r="K55" s="30">
        <f t="shared" si="4"/>
        <v>189</v>
      </c>
      <c r="L55" s="30">
        <f t="shared" si="4"/>
        <v>76</v>
      </c>
      <c r="M55" s="30">
        <f t="shared" si="4"/>
        <v>40</v>
      </c>
      <c r="N55" s="30">
        <f t="shared" si="4"/>
        <v>56</v>
      </c>
      <c r="O55" s="31">
        <f t="shared" si="4"/>
        <v>216</v>
      </c>
      <c r="P55" s="30">
        <f t="shared" si="4"/>
        <v>88</v>
      </c>
      <c r="Q55" s="30">
        <f t="shared" si="4"/>
        <v>49</v>
      </c>
      <c r="R55" s="32">
        <f t="shared" si="4"/>
        <v>69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45</v>
      </c>
      <c r="B59" s="86" t="str">
        <f t="shared" ref="B59:B76" si="6">B31</f>
        <v>Richie Schultz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33</v>
      </c>
      <c r="P59" s="88">
        <f>SUM(D3,H3,L3,P3,D31,H31,L31,P31,D59,H59,L59)</f>
        <v>18</v>
      </c>
      <c r="Q59" s="88">
        <f>SUM(E3,I3,M3,Q3,E31,I31,M31,Q31,E59,I59,M59)</f>
        <v>2</v>
      </c>
      <c r="R59" s="89">
        <f>SUM(F3,J3,N3,R3,F31,J31,N31,R31,F59,J59,N59)</f>
        <v>11</v>
      </c>
      <c r="S59" s="84">
        <f>IF(O59=0,0,AVERAGE(P59/O59))</f>
        <v>0.54545454545454541</v>
      </c>
      <c r="U59" s="43" t="s">
        <v>211</v>
      </c>
      <c r="V59" s="86" t="s">
        <v>52</v>
      </c>
      <c r="W59" s="59">
        <v>11</v>
      </c>
      <c r="X59" s="59">
        <v>11</v>
      </c>
      <c r="Y59" s="60">
        <v>0.54545454545454541</v>
      </c>
      <c r="Z59" s="60" t="s">
        <v>199</v>
      </c>
      <c r="AA59" s="60">
        <v>1.375</v>
      </c>
      <c r="AB59" s="60" t="s">
        <v>199</v>
      </c>
      <c r="AC59" s="59">
        <v>8</v>
      </c>
      <c r="AD59" s="105">
        <v>0.54545454545454541</v>
      </c>
    </row>
    <row r="60" spans="1:30" x14ac:dyDescent="0.2">
      <c r="A60" s="83" t="str">
        <f t="shared" si="5"/>
        <v>75</v>
      </c>
      <c r="B60" s="86" t="str">
        <f t="shared" si="6"/>
        <v>Chris Jackson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25</v>
      </c>
      <c r="P60" s="56">
        <f t="shared" si="7"/>
        <v>11</v>
      </c>
      <c r="Q60" s="56">
        <f t="shared" si="7"/>
        <v>7</v>
      </c>
      <c r="R60" s="91">
        <f t="shared" si="7"/>
        <v>0</v>
      </c>
      <c r="S60" s="85">
        <f t="shared" ref="S60:S76" si="8">IF(O60=0,0,AVERAGE(P60/O60))</f>
        <v>0.44</v>
      </c>
      <c r="U60" s="43" t="s">
        <v>372</v>
      </c>
      <c r="V60" s="86" t="s">
        <v>234</v>
      </c>
      <c r="W60" s="59">
        <v>0</v>
      </c>
      <c r="X60" s="59" t="s">
        <v>447</v>
      </c>
      <c r="Y60" s="60">
        <v>0.44</v>
      </c>
      <c r="Z60" s="60" t="s">
        <v>199</v>
      </c>
      <c r="AA60" s="60">
        <v>0</v>
      </c>
      <c r="AB60" s="60" t="s">
        <v>199</v>
      </c>
      <c r="AC60" s="59">
        <v>7</v>
      </c>
      <c r="AD60" s="105">
        <v>0.44</v>
      </c>
    </row>
    <row r="61" spans="1:30" x14ac:dyDescent="0.2">
      <c r="A61" s="83" t="str">
        <f t="shared" si="5"/>
        <v>7</v>
      </c>
      <c r="B61" s="86" t="str">
        <f t="shared" si="6"/>
        <v>Nick Silver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35</v>
      </c>
      <c r="P61" s="56">
        <f t="shared" si="9"/>
        <v>12</v>
      </c>
      <c r="Q61" s="56">
        <f t="shared" si="9"/>
        <v>14</v>
      </c>
      <c r="R61" s="91">
        <f t="shared" si="9"/>
        <v>21</v>
      </c>
      <c r="S61" s="85">
        <f t="shared" si="8"/>
        <v>0.34285714285714286</v>
      </c>
      <c r="U61" s="43" t="s">
        <v>95</v>
      </c>
      <c r="V61" s="86" t="s">
        <v>151</v>
      </c>
      <c r="W61" s="59">
        <v>21</v>
      </c>
      <c r="X61" s="59">
        <v>21</v>
      </c>
      <c r="Y61" s="60">
        <v>0.34285714285714286</v>
      </c>
      <c r="Z61" s="60" t="s">
        <v>199</v>
      </c>
      <c r="AA61" s="60">
        <v>2.625</v>
      </c>
      <c r="AB61" s="60" t="s">
        <v>199</v>
      </c>
      <c r="AC61" s="59">
        <v>8</v>
      </c>
      <c r="AD61" s="105">
        <v>0.34285714285714286</v>
      </c>
    </row>
    <row r="62" spans="1:30" x14ac:dyDescent="0.2">
      <c r="A62" s="83" t="str">
        <f t="shared" si="5"/>
        <v>81</v>
      </c>
      <c r="B62" s="86" t="str">
        <f t="shared" si="6"/>
        <v>William Landrum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31</v>
      </c>
      <c r="P62" s="56">
        <f t="shared" si="10"/>
        <v>15</v>
      </c>
      <c r="Q62" s="56">
        <f t="shared" si="10"/>
        <v>7</v>
      </c>
      <c r="R62" s="91">
        <f t="shared" si="10"/>
        <v>8</v>
      </c>
      <c r="S62" s="85">
        <f t="shared" si="8"/>
        <v>0.4838709677419355</v>
      </c>
      <c r="U62" s="43" t="s">
        <v>161</v>
      </c>
      <c r="V62" s="86" t="s">
        <v>177</v>
      </c>
      <c r="W62" s="59">
        <v>8</v>
      </c>
      <c r="X62" s="59">
        <v>8</v>
      </c>
      <c r="Y62" s="60">
        <v>0.4838709677419355</v>
      </c>
      <c r="Z62" s="60" t="s">
        <v>199</v>
      </c>
      <c r="AA62" s="60">
        <v>1</v>
      </c>
      <c r="AB62" s="60" t="s">
        <v>199</v>
      </c>
      <c r="AC62" s="59">
        <v>8</v>
      </c>
      <c r="AD62" s="105">
        <v>0.4838709677419355</v>
      </c>
    </row>
    <row r="63" spans="1:30" x14ac:dyDescent="0.2">
      <c r="A63" s="83" t="str">
        <f t="shared" si="5"/>
        <v>31</v>
      </c>
      <c r="B63" s="86" t="str">
        <f t="shared" si="6"/>
        <v>Giovanni Francese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23</v>
      </c>
      <c r="P63" s="56">
        <f t="shared" si="11"/>
        <v>12</v>
      </c>
      <c r="Q63" s="56">
        <f t="shared" si="11"/>
        <v>4</v>
      </c>
      <c r="R63" s="91">
        <f t="shared" si="11"/>
        <v>2</v>
      </c>
      <c r="S63" s="85">
        <f t="shared" si="8"/>
        <v>0.52173913043478259</v>
      </c>
      <c r="U63" s="43" t="s">
        <v>163</v>
      </c>
      <c r="V63" s="86" t="s">
        <v>50</v>
      </c>
      <c r="W63" s="59">
        <v>2</v>
      </c>
      <c r="X63" s="59">
        <v>2</v>
      </c>
      <c r="Y63" s="60">
        <v>0.52173913043478259</v>
      </c>
      <c r="Z63" s="60" t="s">
        <v>199</v>
      </c>
      <c r="AA63" s="60">
        <v>0.2857142857142857</v>
      </c>
      <c r="AB63" s="60" t="s">
        <v>199</v>
      </c>
      <c r="AC63" s="59">
        <v>7</v>
      </c>
      <c r="AD63" s="105">
        <v>0.52173913043478259</v>
      </c>
    </row>
    <row r="64" spans="1:30" x14ac:dyDescent="0.2">
      <c r="A64" s="83" t="str">
        <f t="shared" si="5"/>
        <v>5</v>
      </c>
      <c r="B64" s="86" t="str">
        <f t="shared" si="6"/>
        <v>Bernardo Barrera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15</v>
      </c>
      <c r="P64" s="56">
        <f t="shared" si="12"/>
        <v>7</v>
      </c>
      <c r="Q64" s="56">
        <f t="shared" si="12"/>
        <v>4</v>
      </c>
      <c r="R64" s="91">
        <f t="shared" si="12"/>
        <v>4</v>
      </c>
      <c r="S64" s="85">
        <f t="shared" si="8"/>
        <v>0.46666666666666667</v>
      </c>
      <c r="U64" s="43" t="s">
        <v>103</v>
      </c>
      <c r="V64" s="86" t="s">
        <v>86</v>
      </c>
      <c r="W64" s="59">
        <v>4</v>
      </c>
      <c r="X64" s="59">
        <v>4</v>
      </c>
      <c r="Y64" s="60">
        <v>0.46666666666666667</v>
      </c>
      <c r="Z64" s="60" t="s">
        <v>202</v>
      </c>
      <c r="AA64" s="60">
        <v>0.8</v>
      </c>
      <c r="AB64" s="60" t="s">
        <v>199</v>
      </c>
      <c r="AC64" s="59">
        <v>5</v>
      </c>
      <c r="AD64" s="105">
        <v>0.35</v>
      </c>
    </row>
    <row r="65" spans="1:30" x14ac:dyDescent="0.2">
      <c r="A65" s="83" t="str">
        <f t="shared" si="5"/>
        <v>25</v>
      </c>
      <c r="B65" s="86" t="str">
        <f t="shared" si="6"/>
        <v>Juan Gonzalez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18</v>
      </c>
      <c r="P65" s="56">
        <f t="shared" si="13"/>
        <v>4</v>
      </c>
      <c r="Q65" s="56">
        <f t="shared" si="13"/>
        <v>5</v>
      </c>
      <c r="R65" s="91">
        <f t="shared" si="13"/>
        <v>5</v>
      </c>
      <c r="S65" s="85">
        <f t="shared" si="8"/>
        <v>0.22222222222222221</v>
      </c>
      <c r="U65" s="43" t="s">
        <v>100</v>
      </c>
      <c r="V65" s="86" t="s">
        <v>230</v>
      </c>
      <c r="W65" s="59">
        <v>5</v>
      </c>
      <c r="X65" s="59">
        <v>5</v>
      </c>
      <c r="Y65" s="60">
        <v>0.22222222222222221</v>
      </c>
      <c r="Z65" s="60" t="s">
        <v>202</v>
      </c>
      <c r="AA65" s="60">
        <v>0.625</v>
      </c>
      <c r="AB65" s="60" t="s">
        <v>199</v>
      </c>
      <c r="AC65" s="59">
        <v>8</v>
      </c>
      <c r="AD65" s="105">
        <v>0.2</v>
      </c>
    </row>
    <row r="66" spans="1:30" x14ac:dyDescent="0.2">
      <c r="A66" s="83" t="str">
        <f t="shared" si="5"/>
        <v>28</v>
      </c>
      <c r="B66" s="86" t="str">
        <f t="shared" si="6"/>
        <v>Alex Gamino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19</v>
      </c>
      <c r="P66" s="56">
        <f t="shared" si="14"/>
        <v>4</v>
      </c>
      <c r="Q66" s="56">
        <f t="shared" si="14"/>
        <v>4</v>
      </c>
      <c r="R66" s="91">
        <f t="shared" si="14"/>
        <v>4</v>
      </c>
      <c r="S66" s="85">
        <f t="shared" si="8"/>
        <v>0.21052631578947367</v>
      </c>
      <c r="U66" s="43" t="s">
        <v>158</v>
      </c>
      <c r="V66" s="86" t="s">
        <v>370</v>
      </c>
      <c r="W66" s="59">
        <v>4</v>
      </c>
      <c r="X66" s="59">
        <v>4</v>
      </c>
      <c r="Y66" s="60">
        <v>0.21052631578947367</v>
      </c>
      <c r="Z66" s="60" t="s">
        <v>202</v>
      </c>
      <c r="AA66" s="60">
        <v>0.5</v>
      </c>
      <c r="AB66" s="60" t="s">
        <v>199</v>
      </c>
      <c r="AC66" s="59">
        <v>8</v>
      </c>
      <c r="AD66" s="105">
        <v>0.2</v>
      </c>
    </row>
    <row r="67" spans="1:30" x14ac:dyDescent="0.2">
      <c r="A67" s="83" t="str">
        <f t="shared" si="5"/>
        <v>58</v>
      </c>
      <c r="B67" s="86" t="str">
        <f t="shared" si="6"/>
        <v>Dave Smolka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8</v>
      </c>
      <c r="P67" s="56">
        <f t="shared" si="15"/>
        <v>2</v>
      </c>
      <c r="Q67" s="56">
        <f t="shared" si="15"/>
        <v>0</v>
      </c>
      <c r="R67" s="91">
        <f t="shared" si="15"/>
        <v>2</v>
      </c>
      <c r="S67" s="85">
        <f t="shared" si="8"/>
        <v>0.25</v>
      </c>
      <c r="U67" s="43" t="s">
        <v>369</v>
      </c>
      <c r="V67" s="86" t="s">
        <v>294</v>
      </c>
      <c r="W67" s="59">
        <v>2</v>
      </c>
      <c r="X67" s="59">
        <v>2</v>
      </c>
      <c r="Y67" s="60">
        <v>0.25</v>
      </c>
      <c r="Z67" s="60" t="s">
        <v>202</v>
      </c>
      <c r="AA67" s="60">
        <v>0.4</v>
      </c>
      <c r="AB67" s="60" t="s">
        <v>199</v>
      </c>
      <c r="AC67" s="59">
        <v>5</v>
      </c>
      <c r="AD67" s="105">
        <v>0.1</v>
      </c>
    </row>
    <row r="68" spans="1:30" x14ac:dyDescent="0.2">
      <c r="A68" s="83" t="str">
        <f t="shared" si="5"/>
        <v>15</v>
      </c>
      <c r="B68" s="86" t="str">
        <f t="shared" si="6"/>
        <v>Kalari Girtley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5</v>
      </c>
      <c r="P68" s="56">
        <f t="shared" si="16"/>
        <v>1</v>
      </c>
      <c r="Q68" s="56">
        <f t="shared" si="16"/>
        <v>1</v>
      </c>
      <c r="R68" s="91">
        <f t="shared" si="16"/>
        <v>0</v>
      </c>
      <c r="S68" s="85">
        <f t="shared" si="8"/>
        <v>0.2</v>
      </c>
      <c r="U68" s="43" t="s">
        <v>140</v>
      </c>
      <c r="V68" s="86" t="s">
        <v>77</v>
      </c>
      <c r="W68" s="59">
        <v>0</v>
      </c>
      <c r="X68" s="59" t="s">
        <v>447</v>
      </c>
      <c r="Y68" s="60">
        <v>0.2</v>
      </c>
      <c r="Z68" s="60" t="s">
        <v>202</v>
      </c>
      <c r="AA68" s="60">
        <v>0</v>
      </c>
      <c r="AB68" s="60" t="s">
        <v>199</v>
      </c>
      <c r="AC68" s="59">
        <v>6</v>
      </c>
      <c r="AD68" s="105">
        <v>0.05</v>
      </c>
    </row>
    <row r="69" spans="1:30" x14ac:dyDescent="0.2">
      <c r="A69" s="83" t="str">
        <f t="shared" si="5"/>
        <v>20</v>
      </c>
      <c r="B69" s="86" t="str">
        <f t="shared" si="6"/>
        <v>Mike McGlashon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4</v>
      </c>
      <c r="P69" s="56">
        <f t="shared" si="17"/>
        <v>2</v>
      </c>
      <c r="Q69" s="56">
        <f t="shared" si="17"/>
        <v>1</v>
      </c>
      <c r="R69" s="91">
        <f t="shared" si="17"/>
        <v>12</v>
      </c>
      <c r="S69" s="85">
        <f t="shared" si="8"/>
        <v>0.5</v>
      </c>
      <c r="U69" s="43" t="s">
        <v>165</v>
      </c>
      <c r="V69" s="86" t="s">
        <v>371</v>
      </c>
      <c r="W69" s="59">
        <v>12</v>
      </c>
      <c r="X69" s="59">
        <v>12</v>
      </c>
      <c r="Y69" s="60">
        <v>0.5</v>
      </c>
      <c r="Z69" s="60" t="s">
        <v>202</v>
      </c>
      <c r="AA69" s="60">
        <v>1.5</v>
      </c>
      <c r="AB69" s="60" t="s">
        <v>199</v>
      </c>
      <c r="AC69" s="59">
        <v>8</v>
      </c>
      <c r="AD69" s="105">
        <v>0.1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Chad Perry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101</v>
      </c>
      <c r="P78" s="21">
        <f t="shared" si="25"/>
        <v>41</v>
      </c>
      <c r="Q78" s="158">
        <f t="shared" si="25"/>
        <v>21</v>
      </c>
      <c r="R78" s="157"/>
      <c r="S78" s="159">
        <f>SUM(Q78/O78)</f>
        <v>0.20792079207920791</v>
      </c>
      <c r="V78" s="56" t="s">
        <v>23</v>
      </c>
      <c r="W78" s="59">
        <v>69</v>
      </c>
      <c r="X78" s="59">
        <v>69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Nick Lopez</v>
      </c>
      <c r="C79" s="12"/>
      <c r="D79" s="13"/>
      <c r="E79" s="13"/>
      <c r="F79" s="14"/>
      <c r="G79" s="90"/>
      <c r="H79" s="56"/>
      <c r="I79" s="56"/>
      <c r="J79" s="91"/>
      <c r="K79" s="12"/>
      <c r="L79" s="13"/>
      <c r="M79" s="13"/>
      <c r="N79" s="14"/>
      <c r="O79" s="90">
        <f t="shared" si="25"/>
        <v>72</v>
      </c>
      <c r="P79" s="56">
        <f t="shared" si="25"/>
        <v>32</v>
      </c>
      <c r="Q79" s="56">
        <f t="shared" si="25"/>
        <v>13</v>
      </c>
      <c r="R79" s="91"/>
      <c r="S79" s="160">
        <f>SUM(Q79/O79)</f>
        <v>0.18055555555555555</v>
      </c>
      <c r="V79" s="67" t="s">
        <v>24</v>
      </c>
      <c r="W79" s="62"/>
      <c r="X79" s="62"/>
      <c r="Y79" s="68">
        <v>0.54545454545454541</v>
      </c>
      <c r="Z79" s="68"/>
      <c r="AA79" s="68">
        <v>2.625</v>
      </c>
      <c r="AB79" s="68"/>
      <c r="AC79" s="62"/>
    </row>
    <row r="80" spans="1:30" x14ac:dyDescent="0.2">
      <c r="A80" s="11"/>
      <c r="B80" s="156" t="str">
        <f>B52</f>
        <v>Miguel Garcia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39</v>
      </c>
      <c r="P80" s="56">
        <f t="shared" si="25"/>
        <v>15</v>
      </c>
      <c r="Q80" s="56">
        <f t="shared" si="25"/>
        <v>13</v>
      </c>
      <c r="R80" s="91"/>
      <c r="S80" s="160">
        <f>SUM(Q80/O80)</f>
        <v>0.33333333333333331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 t="str">
        <f>B53</f>
        <v>Evie Perry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4</v>
      </c>
      <c r="P81" s="26">
        <f t="shared" si="25"/>
        <v>0</v>
      </c>
      <c r="Q81" s="26">
        <f t="shared" si="25"/>
        <v>2</v>
      </c>
      <c r="R81" s="27"/>
      <c r="S81" s="161">
        <f>SUM(Q81/O81)</f>
        <v>0.5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216</v>
      </c>
      <c r="P82" s="29">
        <f t="shared" si="26"/>
        <v>88</v>
      </c>
      <c r="Q82" s="29">
        <f t="shared" si="26"/>
        <v>49</v>
      </c>
      <c r="R82" s="29">
        <f t="shared" si="26"/>
        <v>69</v>
      </c>
      <c r="S82" s="69">
        <f>AVERAGE(P82/O82)</f>
        <v>0.40740740740740738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216</v>
      </c>
      <c r="D83" s="29">
        <f>SUM(P55,D82)</f>
        <v>88</v>
      </c>
      <c r="E83" s="29">
        <f>SUM(Q55,E82)</f>
        <v>49</v>
      </c>
      <c r="F83" s="29">
        <f>SUM(R55,F82)</f>
        <v>69</v>
      </c>
      <c r="G83" s="29">
        <f t="shared" ref="G83:M83" si="27">SUM(C83,G82)</f>
        <v>216</v>
      </c>
      <c r="H83" s="29">
        <f t="shared" si="27"/>
        <v>88</v>
      </c>
      <c r="I83" s="29">
        <f t="shared" si="27"/>
        <v>49</v>
      </c>
      <c r="J83" s="29">
        <f t="shared" si="27"/>
        <v>69</v>
      </c>
      <c r="K83" s="29">
        <f t="shared" si="27"/>
        <v>216</v>
      </c>
      <c r="L83" s="29">
        <f t="shared" si="27"/>
        <v>88</v>
      </c>
      <c r="M83" s="29">
        <f t="shared" si="27"/>
        <v>49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0.47305389221556882</v>
      </c>
      <c r="V84" s="189"/>
      <c r="W84" s="190"/>
      <c r="X84" s="191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>
        <v>1.3333333333333333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87</v>
      </c>
      <c r="X86" s="79">
        <v>0.79207920792079212</v>
      </c>
      <c r="Y86" s="62" t="s">
        <v>204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78</v>
      </c>
      <c r="X87" s="163">
        <v>0.81944444444444442</v>
      </c>
      <c r="Y87" s="62" t="s">
        <v>204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 t="s">
        <v>435</v>
      </c>
      <c r="X88" s="163">
        <v>0.66666666666666674</v>
      </c>
      <c r="Y88" s="62" t="s">
        <v>204</v>
      </c>
    </row>
    <row r="89" spans="1:29" x14ac:dyDescent="0.2">
      <c r="V89" s="80" t="s">
        <v>29</v>
      </c>
      <c r="W89" s="81" t="s">
        <v>439</v>
      </c>
      <c r="X89" s="82">
        <v>0.5</v>
      </c>
      <c r="Y89" s="172" t="s">
        <v>204</v>
      </c>
    </row>
  </sheetData>
  <sheetProtection password="97AA" sheet="1" objects="1" scenarios="1"/>
  <sortState ref="A3:W20">
    <sortCondition descending="1" ref="T3:T20"/>
    <sortCondition descending="1" ref="U3:U20"/>
    <sortCondition descending="1" ref="W3:W2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240</v>
      </c>
      <c r="D1" s="187"/>
      <c r="E1" s="188"/>
      <c r="F1" s="4">
        <v>15</v>
      </c>
      <c r="G1" s="186" t="s">
        <v>70</v>
      </c>
      <c r="H1" s="187"/>
      <c r="I1" s="188"/>
      <c r="J1" s="4">
        <v>15</v>
      </c>
      <c r="K1" s="186" t="s">
        <v>246</v>
      </c>
      <c r="L1" s="187"/>
      <c r="M1" s="188"/>
      <c r="N1" s="4">
        <v>2</v>
      </c>
      <c r="O1" s="186" t="s">
        <v>42</v>
      </c>
      <c r="P1" s="187"/>
      <c r="Q1" s="188"/>
      <c r="R1" s="4">
        <v>10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310</v>
      </c>
      <c r="B3" s="86" t="s">
        <v>364</v>
      </c>
      <c r="C3" s="12">
        <v>2</v>
      </c>
      <c r="D3" s="146">
        <v>0</v>
      </c>
      <c r="E3" s="146">
        <v>2</v>
      </c>
      <c r="F3" s="14">
        <v>0</v>
      </c>
      <c r="G3" s="12">
        <v>3</v>
      </c>
      <c r="H3" s="146">
        <v>1</v>
      </c>
      <c r="I3" s="146">
        <v>0</v>
      </c>
      <c r="J3" s="14">
        <v>1</v>
      </c>
      <c r="K3" s="12">
        <v>5</v>
      </c>
      <c r="L3" s="146">
        <v>3</v>
      </c>
      <c r="M3" s="146">
        <v>1</v>
      </c>
      <c r="N3" s="14">
        <v>0</v>
      </c>
      <c r="O3" s="12">
        <v>6</v>
      </c>
      <c r="P3" s="146">
        <v>4</v>
      </c>
      <c r="Q3" s="146">
        <v>0</v>
      </c>
      <c r="R3" s="14">
        <v>3</v>
      </c>
      <c r="S3" s="17"/>
    </row>
    <row r="4" spans="1:19" x14ac:dyDescent="0.2">
      <c r="A4" s="83" t="s">
        <v>366</v>
      </c>
      <c r="B4" s="86" t="s">
        <v>412</v>
      </c>
      <c r="C4" s="12">
        <v>2</v>
      </c>
      <c r="D4" s="146">
        <v>0</v>
      </c>
      <c r="E4" s="146">
        <v>1</v>
      </c>
      <c r="F4" s="14">
        <v>2</v>
      </c>
      <c r="G4" s="12">
        <v>3</v>
      </c>
      <c r="H4" s="146">
        <v>2</v>
      </c>
      <c r="I4" s="146">
        <v>1</v>
      </c>
      <c r="J4" s="14">
        <v>8</v>
      </c>
      <c r="K4" s="12">
        <v>5</v>
      </c>
      <c r="L4" s="146">
        <v>1</v>
      </c>
      <c r="M4" s="146">
        <v>2</v>
      </c>
      <c r="N4" s="14">
        <v>1</v>
      </c>
      <c r="O4" s="12">
        <v>6</v>
      </c>
      <c r="P4" s="146">
        <v>2</v>
      </c>
      <c r="Q4" s="146">
        <v>1</v>
      </c>
      <c r="R4" s="14">
        <v>2</v>
      </c>
      <c r="S4" s="17"/>
    </row>
    <row r="5" spans="1:19" x14ac:dyDescent="0.2">
      <c r="A5" s="83" t="s">
        <v>97</v>
      </c>
      <c r="B5" s="86" t="s">
        <v>397</v>
      </c>
      <c r="C5" s="12">
        <v>2</v>
      </c>
      <c r="D5" s="146">
        <v>0</v>
      </c>
      <c r="E5" s="146">
        <v>1</v>
      </c>
      <c r="F5" s="14">
        <v>2</v>
      </c>
      <c r="G5" s="12">
        <v>3</v>
      </c>
      <c r="H5" s="146">
        <v>0</v>
      </c>
      <c r="I5" s="146">
        <v>3</v>
      </c>
      <c r="J5" s="14">
        <v>0</v>
      </c>
      <c r="K5" s="12">
        <v>4</v>
      </c>
      <c r="L5" s="146">
        <v>2</v>
      </c>
      <c r="M5" s="146">
        <v>1</v>
      </c>
      <c r="N5" s="14">
        <v>0</v>
      </c>
      <c r="O5" s="12">
        <v>5</v>
      </c>
      <c r="P5" s="146">
        <v>3</v>
      </c>
      <c r="Q5" s="146">
        <v>1</v>
      </c>
      <c r="R5" s="14">
        <v>3</v>
      </c>
      <c r="S5" s="17"/>
    </row>
    <row r="6" spans="1:19" x14ac:dyDescent="0.2">
      <c r="A6" s="83" t="s">
        <v>367</v>
      </c>
      <c r="B6" s="86" t="s">
        <v>394</v>
      </c>
      <c r="C6" s="12">
        <v>2</v>
      </c>
      <c r="D6" s="146">
        <v>0</v>
      </c>
      <c r="E6" s="146">
        <v>1</v>
      </c>
      <c r="F6" s="14">
        <v>1</v>
      </c>
      <c r="G6" s="12">
        <v>3</v>
      </c>
      <c r="H6" s="146">
        <v>0</v>
      </c>
      <c r="I6" s="146">
        <v>1</v>
      </c>
      <c r="J6" s="14">
        <v>2</v>
      </c>
      <c r="K6" s="12">
        <v>4</v>
      </c>
      <c r="L6" s="146">
        <v>2</v>
      </c>
      <c r="M6" s="146">
        <v>0</v>
      </c>
      <c r="N6" s="14">
        <v>1</v>
      </c>
      <c r="O6" s="12">
        <v>5</v>
      </c>
      <c r="P6" s="146">
        <v>3</v>
      </c>
      <c r="Q6" s="146">
        <v>2</v>
      </c>
      <c r="R6" s="14">
        <v>3</v>
      </c>
      <c r="S6" s="17"/>
    </row>
    <row r="7" spans="1:19" x14ac:dyDescent="0.2">
      <c r="A7" s="83" t="s">
        <v>368</v>
      </c>
      <c r="B7" s="86" t="s">
        <v>398</v>
      </c>
      <c r="C7" s="12">
        <v>3</v>
      </c>
      <c r="D7" s="146">
        <v>1</v>
      </c>
      <c r="E7" s="146">
        <v>0</v>
      </c>
      <c r="F7" s="14">
        <v>0</v>
      </c>
      <c r="G7" s="12">
        <v>2</v>
      </c>
      <c r="H7" s="146">
        <v>0</v>
      </c>
      <c r="I7" s="146">
        <v>1</v>
      </c>
      <c r="J7" s="14">
        <v>0</v>
      </c>
      <c r="K7" s="12">
        <v>4</v>
      </c>
      <c r="L7" s="146">
        <v>2</v>
      </c>
      <c r="M7" s="146">
        <v>2</v>
      </c>
      <c r="N7" s="14">
        <v>1</v>
      </c>
      <c r="O7" s="12">
        <v>3</v>
      </c>
      <c r="P7" s="146">
        <v>1</v>
      </c>
      <c r="Q7" s="146">
        <v>2</v>
      </c>
      <c r="R7" s="14">
        <v>1</v>
      </c>
      <c r="S7" s="17"/>
    </row>
    <row r="8" spans="1:19" x14ac:dyDescent="0.2">
      <c r="A8" s="83" t="s">
        <v>144</v>
      </c>
      <c r="B8" s="86" t="s">
        <v>396</v>
      </c>
      <c r="C8" s="12">
        <v>2</v>
      </c>
      <c r="D8" s="146">
        <v>0</v>
      </c>
      <c r="E8" s="146">
        <v>1</v>
      </c>
      <c r="F8" s="14">
        <v>1</v>
      </c>
      <c r="G8" s="12">
        <v>3</v>
      </c>
      <c r="H8" s="146">
        <v>0</v>
      </c>
      <c r="I8" s="146">
        <v>3</v>
      </c>
      <c r="J8" s="14">
        <v>0</v>
      </c>
      <c r="K8" s="12">
        <v>4</v>
      </c>
      <c r="L8" s="146">
        <v>1</v>
      </c>
      <c r="M8" s="146">
        <v>2</v>
      </c>
      <c r="N8" s="14">
        <v>1</v>
      </c>
      <c r="O8" s="12">
        <v>5</v>
      </c>
      <c r="P8" s="146">
        <v>1</v>
      </c>
      <c r="Q8" s="146">
        <v>3</v>
      </c>
      <c r="R8" s="14">
        <v>0</v>
      </c>
      <c r="S8" s="17"/>
    </row>
    <row r="9" spans="1:19" x14ac:dyDescent="0.2">
      <c r="A9" s="83" t="s">
        <v>95</v>
      </c>
      <c r="B9" s="86" t="s">
        <v>418</v>
      </c>
      <c r="C9" s="12">
        <v>1</v>
      </c>
      <c r="D9" s="146">
        <v>1</v>
      </c>
      <c r="E9" s="146">
        <v>0</v>
      </c>
      <c r="F9" s="14">
        <v>0</v>
      </c>
      <c r="G9" s="12"/>
      <c r="H9" s="146"/>
      <c r="I9" s="146"/>
      <c r="J9" s="14"/>
      <c r="K9" s="12"/>
      <c r="L9" s="146"/>
      <c r="M9" s="146"/>
      <c r="N9" s="14"/>
      <c r="O9" s="12">
        <v>2</v>
      </c>
      <c r="P9" s="146">
        <v>0</v>
      </c>
      <c r="Q9" s="146">
        <v>0</v>
      </c>
      <c r="R9" s="14">
        <v>1</v>
      </c>
      <c r="S9" s="17"/>
    </row>
    <row r="10" spans="1:19" x14ac:dyDescent="0.2">
      <c r="A10" s="83" t="s">
        <v>365</v>
      </c>
      <c r="B10" s="86" t="s">
        <v>395</v>
      </c>
      <c r="C10" s="12">
        <v>2</v>
      </c>
      <c r="D10" s="146">
        <v>0</v>
      </c>
      <c r="E10" s="146">
        <v>1</v>
      </c>
      <c r="F10" s="14">
        <v>0</v>
      </c>
      <c r="G10" s="12">
        <v>1</v>
      </c>
      <c r="H10" s="146">
        <v>0</v>
      </c>
      <c r="I10" s="146">
        <v>1</v>
      </c>
      <c r="J10" s="14">
        <v>0</v>
      </c>
      <c r="K10" s="12"/>
      <c r="L10" s="146"/>
      <c r="M10" s="146"/>
      <c r="N10" s="14"/>
      <c r="O10" s="12"/>
      <c r="P10" s="146"/>
      <c r="Q10" s="146"/>
      <c r="R10" s="14"/>
      <c r="S10" s="17"/>
    </row>
    <row r="11" spans="1:19" x14ac:dyDescent="0.2">
      <c r="A11" s="83" t="s">
        <v>251</v>
      </c>
      <c r="B11" s="86" t="s">
        <v>399</v>
      </c>
      <c r="C11" s="12">
        <v>2</v>
      </c>
      <c r="D11" s="146">
        <v>0</v>
      </c>
      <c r="E11" s="146">
        <v>0</v>
      </c>
      <c r="F11" s="14">
        <v>0</v>
      </c>
      <c r="G11" s="12">
        <v>1</v>
      </c>
      <c r="H11" s="146">
        <v>0</v>
      </c>
      <c r="I11" s="146">
        <v>1</v>
      </c>
      <c r="J11" s="14">
        <v>0</v>
      </c>
      <c r="K11" s="12"/>
      <c r="L11" s="146"/>
      <c r="M11" s="146"/>
      <c r="N11" s="14"/>
      <c r="O11" s="12"/>
      <c r="P11" s="146"/>
      <c r="Q11" s="146"/>
      <c r="R11" s="14"/>
      <c r="S11" s="17" t="s">
        <v>8</v>
      </c>
    </row>
    <row r="12" spans="1:19" x14ac:dyDescent="0.2">
      <c r="A12" s="83" t="s">
        <v>140</v>
      </c>
      <c r="B12" s="86" t="s">
        <v>393</v>
      </c>
      <c r="C12" s="12">
        <v>1</v>
      </c>
      <c r="D12" s="146">
        <v>0</v>
      </c>
      <c r="E12" s="146">
        <v>1</v>
      </c>
      <c r="F12" s="14">
        <v>0</v>
      </c>
      <c r="G12" s="12">
        <v>1</v>
      </c>
      <c r="H12" s="146">
        <v>0</v>
      </c>
      <c r="I12" s="146">
        <v>1</v>
      </c>
      <c r="J12" s="14">
        <v>0</v>
      </c>
      <c r="K12" s="12"/>
      <c r="L12" s="146"/>
      <c r="M12" s="146"/>
      <c r="N12" s="14"/>
      <c r="O12" s="12"/>
      <c r="P12" s="146"/>
      <c r="Q12" s="146"/>
      <c r="R12" s="14"/>
      <c r="S12" s="17"/>
    </row>
    <row r="13" spans="1:19" x14ac:dyDescent="0.2">
      <c r="A13" s="83" t="s">
        <v>215</v>
      </c>
      <c r="B13" s="86" t="s">
        <v>392</v>
      </c>
      <c r="C13" s="12">
        <v>1</v>
      </c>
      <c r="D13" s="146">
        <v>0</v>
      </c>
      <c r="E13" s="146">
        <v>1</v>
      </c>
      <c r="F13" s="14">
        <v>0</v>
      </c>
      <c r="G13" s="12">
        <v>1</v>
      </c>
      <c r="H13" s="146">
        <v>0</v>
      </c>
      <c r="I13" s="146">
        <v>1</v>
      </c>
      <c r="J13" s="14">
        <v>0</v>
      </c>
      <c r="K13" s="12"/>
      <c r="L13" s="146"/>
      <c r="M13" s="146"/>
      <c r="N13" s="14"/>
      <c r="O13" s="12">
        <v>0</v>
      </c>
      <c r="P13" s="146">
        <v>0</v>
      </c>
      <c r="Q13" s="146">
        <v>0</v>
      </c>
      <c r="R13" s="14">
        <v>0</v>
      </c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400</v>
      </c>
      <c r="C22" s="20">
        <v>20</v>
      </c>
      <c r="D22" s="21">
        <v>2</v>
      </c>
      <c r="E22" s="21">
        <v>9</v>
      </c>
      <c r="F22" s="22">
        <v>6</v>
      </c>
      <c r="G22" s="20">
        <v>21</v>
      </c>
      <c r="H22" s="21">
        <v>3</v>
      </c>
      <c r="I22" s="21">
        <v>13</v>
      </c>
      <c r="J22" s="22">
        <v>11</v>
      </c>
      <c r="K22" s="20">
        <v>26</v>
      </c>
      <c r="L22" s="21">
        <v>11</v>
      </c>
      <c r="M22" s="21">
        <v>8</v>
      </c>
      <c r="N22" s="22">
        <v>4</v>
      </c>
      <c r="O22" s="20">
        <v>32</v>
      </c>
      <c r="P22" s="21">
        <v>14</v>
      </c>
      <c r="Q22" s="21">
        <v>9</v>
      </c>
      <c r="R22" s="22">
        <v>13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70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2</v>
      </c>
      <c r="E26" s="29">
        <f t="shared" si="0"/>
        <v>9</v>
      </c>
      <c r="F26" s="29">
        <f t="shared" si="0"/>
        <v>6</v>
      </c>
      <c r="G26" s="29">
        <f t="shared" si="0"/>
        <v>21</v>
      </c>
      <c r="H26" s="29">
        <f t="shared" si="0"/>
        <v>3</v>
      </c>
      <c r="I26" s="29">
        <f t="shared" si="0"/>
        <v>13</v>
      </c>
      <c r="J26" s="29">
        <f t="shared" si="0"/>
        <v>11</v>
      </c>
      <c r="K26" s="29">
        <f t="shared" si="0"/>
        <v>26</v>
      </c>
      <c r="L26" s="29">
        <f t="shared" si="0"/>
        <v>11</v>
      </c>
      <c r="M26" s="29">
        <f t="shared" si="0"/>
        <v>8</v>
      </c>
      <c r="N26" s="29">
        <f t="shared" si="0"/>
        <v>4</v>
      </c>
      <c r="O26" s="29">
        <f t="shared" si="0"/>
        <v>32</v>
      </c>
      <c r="P26" s="29">
        <f t="shared" si="0"/>
        <v>14</v>
      </c>
      <c r="Q26" s="29">
        <f t="shared" si="0"/>
        <v>9</v>
      </c>
      <c r="R26" s="29">
        <f t="shared" si="0"/>
        <v>13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2</v>
      </c>
      <c r="E27" s="30">
        <f>E26</f>
        <v>9</v>
      </c>
      <c r="F27" s="30">
        <f>F26</f>
        <v>6</v>
      </c>
      <c r="G27" s="30">
        <f t="shared" ref="G27:R27" si="1">SUM(C27,G26)</f>
        <v>41</v>
      </c>
      <c r="H27" s="30">
        <f t="shared" si="1"/>
        <v>5</v>
      </c>
      <c r="I27" s="30">
        <f t="shared" si="1"/>
        <v>22</v>
      </c>
      <c r="J27" s="30">
        <f t="shared" si="1"/>
        <v>17</v>
      </c>
      <c r="K27" s="30">
        <f t="shared" si="1"/>
        <v>67</v>
      </c>
      <c r="L27" s="30">
        <f t="shared" si="1"/>
        <v>16</v>
      </c>
      <c r="M27" s="30">
        <f t="shared" si="1"/>
        <v>30</v>
      </c>
      <c r="N27" s="30">
        <f t="shared" si="1"/>
        <v>21</v>
      </c>
      <c r="O27" s="31">
        <f t="shared" si="1"/>
        <v>99</v>
      </c>
      <c r="P27" s="30">
        <f t="shared" si="1"/>
        <v>30</v>
      </c>
      <c r="Q27" s="30">
        <f t="shared" si="1"/>
        <v>39</v>
      </c>
      <c r="R27" s="32">
        <f t="shared" si="1"/>
        <v>34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67</v>
      </c>
      <c r="D29" s="187"/>
      <c r="E29" s="188"/>
      <c r="F29" s="4">
        <v>14</v>
      </c>
      <c r="G29" s="186" t="s">
        <v>130</v>
      </c>
      <c r="H29" s="187"/>
      <c r="I29" s="188"/>
      <c r="J29" s="4">
        <v>1</v>
      </c>
      <c r="K29" s="186" t="s">
        <v>348</v>
      </c>
      <c r="L29" s="187"/>
      <c r="M29" s="188"/>
      <c r="N29" s="4">
        <v>10</v>
      </c>
      <c r="O29" s="186" t="s">
        <v>207</v>
      </c>
      <c r="P29" s="187"/>
      <c r="Q29" s="188"/>
      <c r="R29" s="4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5" t="s">
        <v>4</v>
      </c>
      <c r="P30" s="8" t="s">
        <v>5</v>
      </c>
      <c r="Q30" s="8" t="s">
        <v>6</v>
      </c>
      <c r="R30" s="184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99</v>
      </c>
      <c r="B31" s="86" t="str">
        <f t="shared" si="2"/>
        <v>Jeff Dell</v>
      </c>
      <c r="C31" s="12">
        <v>2</v>
      </c>
      <c r="D31" s="146">
        <v>0</v>
      </c>
      <c r="E31" s="146">
        <v>0</v>
      </c>
      <c r="F31" s="14">
        <v>1</v>
      </c>
      <c r="G31" s="12">
        <v>3</v>
      </c>
      <c r="H31" s="146">
        <v>3</v>
      </c>
      <c r="I31" s="146">
        <v>0</v>
      </c>
      <c r="J31" s="14">
        <v>0</v>
      </c>
      <c r="K31" s="12">
        <v>4</v>
      </c>
      <c r="L31" s="146">
        <v>3</v>
      </c>
      <c r="M31" s="146">
        <v>0</v>
      </c>
      <c r="N31" s="114">
        <v>1</v>
      </c>
      <c r="O31" s="12">
        <v>4</v>
      </c>
      <c r="P31" s="146">
        <v>0</v>
      </c>
      <c r="Q31" s="146">
        <v>1</v>
      </c>
      <c r="R31" s="114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66</v>
      </c>
      <c r="B32" s="86" t="str">
        <f t="shared" si="2"/>
        <v>Stanley Griffin</v>
      </c>
      <c r="C32" s="12">
        <v>2</v>
      </c>
      <c r="D32" s="146">
        <v>0</v>
      </c>
      <c r="E32" s="146">
        <v>0</v>
      </c>
      <c r="F32" s="14">
        <v>0</v>
      </c>
      <c r="G32" s="12">
        <v>3</v>
      </c>
      <c r="H32" s="146">
        <v>2</v>
      </c>
      <c r="I32" s="146">
        <v>1</v>
      </c>
      <c r="J32" s="14">
        <v>7</v>
      </c>
      <c r="K32" s="12">
        <v>4</v>
      </c>
      <c r="L32" s="146">
        <v>0</v>
      </c>
      <c r="M32" s="146">
        <v>1</v>
      </c>
      <c r="N32" s="114">
        <v>3</v>
      </c>
      <c r="O32" s="12">
        <v>3</v>
      </c>
      <c r="P32" s="146">
        <v>0</v>
      </c>
      <c r="Q32" s="146">
        <v>2</v>
      </c>
      <c r="R32" s="114">
        <v>6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Antonio Dobyne</v>
      </c>
      <c r="C33" s="12">
        <v>2</v>
      </c>
      <c r="D33" s="146">
        <v>1</v>
      </c>
      <c r="E33" s="146">
        <v>0</v>
      </c>
      <c r="F33" s="14">
        <v>1</v>
      </c>
      <c r="G33" s="12">
        <v>3</v>
      </c>
      <c r="H33" s="146">
        <v>1</v>
      </c>
      <c r="I33" s="146">
        <v>1</v>
      </c>
      <c r="J33" s="14">
        <v>0</v>
      </c>
      <c r="K33" s="12">
        <v>4</v>
      </c>
      <c r="L33" s="146">
        <v>1</v>
      </c>
      <c r="M33" s="146">
        <v>2</v>
      </c>
      <c r="N33" s="114">
        <v>0</v>
      </c>
      <c r="O33" s="12">
        <v>3</v>
      </c>
      <c r="P33" s="146">
        <v>1</v>
      </c>
      <c r="Q33" s="146">
        <v>2</v>
      </c>
      <c r="R33" s="114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89</v>
      </c>
      <c r="B34" s="86" t="str">
        <f t="shared" si="2"/>
        <v>Christian Keely</v>
      </c>
      <c r="C34" s="12">
        <v>1</v>
      </c>
      <c r="D34" s="146">
        <v>0</v>
      </c>
      <c r="E34" s="146">
        <v>0</v>
      </c>
      <c r="F34" s="14">
        <v>0</v>
      </c>
      <c r="G34" s="12">
        <v>3</v>
      </c>
      <c r="H34" s="146">
        <v>2</v>
      </c>
      <c r="I34" s="146">
        <v>1</v>
      </c>
      <c r="J34" s="14">
        <v>2</v>
      </c>
      <c r="K34" s="12">
        <v>4</v>
      </c>
      <c r="L34" s="146">
        <v>1</v>
      </c>
      <c r="M34" s="146">
        <v>2</v>
      </c>
      <c r="N34" s="114">
        <v>4</v>
      </c>
      <c r="O34" s="12">
        <v>3</v>
      </c>
      <c r="P34" s="146">
        <v>0</v>
      </c>
      <c r="Q34" s="146">
        <v>0</v>
      </c>
      <c r="R34" s="114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60</v>
      </c>
      <c r="B35" s="86" t="str">
        <f t="shared" si="2"/>
        <v>Tony Guy</v>
      </c>
      <c r="C35" s="12">
        <v>2</v>
      </c>
      <c r="D35" s="146">
        <v>0</v>
      </c>
      <c r="E35" s="146">
        <v>1</v>
      </c>
      <c r="F35" s="14">
        <v>2</v>
      </c>
      <c r="G35" s="12">
        <v>3</v>
      </c>
      <c r="H35" s="146">
        <v>1</v>
      </c>
      <c r="I35" s="146">
        <v>2</v>
      </c>
      <c r="J35" s="14">
        <v>0</v>
      </c>
      <c r="K35" s="12">
        <v>4</v>
      </c>
      <c r="L35" s="146">
        <v>0</v>
      </c>
      <c r="M35" s="146">
        <v>3</v>
      </c>
      <c r="N35" s="114">
        <v>0</v>
      </c>
      <c r="O35" s="12">
        <v>3</v>
      </c>
      <c r="P35" s="146">
        <v>0</v>
      </c>
      <c r="Q35" s="146">
        <v>1</v>
      </c>
      <c r="R35" s="114">
        <v>0</v>
      </c>
      <c r="S35" s="17"/>
      <c r="T35" s="148"/>
      <c r="U35" s="43"/>
      <c r="V35" s="39"/>
      <c r="W35" s="44"/>
      <c r="X35" s="39"/>
    </row>
    <row r="36" spans="1:24" ht="12.75" customHeight="1" x14ac:dyDescent="0.2">
      <c r="A36" s="83" t="str">
        <f t="shared" si="2"/>
        <v>22</v>
      </c>
      <c r="B36" s="86" t="str">
        <f t="shared" si="2"/>
        <v>Jeremy Gilley</v>
      </c>
      <c r="C36" s="12">
        <v>1</v>
      </c>
      <c r="D36" s="146">
        <v>0</v>
      </c>
      <c r="E36" s="146">
        <v>1</v>
      </c>
      <c r="F36" s="14">
        <v>0</v>
      </c>
      <c r="G36" s="12"/>
      <c r="H36" s="146"/>
      <c r="I36" s="146"/>
      <c r="J36" s="14"/>
      <c r="K36" s="12"/>
      <c r="L36" s="146"/>
      <c r="M36" s="146"/>
      <c r="N36" s="114"/>
      <c r="O36" s="12"/>
      <c r="P36" s="146"/>
      <c r="Q36" s="146"/>
      <c r="R36" s="114"/>
      <c r="S36" s="17" t="s">
        <v>8</v>
      </c>
      <c r="T36" s="148"/>
      <c r="U36" s="43"/>
      <c r="V36" s="39"/>
      <c r="W36" s="44"/>
      <c r="X36" s="39"/>
    </row>
    <row r="37" spans="1:24" ht="12.75" customHeight="1" x14ac:dyDescent="0.2">
      <c r="A37" s="83" t="str">
        <f t="shared" si="2"/>
        <v>7</v>
      </c>
      <c r="B37" s="86" t="str">
        <f t="shared" si="2"/>
        <v>Wilbert Turner</v>
      </c>
      <c r="C37" s="12"/>
      <c r="D37" s="146"/>
      <c r="E37" s="146"/>
      <c r="F37" s="14"/>
      <c r="G37" s="12"/>
      <c r="H37" s="146"/>
      <c r="I37" s="146"/>
      <c r="J37" s="14"/>
      <c r="K37" s="12">
        <v>4</v>
      </c>
      <c r="L37" s="146">
        <v>1</v>
      </c>
      <c r="M37" s="146">
        <v>1</v>
      </c>
      <c r="N37" s="114">
        <v>0</v>
      </c>
      <c r="O37" s="12"/>
      <c r="P37" s="146"/>
      <c r="Q37" s="146"/>
      <c r="R37" s="114"/>
      <c r="S37" s="17"/>
      <c r="T37" s="148"/>
      <c r="U37" s="43"/>
      <c r="V37" s="39"/>
      <c r="W37" s="44"/>
      <c r="X37" s="39"/>
    </row>
    <row r="38" spans="1:24" ht="12.75" customHeight="1" x14ac:dyDescent="0.2">
      <c r="A38" s="83" t="str">
        <f t="shared" si="2"/>
        <v>61</v>
      </c>
      <c r="B38" s="86" t="str">
        <f t="shared" si="2"/>
        <v>Larry Rodriguez</v>
      </c>
      <c r="C38" s="12">
        <v>1</v>
      </c>
      <c r="D38" s="146">
        <v>0</v>
      </c>
      <c r="E38" s="146">
        <v>1</v>
      </c>
      <c r="F38" s="14">
        <v>0</v>
      </c>
      <c r="G38" s="12"/>
      <c r="H38" s="146"/>
      <c r="I38" s="146"/>
      <c r="J38" s="14"/>
      <c r="K38" s="12"/>
      <c r="L38" s="146"/>
      <c r="M38" s="146"/>
      <c r="N38" s="114"/>
      <c r="O38" s="15"/>
      <c r="P38" s="146"/>
      <c r="Q38" s="146"/>
      <c r="R38" s="139"/>
      <c r="S38" s="17"/>
      <c r="T38" s="148"/>
      <c r="U38" s="43"/>
      <c r="V38" s="39"/>
      <c r="W38" s="44"/>
      <c r="X38" s="39"/>
    </row>
    <row r="39" spans="1:24" ht="12.75" customHeight="1" x14ac:dyDescent="0.2">
      <c r="A39" s="83" t="str">
        <f t="shared" si="2"/>
        <v>27</v>
      </c>
      <c r="B39" s="86" t="str">
        <f t="shared" si="2"/>
        <v>Lamar Upshaw</v>
      </c>
      <c r="C39" s="12">
        <v>3</v>
      </c>
      <c r="D39" s="146">
        <v>0</v>
      </c>
      <c r="E39" s="146">
        <v>2</v>
      </c>
      <c r="F39" s="14">
        <v>0</v>
      </c>
      <c r="G39" s="12"/>
      <c r="H39" s="146"/>
      <c r="I39" s="146"/>
      <c r="J39" s="14"/>
      <c r="K39" s="12"/>
      <c r="L39" s="146"/>
      <c r="M39" s="146"/>
      <c r="N39" s="114"/>
      <c r="O39" s="15"/>
      <c r="P39" s="146"/>
      <c r="Q39" s="146"/>
      <c r="R39" s="16"/>
      <c r="S39" s="17"/>
      <c r="T39" s="148"/>
      <c r="U39" s="43"/>
      <c r="V39" s="39"/>
      <c r="W39" s="44"/>
      <c r="X39" s="39"/>
    </row>
    <row r="40" spans="1:24" ht="12.75" customHeight="1" x14ac:dyDescent="0.2">
      <c r="A40" s="83" t="str">
        <f t="shared" si="2"/>
        <v>15</v>
      </c>
      <c r="B40" s="86" t="str">
        <f t="shared" si="2"/>
        <v>Alexis Tyson</v>
      </c>
      <c r="C40" s="12">
        <v>2</v>
      </c>
      <c r="D40" s="146">
        <v>0</v>
      </c>
      <c r="E40" s="146">
        <v>1</v>
      </c>
      <c r="F40" s="14">
        <v>0</v>
      </c>
      <c r="G40" s="12"/>
      <c r="H40" s="146"/>
      <c r="I40" s="146"/>
      <c r="J40" s="14"/>
      <c r="K40" s="12"/>
      <c r="L40" s="146"/>
      <c r="M40" s="146"/>
      <c r="N40" s="114"/>
      <c r="O40" s="15"/>
      <c r="P40" s="146"/>
      <c r="Q40" s="146"/>
      <c r="R40" s="16"/>
      <c r="S40" s="17"/>
      <c r="T40" s="148"/>
      <c r="U40" s="43"/>
      <c r="V40" s="39"/>
      <c r="W40" s="44"/>
      <c r="X40" s="39"/>
    </row>
    <row r="41" spans="1:24" ht="12.75" customHeight="1" x14ac:dyDescent="0.2">
      <c r="A41" s="83" t="str">
        <f t="shared" si="2"/>
        <v>29</v>
      </c>
      <c r="B41" s="86" t="str">
        <f t="shared" si="2"/>
        <v>Charlie Keely</v>
      </c>
      <c r="C41" s="12">
        <v>3</v>
      </c>
      <c r="D41" s="146">
        <v>0</v>
      </c>
      <c r="E41" s="146">
        <v>0</v>
      </c>
      <c r="F41" s="14">
        <v>0</v>
      </c>
      <c r="G41" s="12">
        <v>3</v>
      </c>
      <c r="H41" s="146">
        <v>0</v>
      </c>
      <c r="I41" s="146">
        <v>1</v>
      </c>
      <c r="J41" s="14">
        <v>1</v>
      </c>
      <c r="K41" s="12"/>
      <c r="L41" s="146"/>
      <c r="M41" s="146"/>
      <c r="N41" s="114"/>
      <c r="O41" s="15">
        <v>3</v>
      </c>
      <c r="P41" s="146">
        <v>0</v>
      </c>
      <c r="Q41" s="146">
        <v>0</v>
      </c>
      <c r="R41" s="16">
        <v>1</v>
      </c>
      <c r="S41" s="17"/>
      <c r="T41" s="148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14"/>
      <c r="O42" s="15"/>
      <c r="P42" s="146"/>
      <c r="Q42" s="146"/>
      <c r="R42" s="16"/>
      <c r="S42" s="17"/>
      <c r="T42" s="148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Todd Simmons</v>
      </c>
      <c r="C50" s="20">
        <v>19</v>
      </c>
      <c r="D50" s="21">
        <v>1</v>
      </c>
      <c r="E50" s="21">
        <v>6</v>
      </c>
      <c r="F50" s="22">
        <v>4</v>
      </c>
      <c r="G50" s="20">
        <v>18</v>
      </c>
      <c r="H50" s="21">
        <v>9</v>
      </c>
      <c r="I50" s="21">
        <v>6</v>
      </c>
      <c r="J50" s="22">
        <v>10</v>
      </c>
      <c r="K50" s="20">
        <v>24</v>
      </c>
      <c r="L50" s="21">
        <v>6</v>
      </c>
      <c r="M50" s="21">
        <v>9</v>
      </c>
      <c r="N50" s="22">
        <v>8</v>
      </c>
      <c r="O50" s="20">
        <v>19</v>
      </c>
      <c r="P50" s="21">
        <v>1</v>
      </c>
      <c r="Q50" s="21">
        <v>6</v>
      </c>
      <c r="R50" s="23">
        <v>7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19</v>
      </c>
      <c r="D54" s="29">
        <f t="shared" si="4"/>
        <v>1</v>
      </c>
      <c r="E54" s="29">
        <f t="shared" si="4"/>
        <v>6</v>
      </c>
      <c r="F54" s="29">
        <f t="shared" si="4"/>
        <v>4</v>
      </c>
      <c r="G54" s="29">
        <f t="shared" si="4"/>
        <v>18</v>
      </c>
      <c r="H54" s="29">
        <f t="shared" si="4"/>
        <v>9</v>
      </c>
      <c r="I54" s="29">
        <f t="shared" si="4"/>
        <v>6</v>
      </c>
      <c r="J54" s="29">
        <f t="shared" si="4"/>
        <v>10</v>
      </c>
      <c r="K54" s="29">
        <f t="shared" si="4"/>
        <v>24</v>
      </c>
      <c r="L54" s="29">
        <f t="shared" si="4"/>
        <v>6</v>
      </c>
      <c r="M54" s="29">
        <f t="shared" si="4"/>
        <v>9</v>
      </c>
      <c r="N54" s="29">
        <f t="shared" si="4"/>
        <v>8</v>
      </c>
      <c r="O54" s="29">
        <f t="shared" si="4"/>
        <v>19</v>
      </c>
      <c r="P54" s="29">
        <f t="shared" si="4"/>
        <v>1</v>
      </c>
      <c r="Q54" s="29">
        <f t="shared" si="4"/>
        <v>6</v>
      </c>
      <c r="R54" s="29">
        <f t="shared" si="4"/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118</v>
      </c>
      <c r="D55" s="30">
        <f>SUM(P27,D54)</f>
        <v>31</v>
      </c>
      <c r="E55" s="30">
        <f>SUM(Q27,E54)</f>
        <v>45</v>
      </c>
      <c r="F55" s="30">
        <f>SUM(R27,F54)</f>
        <v>38</v>
      </c>
      <c r="G55" s="30">
        <f t="shared" ref="G55:R55" si="5">SUM(C55,G54)</f>
        <v>136</v>
      </c>
      <c r="H55" s="30">
        <f t="shared" si="5"/>
        <v>40</v>
      </c>
      <c r="I55" s="30">
        <f t="shared" si="5"/>
        <v>51</v>
      </c>
      <c r="J55" s="30">
        <f t="shared" si="5"/>
        <v>48</v>
      </c>
      <c r="K55" s="30">
        <f t="shared" si="5"/>
        <v>160</v>
      </c>
      <c r="L55" s="30">
        <f t="shared" si="5"/>
        <v>46</v>
      </c>
      <c r="M55" s="30">
        <f t="shared" si="5"/>
        <v>60</v>
      </c>
      <c r="N55" s="30">
        <f t="shared" si="5"/>
        <v>56</v>
      </c>
      <c r="O55" s="31">
        <f t="shared" si="5"/>
        <v>179</v>
      </c>
      <c r="P55" s="30">
        <f t="shared" si="5"/>
        <v>47</v>
      </c>
      <c r="Q55" s="30">
        <f t="shared" si="5"/>
        <v>66</v>
      </c>
      <c r="R55" s="32">
        <f t="shared" si="5"/>
        <v>63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42</v>
      </c>
      <c r="D57" s="187"/>
      <c r="E57" s="188"/>
      <c r="F57" s="49">
        <v>4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73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99</v>
      </c>
      <c r="B59" s="86" t="str">
        <f t="shared" ref="B59:B76" si="7">B31</f>
        <v>Jeff Dell</v>
      </c>
      <c r="C59" s="12">
        <v>2</v>
      </c>
      <c r="D59" s="146">
        <v>0</v>
      </c>
      <c r="E59" s="146">
        <v>1</v>
      </c>
      <c r="F59" s="14">
        <v>0</v>
      </c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31</v>
      </c>
      <c r="P59" s="88">
        <f>SUM(D3,H3,L3,P3,D31,H31,L31,P31,D59,H59,L59)</f>
        <v>14</v>
      </c>
      <c r="Q59" s="88">
        <f>SUM(E3,I3,M3,Q3,E31,I31,M31,Q31,E59,I59,M59)</f>
        <v>5</v>
      </c>
      <c r="R59" s="89">
        <f>SUM(F3,J3,N3,R3,F31,J31,N31,R31,F59,J59,N59)</f>
        <v>6</v>
      </c>
      <c r="S59" s="84">
        <f>IF(O59=0,0,AVERAGE(P59/O59))</f>
        <v>0.45161290322580644</v>
      </c>
      <c r="U59" s="43" t="s">
        <v>310</v>
      </c>
      <c r="V59" s="86" t="s">
        <v>364</v>
      </c>
      <c r="W59" s="59">
        <v>6</v>
      </c>
      <c r="X59" s="59">
        <v>6</v>
      </c>
      <c r="Y59" s="60">
        <v>0.45161290322580644</v>
      </c>
      <c r="Z59" s="60" t="s">
        <v>199</v>
      </c>
      <c r="AA59" s="60">
        <v>0.66666666666666663</v>
      </c>
      <c r="AB59" s="60" t="s">
        <v>199</v>
      </c>
      <c r="AC59" s="59">
        <v>9</v>
      </c>
      <c r="AD59" s="105">
        <v>0.45161290322580644</v>
      </c>
    </row>
    <row r="60" spans="1:30" x14ac:dyDescent="0.2">
      <c r="A60" s="83" t="str">
        <f t="shared" si="6"/>
        <v>66</v>
      </c>
      <c r="B60" s="86" t="str">
        <f t="shared" si="7"/>
        <v>Stanley Griffin</v>
      </c>
      <c r="C60" s="12">
        <v>0</v>
      </c>
      <c r="D60" s="146">
        <v>0</v>
      </c>
      <c r="E60" s="146">
        <v>0</v>
      </c>
      <c r="F60" s="14">
        <v>1</v>
      </c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28</v>
      </c>
      <c r="P60" s="56">
        <f t="shared" si="8"/>
        <v>7</v>
      </c>
      <c r="Q60" s="56">
        <f t="shared" si="8"/>
        <v>9</v>
      </c>
      <c r="R60" s="91">
        <f t="shared" si="8"/>
        <v>30</v>
      </c>
      <c r="S60" s="85">
        <f t="shared" ref="S60:S76" si="9">IF(O60=0,0,AVERAGE(P60/O60))</f>
        <v>0.25</v>
      </c>
      <c r="U60" s="43" t="s">
        <v>366</v>
      </c>
      <c r="V60" s="86" t="s">
        <v>412</v>
      </c>
      <c r="W60" s="59">
        <v>30</v>
      </c>
      <c r="X60" s="59">
        <v>30</v>
      </c>
      <c r="Y60" s="60">
        <v>0.25</v>
      </c>
      <c r="Z60" s="60" t="s">
        <v>199</v>
      </c>
      <c r="AA60" s="60">
        <v>3.3333333333333335</v>
      </c>
      <c r="AB60" s="60" t="s">
        <v>199</v>
      </c>
      <c r="AC60" s="59">
        <v>9</v>
      </c>
      <c r="AD60" s="105">
        <v>0.25</v>
      </c>
    </row>
    <row r="61" spans="1:30" x14ac:dyDescent="0.2">
      <c r="A61" s="83" t="str">
        <f t="shared" si="6"/>
        <v>2</v>
      </c>
      <c r="B61" s="86" t="str">
        <f t="shared" si="7"/>
        <v>Antonio Dobyne</v>
      </c>
      <c r="C61" s="12">
        <v>4</v>
      </c>
      <c r="D61" s="146">
        <v>2</v>
      </c>
      <c r="E61" s="146">
        <v>0</v>
      </c>
      <c r="F61" s="14">
        <v>0</v>
      </c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30</v>
      </c>
      <c r="P61" s="56">
        <f t="shared" si="10"/>
        <v>11</v>
      </c>
      <c r="Q61" s="56">
        <f t="shared" si="10"/>
        <v>11</v>
      </c>
      <c r="R61" s="91">
        <f t="shared" si="10"/>
        <v>6</v>
      </c>
      <c r="S61" s="85">
        <f t="shared" si="9"/>
        <v>0.36666666666666664</v>
      </c>
      <c r="U61" s="43" t="s">
        <v>97</v>
      </c>
      <c r="V61" s="86" t="s">
        <v>397</v>
      </c>
      <c r="W61" s="59">
        <v>6</v>
      </c>
      <c r="X61" s="59">
        <v>6</v>
      </c>
      <c r="Y61" s="60">
        <v>0.36666666666666664</v>
      </c>
      <c r="Z61" s="60" t="s">
        <v>199</v>
      </c>
      <c r="AA61" s="60">
        <v>0.66666666666666663</v>
      </c>
      <c r="AB61" s="60" t="s">
        <v>199</v>
      </c>
      <c r="AC61" s="59">
        <v>9</v>
      </c>
      <c r="AD61" s="105">
        <v>0.36666666666666664</v>
      </c>
    </row>
    <row r="62" spans="1:30" x14ac:dyDescent="0.2">
      <c r="A62" s="83" t="str">
        <f t="shared" si="6"/>
        <v>89</v>
      </c>
      <c r="B62" s="86" t="str">
        <f t="shared" si="7"/>
        <v>Christian Keely</v>
      </c>
      <c r="C62" s="12">
        <v>4</v>
      </c>
      <c r="D62" s="146">
        <v>1</v>
      </c>
      <c r="E62" s="146">
        <v>1</v>
      </c>
      <c r="F62" s="14">
        <v>2</v>
      </c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29</v>
      </c>
      <c r="P62" s="56">
        <f t="shared" si="11"/>
        <v>9</v>
      </c>
      <c r="Q62" s="56">
        <f t="shared" si="11"/>
        <v>8</v>
      </c>
      <c r="R62" s="91">
        <f t="shared" si="11"/>
        <v>15</v>
      </c>
      <c r="S62" s="85">
        <f t="shared" si="9"/>
        <v>0.31034482758620691</v>
      </c>
      <c r="U62" s="43" t="s">
        <v>367</v>
      </c>
      <c r="V62" s="86" t="s">
        <v>394</v>
      </c>
      <c r="W62" s="59">
        <v>15</v>
      </c>
      <c r="X62" s="59">
        <v>15</v>
      </c>
      <c r="Y62" s="60">
        <v>0.31034482758620691</v>
      </c>
      <c r="Z62" s="60" t="s">
        <v>199</v>
      </c>
      <c r="AA62" s="60">
        <v>1.6666666666666667</v>
      </c>
      <c r="AB62" s="60" t="s">
        <v>199</v>
      </c>
      <c r="AC62" s="59">
        <v>9</v>
      </c>
      <c r="AD62" s="105">
        <v>0.31034482758620691</v>
      </c>
    </row>
    <row r="63" spans="1:30" x14ac:dyDescent="0.2">
      <c r="A63" s="83" t="str">
        <f t="shared" si="6"/>
        <v>60</v>
      </c>
      <c r="B63" s="86" t="str">
        <f t="shared" si="7"/>
        <v>Tony Guy</v>
      </c>
      <c r="C63" s="12">
        <v>1</v>
      </c>
      <c r="D63" s="146">
        <v>0</v>
      </c>
      <c r="E63" s="146">
        <v>0</v>
      </c>
      <c r="F63" s="14">
        <v>0</v>
      </c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25</v>
      </c>
      <c r="P63" s="56">
        <f t="shared" si="12"/>
        <v>5</v>
      </c>
      <c r="Q63" s="56">
        <f t="shared" si="12"/>
        <v>12</v>
      </c>
      <c r="R63" s="91">
        <f t="shared" si="12"/>
        <v>4</v>
      </c>
      <c r="S63" s="85">
        <f t="shared" si="9"/>
        <v>0.2</v>
      </c>
      <c r="U63" s="43" t="s">
        <v>368</v>
      </c>
      <c r="V63" s="86" t="s">
        <v>398</v>
      </c>
      <c r="W63" s="59">
        <v>4</v>
      </c>
      <c r="X63" s="59">
        <v>4</v>
      </c>
      <c r="Y63" s="60">
        <v>0.2</v>
      </c>
      <c r="Z63" s="60" t="s">
        <v>199</v>
      </c>
      <c r="AA63" s="60">
        <v>0.44444444444444442</v>
      </c>
      <c r="AB63" s="60" t="s">
        <v>199</v>
      </c>
      <c r="AC63" s="59">
        <v>9</v>
      </c>
      <c r="AD63" s="105">
        <v>0.2</v>
      </c>
    </row>
    <row r="64" spans="1:30" x14ac:dyDescent="0.2">
      <c r="A64" s="83" t="str">
        <f t="shared" si="6"/>
        <v>22</v>
      </c>
      <c r="B64" s="86" t="str">
        <f t="shared" si="7"/>
        <v>Jeremy Gilley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15</v>
      </c>
      <c r="P64" s="56">
        <f t="shared" si="13"/>
        <v>2</v>
      </c>
      <c r="Q64" s="56">
        <f t="shared" si="13"/>
        <v>10</v>
      </c>
      <c r="R64" s="91">
        <f t="shared" si="13"/>
        <v>2</v>
      </c>
      <c r="S64" s="85">
        <f t="shared" si="9"/>
        <v>0.13333333333333333</v>
      </c>
      <c r="U64" s="43" t="s">
        <v>144</v>
      </c>
      <c r="V64" s="86" t="s">
        <v>396</v>
      </c>
      <c r="W64" s="59">
        <v>2</v>
      </c>
      <c r="X64" s="59">
        <v>2</v>
      </c>
      <c r="Y64" s="60">
        <v>0.13333333333333333</v>
      </c>
      <c r="Z64" s="60" t="s">
        <v>202</v>
      </c>
      <c r="AA64" s="60">
        <v>0.4</v>
      </c>
      <c r="AB64" s="60" t="s">
        <v>199</v>
      </c>
      <c r="AC64" s="59">
        <v>5</v>
      </c>
      <c r="AD64" s="105">
        <v>0.1</v>
      </c>
    </row>
    <row r="65" spans="1:30" x14ac:dyDescent="0.2">
      <c r="A65" s="83" t="str">
        <f t="shared" si="6"/>
        <v>7</v>
      </c>
      <c r="B65" s="86" t="str">
        <f t="shared" si="7"/>
        <v>Wilbert Turner</v>
      </c>
      <c r="C65" s="12">
        <v>4</v>
      </c>
      <c r="D65" s="146">
        <v>0</v>
      </c>
      <c r="E65" s="146">
        <v>2</v>
      </c>
      <c r="F65" s="14">
        <v>0</v>
      </c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11</v>
      </c>
      <c r="P65" s="56">
        <f t="shared" si="14"/>
        <v>2</v>
      </c>
      <c r="Q65" s="56">
        <f t="shared" si="14"/>
        <v>3</v>
      </c>
      <c r="R65" s="91">
        <f t="shared" si="14"/>
        <v>1</v>
      </c>
      <c r="S65" s="85">
        <f t="shared" si="9"/>
        <v>0.18181818181818182</v>
      </c>
      <c r="U65" s="43" t="s">
        <v>95</v>
      </c>
      <c r="V65" s="86" t="s">
        <v>418</v>
      </c>
      <c r="W65" s="59">
        <v>1</v>
      </c>
      <c r="X65" s="59">
        <v>1</v>
      </c>
      <c r="Y65" s="60">
        <v>0.18181818181818182</v>
      </c>
      <c r="Z65" s="60" t="s">
        <v>202</v>
      </c>
      <c r="AA65" s="60">
        <v>0.25</v>
      </c>
      <c r="AB65" s="60" t="s">
        <v>199</v>
      </c>
      <c r="AC65" s="59">
        <v>4</v>
      </c>
      <c r="AD65" s="105">
        <v>0.1</v>
      </c>
    </row>
    <row r="66" spans="1:30" x14ac:dyDescent="0.2">
      <c r="A66" s="83" t="str">
        <f t="shared" si="6"/>
        <v>61</v>
      </c>
      <c r="B66" s="86" t="str">
        <f t="shared" si="7"/>
        <v>Larry Rodriguez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4</v>
      </c>
      <c r="P66" s="56">
        <f t="shared" si="15"/>
        <v>0</v>
      </c>
      <c r="Q66" s="56">
        <f t="shared" si="15"/>
        <v>3</v>
      </c>
      <c r="R66" s="91">
        <f t="shared" si="15"/>
        <v>0</v>
      </c>
      <c r="S66" s="85">
        <f t="shared" si="9"/>
        <v>0</v>
      </c>
      <c r="U66" s="43" t="s">
        <v>365</v>
      </c>
      <c r="V66" s="86" t="s">
        <v>395</v>
      </c>
      <c r="W66" s="59">
        <v>0</v>
      </c>
      <c r="X66" s="59" t="s">
        <v>447</v>
      </c>
      <c r="Y66" s="60">
        <v>0</v>
      </c>
      <c r="Z66" s="60" t="s">
        <v>202</v>
      </c>
      <c r="AA66" s="60">
        <v>0</v>
      </c>
      <c r="AB66" s="60" t="s">
        <v>203</v>
      </c>
      <c r="AC66" s="59">
        <v>3</v>
      </c>
      <c r="AD66" s="105">
        <v>0</v>
      </c>
    </row>
    <row r="67" spans="1:30" x14ac:dyDescent="0.2">
      <c r="A67" s="83" t="str">
        <f t="shared" si="6"/>
        <v>27</v>
      </c>
      <c r="B67" s="86" t="str">
        <f t="shared" si="7"/>
        <v>Lamar Upshaw</v>
      </c>
      <c r="C67" s="12">
        <v>1</v>
      </c>
      <c r="D67" s="146">
        <v>0</v>
      </c>
      <c r="E67" s="146">
        <v>1</v>
      </c>
      <c r="F67" s="14">
        <v>0</v>
      </c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7</v>
      </c>
      <c r="P67" s="56">
        <f t="shared" si="16"/>
        <v>0</v>
      </c>
      <c r="Q67" s="56">
        <f t="shared" si="16"/>
        <v>4</v>
      </c>
      <c r="R67" s="91">
        <f t="shared" si="16"/>
        <v>0</v>
      </c>
      <c r="S67" s="85">
        <f t="shared" si="9"/>
        <v>0</v>
      </c>
      <c r="U67" s="43" t="s">
        <v>251</v>
      </c>
      <c r="V67" s="86" t="s">
        <v>399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199</v>
      </c>
      <c r="AC67" s="59">
        <v>4</v>
      </c>
      <c r="AD67" s="105">
        <v>0</v>
      </c>
    </row>
    <row r="68" spans="1:30" x14ac:dyDescent="0.2">
      <c r="A68" s="83" t="str">
        <f t="shared" si="6"/>
        <v>15</v>
      </c>
      <c r="B68" s="86" t="str">
        <f t="shared" si="7"/>
        <v>Alexis Tyson</v>
      </c>
      <c r="C68" s="12">
        <v>4</v>
      </c>
      <c r="D68" s="146">
        <v>0</v>
      </c>
      <c r="E68" s="146">
        <v>4</v>
      </c>
      <c r="F68" s="14">
        <v>0</v>
      </c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8</v>
      </c>
      <c r="P68" s="56">
        <f t="shared" si="17"/>
        <v>0</v>
      </c>
      <c r="Q68" s="56">
        <f t="shared" si="17"/>
        <v>7</v>
      </c>
      <c r="R68" s="91">
        <f t="shared" si="17"/>
        <v>0</v>
      </c>
      <c r="S68" s="85">
        <f t="shared" si="9"/>
        <v>0</v>
      </c>
      <c r="U68" s="43" t="s">
        <v>140</v>
      </c>
      <c r="V68" s="86" t="s">
        <v>393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199</v>
      </c>
      <c r="AC68" s="59">
        <v>4</v>
      </c>
      <c r="AD68" s="105">
        <v>0</v>
      </c>
    </row>
    <row r="69" spans="1:30" x14ac:dyDescent="0.2">
      <c r="A69" s="83" t="str">
        <f t="shared" si="6"/>
        <v>29</v>
      </c>
      <c r="B69" s="86" t="str">
        <f t="shared" si="7"/>
        <v>Charlie Keely</v>
      </c>
      <c r="C69" s="12">
        <v>4</v>
      </c>
      <c r="D69" s="146">
        <v>0</v>
      </c>
      <c r="E69" s="146">
        <v>4</v>
      </c>
      <c r="F69" s="14">
        <v>0</v>
      </c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15</v>
      </c>
      <c r="P69" s="56">
        <f t="shared" si="18"/>
        <v>0</v>
      </c>
      <c r="Q69" s="56">
        <f t="shared" si="18"/>
        <v>7</v>
      </c>
      <c r="R69" s="91">
        <f t="shared" si="18"/>
        <v>2</v>
      </c>
      <c r="S69" s="85">
        <f t="shared" si="9"/>
        <v>0</v>
      </c>
      <c r="U69" s="43" t="s">
        <v>215</v>
      </c>
      <c r="V69" s="86" t="s">
        <v>392</v>
      </c>
      <c r="W69" s="59">
        <v>2</v>
      </c>
      <c r="X69" s="59">
        <v>2</v>
      </c>
      <c r="Y69" s="60">
        <v>0</v>
      </c>
      <c r="Z69" s="60" t="s">
        <v>202</v>
      </c>
      <c r="AA69" s="60">
        <v>0.2857142857142857</v>
      </c>
      <c r="AB69" s="60" t="s">
        <v>199</v>
      </c>
      <c r="AC69" s="59">
        <v>7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Todd Simmons</v>
      </c>
      <c r="C78" s="20">
        <v>24</v>
      </c>
      <c r="D78" s="21">
        <v>3</v>
      </c>
      <c r="E78" s="21">
        <v>13</v>
      </c>
      <c r="F78" s="22">
        <v>3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203</v>
      </c>
      <c r="P78" s="21">
        <f t="shared" si="26"/>
        <v>50</v>
      </c>
      <c r="Q78" s="158">
        <f t="shared" si="26"/>
        <v>79</v>
      </c>
      <c r="R78" s="157"/>
      <c r="S78" s="159">
        <f>SUM(Q78/O78)</f>
        <v>0.3891625615763547</v>
      </c>
      <c r="V78" s="56" t="s">
        <v>23</v>
      </c>
      <c r="W78" s="59">
        <v>66</v>
      </c>
      <c r="X78" s="59">
        <v>66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12"/>
      <c r="D79" s="146"/>
      <c r="E79" s="14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0.45161290322580644</v>
      </c>
      <c r="Z79" s="68"/>
      <c r="AA79" s="68">
        <v>3.3333333333333335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24</v>
      </c>
      <c r="D82" s="29">
        <f t="shared" si="27"/>
        <v>3</v>
      </c>
      <c r="E82" s="29">
        <f t="shared" si="27"/>
        <v>13</v>
      </c>
      <c r="F82" s="29">
        <f t="shared" si="27"/>
        <v>3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203</v>
      </c>
      <c r="P82" s="29">
        <f t="shared" si="27"/>
        <v>50</v>
      </c>
      <c r="Q82" s="29">
        <f t="shared" si="27"/>
        <v>79</v>
      </c>
      <c r="R82" s="29">
        <f t="shared" si="27"/>
        <v>66</v>
      </c>
      <c r="S82" s="69">
        <f>AVERAGE(P82/O82)</f>
        <v>0.24630541871921183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203</v>
      </c>
      <c r="D83" s="29">
        <f>SUM(P55,D82)</f>
        <v>50</v>
      </c>
      <c r="E83" s="29">
        <f>SUM(Q55,E82)</f>
        <v>79</v>
      </c>
      <c r="F83" s="29">
        <f>SUM(R55,F82)</f>
        <v>66</v>
      </c>
      <c r="G83" s="29">
        <f t="shared" ref="G83:M83" si="28">SUM(C83,G82)</f>
        <v>203</v>
      </c>
      <c r="H83" s="29">
        <f t="shared" si="28"/>
        <v>50</v>
      </c>
      <c r="I83" s="29">
        <f t="shared" si="28"/>
        <v>79</v>
      </c>
      <c r="J83" s="29">
        <f t="shared" si="28"/>
        <v>66</v>
      </c>
      <c r="K83" s="29">
        <f t="shared" si="28"/>
        <v>203</v>
      </c>
      <c r="L83" s="29">
        <f t="shared" si="28"/>
        <v>50</v>
      </c>
      <c r="M83" s="29">
        <f t="shared" si="28"/>
        <v>79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0.59677419354838712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1.3013698630136987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9</v>
      </c>
      <c r="E86" s="73" t="s">
        <v>32</v>
      </c>
      <c r="V86" s="77" t="s">
        <v>29</v>
      </c>
      <c r="W86" s="61" t="s">
        <v>400</v>
      </c>
      <c r="X86" s="79">
        <v>0.61083743842364524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W13">
    <sortCondition descending="1" ref="T3:T13"/>
    <sortCondition descending="1" ref="U3:U13"/>
    <sortCondition descending="1" ref="W3:W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86" t="s">
        <v>92</v>
      </c>
      <c r="D1" s="187"/>
      <c r="E1" s="188"/>
      <c r="F1" s="4">
        <v>6</v>
      </c>
      <c r="G1" s="186" t="s">
        <v>244</v>
      </c>
      <c r="H1" s="187"/>
      <c r="I1" s="188"/>
      <c r="J1" s="4">
        <v>15</v>
      </c>
      <c r="K1" s="186" t="s">
        <v>281</v>
      </c>
      <c r="L1" s="187"/>
      <c r="M1" s="188"/>
      <c r="N1" s="4">
        <v>11</v>
      </c>
      <c r="O1" s="186" t="s">
        <v>384</v>
      </c>
      <c r="P1" s="187"/>
      <c r="Q1" s="188"/>
      <c r="R1" s="4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99</v>
      </c>
      <c r="B3" s="86" t="s">
        <v>332</v>
      </c>
      <c r="C3" s="12">
        <v>5</v>
      </c>
      <c r="D3" s="13">
        <v>3</v>
      </c>
      <c r="E3" s="13">
        <v>0</v>
      </c>
      <c r="F3" s="14">
        <v>1</v>
      </c>
      <c r="G3" s="12">
        <v>5</v>
      </c>
      <c r="H3" s="13">
        <v>4</v>
      </c>
      <c r="I3" s="13">
        <v>0</v>
      </c>
      <c r="J3" s="14">
        <v>2</v>
      </c>
      <c r="K3" s="12">
        <v>4</v>
      </c>
      <c r="L3" s="13">
        <v>3</v>
      </c>
      <c r="M3" s="13">
        <v>1</v>
      </c>
      <c r="N3" s="14">
        <v>0</v>
      </c>
      <c r="O3" s="12">
        <v>4</v>
      </c>
      <c r="P3" s="13">
        <v>2</v>
      </c>
      <c r="Q3" s="13">
        <v>0</v>
      </c>
      <c r="R3" s="14">
        <v>2</v>
      </c>
      <c r="S3" s="17"/>
    </row>
    <row r="4" spans="1:19" x14ac:dyDescent="0.2">
      <c r="A4" s="83" t="s">
        <v>145</v>
      </c>
      <c r="B4" s="86" t="s">
        <v>125</v>
      </c>
      <c r="C4" s="12">
        <v>5</v>
      </c>
      <c r="D4" s="13">
        <v>3</v>
      </c>
      <c r="E4" s="13">
        <v>1</v>
      </c>
      <c r="F4" s="14">
        <v>3</v>
      </c>
      <c r="G4" s="12">
        <v>6</v>
      </c>
      <c r="H4" s="13">
        <v>3</v>
      </c>
      <c r="I4" s="13">
        <v>0</v>
      </c>
      <c r="J4" s="14">
        <v>1</v>
      </c>
      <c r="K4" s="12">
        <v>3</v>
      </c>
      <c r="L4" s="13">
        <v>2</v>
      </c>
      <c r="M4" s="13">
        <v>0</v>
      </c>
      <c r="N4" s="14">
        <v>0</v>
      </c>
      <c r="O4" s="12">
        <v>4</v>
      </c>
      <c r="P4" s="13">
        <v>0</v>
      </c>
      <c r="Q4" s="13">
        <v>1</v>
      </c>
      <c r="R4" s="14">
        <v>2</v>
      </c>
      <c r="S4" s="17"/>
    </row>
    <row r="5" spans="1:19" x14ac:dyDescent="0.2">
      <c r="A5" s="83" t="s">
        <v>136</v>
      </c>
      <c r="B5" s="86" t="s">
        <v>84</v>
      </c>
      <c r="C5" s="12">
        <v>5</v>
      </c>
      <c r="D5" s="13">
        <v>3</v>
      </c>
      <c r="E5" s="13">
        <v>2</v>
      </c>
      <c r="F5" s="14">
        <v>3</v>
      </c>
      <c r="G5" s="12">
        <v>4</v>
      </c>
      <c r="H5" s="13">
        <v>3</v>
      </c>
      <c r="I5" s="13">
        <v>0</v>
      </c>
      <c r="J5" s="14">
        <v>0</v>
      </c>
      <c r="K5" s="12">
        <v>3</v>
      </c>
      <c r="L5" s="13">
        <v>2</v>
      </c>
      <c r="M5" s="13">
        <v>1</v>
      </c>
      <c r="N5" s="14">
        <v>6</v>
      </c>
      <c r="O5" s="12">
        <v>4</v>
      </c>
      <c r="P5" s="13">
        <v>1</v>
      </c>
      <c r="Q5" s="13">
        <v>1</v>
      </c>
      <c r="R5" s="14">
        <v>2</v>
      </c>
      <c r="S5" s="17"/>
    </row>
    <row r="6" spans="1:19" x14ac:dyDescent="0.2">
      <c r="A6" s="83" t="s">
        <v>97</v>
      </c>
      <c r="B6" s="86" t="s">
        <v>178</v>
      </c>
      <c r="C6" s="12"/>
      <c r="D6" s="146"/>
      <c r="E6" s="146"/>
      <c r="F6" s="14"/>
      <c r="G6" s="12">
        <v>6</v>
      </c>
      <c r="H6" s="146">
        <v>3</v>
      </c>
      <c r="I6" s="146">
        <v>1</v>
      </c>
      <c r="J6" s="14">
        <v>1</v>
      </c>
      <c r="K6" s="12">
        <v>3</v>
      </c>
      <c r="L6" s="146">
        <v>2</v>
      </c>
      <c r="M6" s="146">
        <v>0</v>
      </c>
      <c r="N6" s="14">
        <v>0</v>
      </c>
      <c r="O6" s="12">
        <v>4</v>
      </c>
      <c r="P6" s="146">
        <v>1</v>
      </c>
      <c r="Q6" s="146">
        <v>2</v>
      </c>
      <c r="R6" s="14">
        <v>1</v>
      </c>
      <c r="S6" s="17"/>
    </row>
    <row r="7" spans="1:19" x14ac:dyDescent="0.2">
      <c r="A7" s="83" t="s">
        <v>139</v>
      </c>
      <c r="B7" s="86" t="s">
        <v>214</v>
      </c>
      <c r="C7" s="12">
        <v>4</v>
      </c>
      <c r="D7" s="146">
        <v>2</v>
      </c>
      <c r="E7" s="146">
        <v>0</v>
      </c>
      <c r="F7" s="14">
        <v>0</v>
      </c>
      <c r="G7" s="12">
        <v>5</v>
      </c>
      <c r="H7" s="146">
        <v>2</v>
      </c>
      <c r="I7" s="146">
        <v>1</v>
      </c>
      <c r="J7" s="14">
        <v>0</v>
      </c>
      <c r="K7" s="12"/>
      <c r="L7" s="146"/>
      <c r="M7" s="146"/>
      <c r="N7" s="14"/>
      <c r="O7" s="12">
        <v>3</v>
      </c>
      <c r="P7" s="146">
        <v>1</v>
      </c>
      <c r="Q7" s="146">
        <v>0</v>
      </c>
      <c r="R7" s="14">
        <v>3</v>
      </c>
      <c r="S7" s="17"/>
    </row>
    <row r="8" spans="1:19" x14ac:dyDescent="0.2">
      <c r="A8" s="83" t="s">
        <v>137</v>
      </c>
      <c r="B8" s="86" t="s">
        <v>184</v>
      </c>
      <c r="C8" s="12"/>
      <c r="D8" s="146"/>
      <c r="E8" s="146"/>
      <c r="F8" s="14"/>
      <c r="G8" s="12">
        <v>4</v>
      </c>
      <c r="H8" s="146">
        <v>2</v>
      </c>
      <c r="I8" s="146">
        <v>2</v>
      </c>
      <c r="J8" s="14">
        <v>0</v>
      </c>
      <c r="K8" s="12">
        <v>3</v>
      </c>
      <c r="L8" s="146">
        <v>3</v>
      </c>
      <c r="M8" s="146">
        <v>0</v>
      </c>
      <c r="N8" s="14">
        <v>2</v>
      </c>
      <c r="O8" s="12">
        <v>2</v>
      </c>
      <c r="P8" s="146">
        <v>0</v>
      </c>
      <c r="Q8" s="146">
        <v>1</v>
      </c>
      <c r="R8" s="14">
        <v>0</v>
      </c>
      <c r="S8" s="17"/>
    </row>
    <row r="9" spans="1:19" x14ac:dyDescent="0.2">
      <c r="A9" s="83" t="s">
        <v>133</v>
      </c>
      <c r="B9" s="86" t="s">
        <v>402</v>
      </c>
      <c r="C9" s="12">
        <v>1</v>
      </c>
      <c r="D9" s="146">
        <v>0</v>
      </c>
      <c r="E9" s="146">
        <v>1</v>
      </c>
      <c r="F9" s="14">
        <v>1</v>
      </c>
      <c r="G9" s="12">
        <v>2</v>
      </c>
      <c r="H9" s="146">
        <v>0</v>
      </c>
      <c r="I9" s="146">
        <v>1</v>
      </c>
      <c r="J9" s="14">
        <v>0</v>
      </c>
      <c r="K9" s="12">
        <v>1</v>
      </c>
      <c r="L9" s="146">
        <v>1</v>
      </c>
      <c r="M9" s="146">
        <v>0</v>
      </c>
      <c r="N9" s="14">
        <v>0</v>
      </c>
      <c r="O9" s="12"/>
      <c r="P9" s="146"/>
      <c r="Q9" s="146"/>
      <c r="R9" s="14"/>
      <c r="S9" s="17"/>
    </row>
    <row r="10" spans="1:19" x14ac:dyDescent="0.2">
      <c r="A10" s="83" t="s">
        <v>132</v>
      </c>
      <c r="B10" s="86" t="s">
        <v>285</v>
      </c>
      <c r="C10" s="12">
        <v>4</v>
      </c>
      <c r="D10" s="146">
        <v>1</v>
      </c>
      <c r="E10" s="146">
        <v>1</v>
      </c>
      <c r="F10" s="14">
        <v>0</v>
      </c>
      <c r="G10" s="12"/>
      <c r="H10" s="146"/>
      <c r="I10" s="146"/>
      <c r="J10" s="14"/>
      <c r="K10" s="12"/>
      <c r="L10" s="146"/>
      <c r="M10" s="146"/>
      <c r="N10" s="14"/>
      <c r="O10" s="12">
        <v>2</v>
      </c>
      <c r="P10" s="146">
        <v>0</v>
      </c>
      <c r="Q10" s="146">
        <v>1</v>
      </c>
      <c r="R10" s="14">
        <v>0</v>
      </c>
      <c r="S10" s="17"/>
    </row>
    <row r="11" spans="1:19" x14ac:dyDescent="0.2">
      <c r="A11" s="83" t="s">
        <v>152</v>
      </c>
      <c r="B11" s="86" t="s">
        <v>423</v>
      </c>
      <c r="C11" s="12"/>
      <c r="D11" s="146"/>
      <c r="E11" s="146"/>
      <c r="F11" s="14"/>
      <c r="G11" s="12">
        <v>1</v>
      </c>
      <c r="H11" s="146">
        <v>1</v>
      </c>
      <c r="I11" s="146">
        <v>0</v>
      </c>
      <c r="J11" s="14">
        <v>0</v>
      </c>
      <c r="K11" s="12">
        <v>2</v>
      </c>
      <c r="L11" s="146">
        <v>0</v>
      </c>
      <c r="M11" s="146">
        <v>1</v>
      </c>
      <c r="N11" s="14">
        <v>0</v>
      </c>
      <c r="O11" s="12"/>
      <c r="P11" s="146"/>
      <c r="Q11" s="146"/>
      <c r="R11" s="14"/>
      <c r="S11" s="17"/>
    </row>
    <row r="12" spans="1:19" x14ac:dyDescent="0.2">
      <c r="A12" s="83" t="s">
        <v>154</v>
      </c>
      <c r="B12" s="86" t="s">
        <v>53</v>
      </c>
      <c r="C12" s="12">
        <v>3</v>
      </c>
      <c r="D12" s="146">
        <v>0</v>
      </c>
      <c r="E12" s="146">
        <v>1</v>
      </c>
      <c r="F12" s="14">
        <v>0</v>
      </c>
      <c r="G12" s="12"/>
      <c r="H12" s="146"/>
      <c r="I12" s="146"/>
      <c r="J12" s="14"/>
      <c r="K12" s="12">
        <v>0</v>
      </c>
      <c r="L12" s="146">
        <v>0</v>
      </c>
      <c r="M12" s="146">
        <v>0</v>
      </c>
      <c r="N12" s="14">
        <v>0</v>
      </c>
      <c r="O12" s="12"/>
      <c r="P12" s="146"/>
      <c r="Q12" s="146"/>
      <c r="R12" s="14"/>
      <c r="S12" s="17"/>
    </row>
    <row r="13" spans="1:19" x14ac:dyDescent="0.2">
      <c r="A13" s="83" t="s">
        <v>103</v>
      </c>
      <c r="B13" s="86" t="s">
        <v>167</v>
      </c>
      <c r="C13" s="12"/>
      <c r="D13" s="146"/>
      <c r="E13" s="146"/>
      <c r="F13" s="14"/>
      <c r="G13" s="12">
        <v>1</v>
      </c>
      <c r="H13" s="146">
        <v>1</v>
      </c>
      <c r="I13" s="146">
        <v>0</v>
      </c>
      <c r="J13" s="14">
        <v>0</v>
      </c>
      <c r="K13" s="12">
        <v>0</v>
      </c>
      <c r="L13" s="146">
        <v>0</v>
      </c>
      <c r="M13" s="146">
        <v>0</v>
      </c>
      <c r="N13" s="14">
        <v>1</v>
      </c>
      <c r="O13" s="12"/>
      <c r="P13" s="146"/>
      <c r="Q13" s="146"/>
      <c r="R13" s="14"/>
      <c r="S13" s="17"/>
    </row>
    <row r="14" spans="1:19" x14ac:dyDescent="0.2">
      <c r="A14" s="83" t="s">
        <v>140</v>
      </c>
      <c r="B14" s="86" t="s">
        <v>424</v>
      </c>
      <c r="C14" s="12"/>
      <c r="D14" s="146"/>
      <c r="E14" s="146"/>
      <c r="F14" s="14"/>
      <c r="G14" s="12">
        <v>0</v>
      </c>
      <c r="H14" s="146">
        <v>0</v>
      </c>
      <c r="I14" s="146">
        <v>0</v>
      </c>
      <c r="J14" s="14">
        <v>0</v>
      </c>
      <c r="K14" s="12">
        <v>0</v>
      </c>
      <c r="L14" s="146">
        <v>0</v>
      </c>
      <c r="M14" s="146">
        <v>0</v>
      </c>
      <c r="N14" s="14">
        <v>2</v>
      </c>
      <c r="O14" s="12"/>
      <c r="P14" s="146"/>
      <c r="Q14" s="146"/>
      <c r="R14" s="14"/>
      <c r="S14" s="17"/>
    </row>
    <row r="15" spans="1:19" x14ac:dyDescent="0.2">
      <c r="A15" s="83" t="s">
        <v>323</v>
      </c>
      <c r="B15" s="86" t="s">
        <v>56</v>
      </c>
      <c r="C15" s="12">
        <v>0</v>
      </c>
      <c r="D15" s="13">
        <v>0</v>
      </c>
      <c r="E15" s="13">
        <v>0</v>
      </c>
      <c r="F15" s="14">
        <v>2</v>
      </c>
      <c r="G15" s="12"/>
      <c r="H15" s="13"/>
      <c r="I15" s="13"/>
      <c r="J15" s="14"/>
      <c r="K15" s="12"/>
      <c r="L15" s="13"/>
      <c r="M15" s="13"/>
      <c r="N15" s="14"/>
      <c r="O15" s="12">
        <v>0</v>
      </c>
      <c r="P15" s="13">
        <v>0</v>
      </c>
      <c r="Q15" s="13">
        <v>0</v>
      </c>
      <c r="R15" s="14">
        <v>2</v>
      </c>
      <c r="S15" s="17"/>
    </row>
    <row r="16" spans="1:19" x14ac:dyDescent="0.2">
      <c r="A16" s="83" t="s">
        <v>149</v>
      </c>
      <c r="B16" s="86" t="s">
        <v>55</v>
      </c>
      <c r="C16" s="12"/>
      <c r="D16" s="13"/>
      <c r="E16" s="13"/>
      <c r="F16" s="14"/>
      <c r="G16" s="12">
        <v>0</v>
      </c>
      <c r="H16" s="13">
        <v>0</v>
      </c>
      <c r="I16" s="13">
        <v>0</v>
      </c>
      <c r="J16" s="14">
        <v>1</v>
      </c>
      <c r="K16" s="12">
        <v>0</v>
      </c>
      <c r="L16" s="13">
        <v>0</v>
      </c>
      <c r="M16" s="13">
        <v>0</v>
      </c>
      <c r="N16" s="14">
        <v>0</v>
      </c>
      <c r="O16" s="12"/>
      <c r="P16" s="13"/>
      <c r="Q16" s="13"/>
      <c r="R16" s="14"/>
      <c r="S16" s="17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83</v>
      </c>
      <c r="C22" s="20">
        <v>16</v>
      </c>
      <c r="D22" s="21">
        <v>6</v>
      </c>
      <c r="E22" s="21">
        <v>3</v>
      </c>
      <c r="F22" s="22">
        <v>10</v>
      </c>
      <c r="G22" s="20">
        <v>19</v>
      </c>
      <c r="H22" s="21">
        <v>9</v>
      </c>
      <c r="I22" s="21">
        <v>4</v>
      </c>
      <c r="J22" s="22">
        <v>5</v>
      </c>
      <c r="K22" s="20">
        <v>9</v>
      </c>
      <c r="L22" s="21">
        <v>6</v>
      </c>
      <c r="M22" s="21">
        <v>1</v>
      </c>
      <c r="N22" s="22">
        <v>11</v>
      </c>
      <c r="O22" s="20">
        <v>10</v>
      </c>
      <c r="P22" s="21">
        <v>1</v>
      </c>
      <c r="Q22" s="21">
        <v>3</v>
      </c>
      <c r="R22" s="22">
        <v>12</v>
      </c>
      <c r="S22" s="24"/>
    </row>
    <row r="23" spans="1:24" x14ac:dyDescent="0.2">
      <c r="A23" s="18"/>
      <c r="B23" s="170" t="s">
        <v>225</v>
      </c>
      <c r="C23" s="90">
        <f>C20+C16+C4</f>
        <v>5</v>
      </c>
      <c r="D23" s="56">
        <f t="shared" ref="D23:E23" si="0">D20+D16+D4</f>
        <v>3</v>
      </c>
      <c r="E23" s="56">
        <f t="shared" si="0"/>
        <v>1</v>
      </c>
      <c r="F23" s="91"/>
      <c r="G23" s="90">
        <f>G20+G5+G4</f>
        <v>10</v>
      </c>
      <c r="H23" s="56">
        <f>H20+H5+H4</f>
        <v>6</v>
      </c>
      <c r="I23" s="56">
        <f>I20+I5+I4</f>
        <v>0</v>
      </c>
      <c r="J23" s="91"/>
      <c r="K23" s="90">
        <f>K20+K5+K4</f>
        <v>6</v>
      </c>
      <c r="L23" s="56">
        <f>L20+L5+L4</f>
        <v>4</v>
      </c>
      <c r="M23" s="56">
        <f>M20+M5+M4</f>
        <v>1</v>
      </c>
      <c r="N23" s="91"/>
      <c r="O23" s="90">
        <v>13</v>
      </c>
      <c r="P23" s="56">
        <v>4</v>
      </c>
      <c r="Q23" s="56">
        <v>3</v>
      </c>
      <c r="R23" s="91"/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70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1">SUM(C3:C20)</f>
        <v>27</v>
      </c>
      <c r="D26" s="29">
        <f t="shared" si="1"/>
        <v>12</v>
      </c>
      <c r="E26" s="29">
        <f t="shared" si="1"/>
        <v>6</v>
      </c>
      <c r="F26" s="29">
        <f t="shared" si="1"/>
        <v>10</v>
      </c>
      <c r="G26" s="29">
        <f t="shared" si="1"/>
        <v>34</v>
      </c>
      <c r="H26" s="29">
        <f t="shared" si="1"/>
        <v>19</v>
      </c>
      <c r="I26" s="29">
        <f t="shared" si="1"/>
        <v>5</v>
      </c>
      <c r="J26" s="29">
        <f t="shared" si="1"/>
        <v>5</v>
      </c>
      <c r="K26" s="29">
        <f t="shared" si="1"/>
        <v>19</v>
      </c>
      <c r="L26" s="29">
        <f t="shared" si="1"/>
        <v>13</v>
      </c>
      <c r="M26" s="29">
        <f t="shared" si="1"/>
        <v>3</v>
      </c>
      <c r="N26" s="29">
        <f t="shared" si="1"/>
        <v>11</v>
      </c>
      <c r="O26" s="29">
        <f t="shared" si="1"/>
        <v>23</v>
      </c>
      <c r="P26" s="29">
        <f t="shared" si="1"/>
        <v>5</v>
      </c>
      <c r="Q26" s="29">
        <f t="shared" si="1"/>
        <v>6</v>
      </c>
      <c r="R26" s="29">
        <f t="shared" si="1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12</v>
      </c>
      <c r="E27" s="30">
        <f>E26</f>
        <v>6</v>
      </c>
      <c r="F27" s="30">
        <f>F26</f>
        <v>10</v>
      </c>
      <c r="G27" s="30">
        <f t="shared" ref="G27:R27" si="2">SUM(C27,G26)</f>
        <v>61</v>
      </c>
      <c r="H27" s="30">
        <f t="shared" si="2"/>
        <v>31</v>
      </c>
      <c r="I27" s="30">
        <f t="shared" si="2"/>
        <v>11</v>
      </c>
      <c r="J27" s="30">
        <f t="shared" si="2"/>
        <v>15</v>
      </c>
      <c r="K27" s="30">
        <f t="shared" si="2"/>
        <v>80</v>
      </c>
      <c r="L27" s="30">
        <f t="shared" si="2"/>
        <v>44</v>
      </c>
      <c r="M27" s="30">
        <f t="shared" si="2"/>
        <v>14</v>
      </c>
      <c r="N27" s="30">
        <f t="shared" si="2"/>
        <v>26</v>
      </c>
      <c r="O27" s="31">
        <f t="shared" si="2"/>
        <v>103</v>
      </c>
      <c r="P27" s="30">
        <f t="shared" si="2"/>
        <v>49</v>
      </c>
      <c r="Q27" s="30">
        <f t="shared" si="2"/>
        <v>20</v>
      </c>
      <c r="R27" s="32">
        <f t="shared" si="2"/>
        <v>38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348</v>
      </c>
      <c r="D29" s="187"/>
      <c r="E29" s="188"/>
      <c r="F29" s="4">
        <v>5</v>
      </c>
      <c r="G29" s="186" t="s">
        <v>39</v>
      </c>
      <c r="H29" s="187"/>
      <c r="I29" s="188"/>
      <c r="J29" s="4">
        <v>17</v>
      </c>
      <c r="K29" s="186" t="s">
        <v>43</v>
      </c>
      <c r="L29" s="187"/>
      <c r="M29" s="188"/>
      <c r="N29" s="4">
        <v>4</v>
      </c>
      <c r="O29" s="186"/>
      <c r="P29" s="187"/>
      <c r="Q29" s="188"/>
      <c r="R29" s="4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3">A3</f>
        <v>1</v>
      </c>
      <c r="B31" s="86" t="str">
        <f t="shared" si="3"/>
        <v>Vincent Chiu</v>
      </c>
      <c r="C31" s="12">
        <v>5</v>
      </c>
      <c r="D31" s="13">
        <v>2</v>
      </c>
      <c r="E31" s="13">
        <v>1</v>
      </c>
      <c r="F31" s="14">
        <v>2</v>
      </c>
      <c r="G31" s="12">
        <v>5</v>
      </c>
      <c r="H31" s="13">
        <v>1</v>
      </c>
      <c r="I31" s="13">
        <v>2</v>
      </c>
      <c r="J31" s="14">
        <v>2</v>
      </c>
      <c r="K31" s="12">
        <v>3</v>
      </c>
      <c r="L31" s="13">
        <v>2</v>
      </c>
      <c r="M31" s="13">
        <v>1</v>
      </c>
      <c r="N31" s="114">
        <v>1</v>
      </c>
      <c r="O31" s="12"/>
      <c r="P31" s="13"/>
      <c r="Q31" s="13"/>
      <c r="R31" s="114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3"/>
        <v>40</v>
      </c>
      <c r="B32" s="86" t="str">
        <f t="shared" si="3"/>
        <v>Rich Krussell</v>
      </c>
      <c r="C32" s="12">
        <v>0</v>
      </c>
      <c r="D32" s="13">
        <v>0</v>
      </c>
      <c r="E32" s="13">
        <v>0</v>
      </c>
      <c r="F32" s="14">
        <v>0</v>
      </c>
      <c r="G32" s="12">
        <v>5</v>
      </c>
      <c r="H32" s="13">
        <v>1</v>
      </c>
      <c r="I32" s="13">
        <v>1</v>
      </c>
      <c r="J32" s="14">
        <v>1</v>
      </c>
      <c r="K32" s="12">
        <v>2</v>
      </c>
      <c r="L32" s="13">
        <v>1</v>
      </c>
      <c r="M32" s="13">
        <v>1</v>
      </c>
      <c r="N32" s="114">
        <v>1</v>
      </c>
      <c r="O32" s="12"/>
      <c r="P32" s="13"/>
      <c r="Q32" s="13"/>
      <c r="R32" s="114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3"/>
        <v>16</v>
      </c>
      <c r="B33" s="86" t="str">
        <f t="shared" si="3"/>
        <v>Ethan Johnston</v>
      </c>
      <c r="C33" s="12">
        <v>4</v>
      </c>
      <c r="D33" s="13">
        <v>1</v>
      </c>
      <c r="E33" s="13">
        <v>1</v>
      </c>
      <c r="F33" s="14">
        <v>3</v>
      </c>
      <c r="G33" s="12">
        <v>5</v>
      </c>
      <c r="H33" s="13">
        <v>2</v>
      </c>
      <c r="I33" s="13">
        <v>1</v>
      </c>
      <c r="J33" s="14">
        <v>5</v>
      </c>
      <c r="K33" s="12"/>
      <c r="L33" s="13"/>
      <c r="M33" s="13"/>
      <c r="N33" s="114"/>
      <c r="O33" s="12"/>
      <c r="P33" s="13"/>
      <c r="Q33" s="13"/>
      <c r="R33" s="114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3"/>
        <v>2</v>
      </c>
      <c r="B34" s="86" t="str">
        <f t="shared" si="3"/>
        <v>Demitris Morrow</v>
      </c>
      <c r="C34" s="12">
        <v>1</v>
      </c>
      <c r="D34" s="13">
        <v>0</v>
      </c>
      <c r="E34" s="13">
        <v>0</v>
      </c>
      <c r="F34" s="14">
        <v>0</v>
      </c>
      <c r="G34" s="12">
        <v>5</v>
      </c>
      <c r="H34" s="13">
        <v>2</v>
      </c>
      <c r="I34" s="13">
        <v>1</v>
      </c>
      <c r="J34" s="14">
        <v>3</v>
      </c>
      <c r="K34" s="12"/>
      <c r="L34" s="13"/>
      <c r="M34" s="13"/>
      <c r="N34" s="114"/>
      <c r="O34" s="12"/>
      <c r="P34" s="13"/>
      <c r="Q34" s="13"/>
      <c r="R34" s="114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3"/>
        <v>74</v>
      </c>
      <c r="B35" s="86" t="str">
        <f t="shared" si="3"/>
        <v>Mike Jackson</v>
      </c>
      <c r="C35" s="12">
        <v>4</v>
      </c>
      <c r="D35" s="13">
        <v>1</v>
      </c>
      <c r="E35" s="13">
        <v>1</v>
      </c>
      <c r="F35" s="14">
        <v>0</v>
      </c>
      <c r="G35" s="12">
        <v>4</v>
      </c>
      <c r="H35" s="13">
        <v>2</v>
      </c>
      <c r="I35" s="13">
        <v>2</v>
      </c>
      <c r="J35" s="14">
        <v>0</v>
      </c>
      <c r="K35" s="12">
        <v>2</v>
      </c>
      <c r="L35" s="13">
        <v>0</v>
      </c>
      <c r="M35" s="13">
        <v>0</v>
      </c>
      <c r="N35" s="114">
        <v>1</v>
      </c>
      <c r="O35" s="12"/>
      <c r="P35" s="13"/>
      <c r="Q35" s="13"/>
      <c r="R35" s="114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3"/>
        <v>8</v>
      </c>
      <c r="B36" s="86" t="str">
        <f t="shared" si="3"/>
        <v>Chad Sumner</v>
      </c>
      <c r="C36" s="12">
        <v>4</v>
      </c>
      <c r="D36" s="13">
        <v>1</v>
      </c>
      <c r="E36" s="13">
        <v>0</v>
      </c>
      <c r="F36" s="14">
        <v>0</v>
      </c>
      <c r="G36" s="12">
        <v>2</v>
      </c>
      <c r="H36" s="13">
        <v>2</v>
      </c>
      <c r="I36" s="13">
        <v>0</v>
      </c>
      <c r="J36" s="14">
        <v>0</v>
      </c>
      <c r="K36" s="12"/>
      <c r="L36" s="13"/>
      <c r="M36" s="13"/>
      <c r="N36" s="114"/>
      <c r="O36" s="12"/>
      <c r="P36" s="13"/>
      <c r="Q36" s="13"/>
      <c r="R36" s="114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3"/>
        <v>24</v>
      </c>
      <c r="B37" s="86" t="str">
        <f t="shared" si="3"/>
        <v>Charles Bennett</v>
      </c>
      <c r="C37" s="12"/>
      <c r="D37" s="13"/>
      <c r="E37" s="13"/>
      <c r="F37" s="14"/>
      <c r="G37" s="12"/>
      <c r="H37" s="13"/>
      <c r="I37" s="13"/>
      <c r="J37" s="14"/>
      <c r="K37" s="12">
        <v>3</v>
      </c>
      <c r="L37" s="13">
        <v>0</v>
      </c>
      <c r="M37" s="13">
        <v>3</v>
      </c>
      <c r="N37" s="114">
        <v>0</v>
      </c>
      <c r="O37" s="12"/>
      <c r="P37" s="13"/>
      <c r="Q37" s="13"/>
      <c r="R37" s="114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3"/>
        <v>10</v>
      </c>
      <c r="B38" s="86" t="str">
        <f t="shared" si="3"/>
        <v>Cesar Lazcano</v>
      </c>
      <c r="C38" s="12">
        <v>4</v>
      </c>
      <c r="D38" s="13">
        <v>2</v>
      </c>
      <c r="E38" s="13">
        <v>0</v>
      </c>
      <c r="F38" s="14">
        <v>1</v>
      </c>
      <c r="G38" s="12">
        <v>2</v>
      </c>
      <c r="H38" s="13">
        <v>0</v>
      </c>
      <c r="I38" s="13">
        <v>1</v>
      </c>
      <c r="J38" s="14">
        <v>0</v>
      </c>
      <c r="K38" s="12">
        <v>1</v>
      </c>
      <c r="L38" s="13">
        <v>0</v>
      </c>
      <c r="M38" s="13">
        <v>0</v>
      </c>
      <c r="N38" s="114">
        <v>0</v>
      </c>
      <c r="O38" s="15"/>
      <c r="P38" s="13"/>
      <c r="Q38" s="13"/>
      <c r="R38" s="139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3"/>
        <v>6</v>
      </c>
      <c r="B39" s="86" t="str">
        <f t="shared" si="3"/>
        <v>Joe Duggan</v>
      </c>
      <c r="C39" s="12"/>
      <c r="D39" s="13"/>
      <c r="E39" s="13"/>
      <c r="F39" s="14"/>
      <c r="G39" s="12"/>
      <c r="H39" s="13"/>
      <c r="I39" s="13"/>
      <c r="J39" s="14"/>
      <c r="K39" s="12">
        <v>4</v>
      </c>
      <c r="L39" s="13">
        <v>3</v>
      </c>
      <c r="M39" s="13">
        <v>0</v>
      </c>
      <c r="N39" s="114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3"/>
        <v>19</v>
      </c>
      <c r="B40" s="86" t="str">
        <f t="shared" si="3"/>
        <v>Steve Lyles</v>
      </c>
      <c r="C40" s="12"/>
      <c r="D40" s="13"/>
      <c r="E40" s="13"/>
      <c r="F40" s="14"/>
      <c r="G40" s="12"/>
      <c r="H40" s="13"/>
      <c r="I40" s="13"/>
      <c r="J40" s="14"/>
      <c r="K40" s="12">
        <v>4</v>
      </c>
      <c r="L40" s="13">
        <v>3</v>
      </c>
      <c r="M40" s="13">
        <v>1</v>
      </c>
      <c r="N40" s="1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3"/>
        <v>5</v>
      </c>
      <c r="B41" s="86" t="str">
        <f t="shared" si="3"/>
        <v>Willie Clinton</v>
      </c>
      <c r="C41" s="12"/>
      <c r="D41" s="13"/>
      <c r="E41" s="13"/>
      <c r="F41" s="14"/>
      <c r="G41" s="12"/>
      <c r="H41" s="13"/>
      <c r="I41" s="13"/>
      <c r="J41" s="14"/>
      <c r="K41" s="12">
        <v>4</v>
      </c>
      <c r="L41" s="13">
        <v>1</v>
      </c>
      <c r="M41" s="13">
        <v>1</v>
      </c>
      <c r="N41" s="114">
        <v>4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3"/>
        <v>15</v>
      </c>
      <c r="B42" s="86" t="str">
        <f t="shared" si="3"/>
        <v>Ron Watson</v>
      </c>
      <c r="C42" s="12"/>
      <c r="D42" s="13"/>
      <c r="E42" s="13"/>
      <c r="F42" s="14"/>
      <c r="G42" s="12"/>
      <c r="H42" s="13"/>
      <c r="I42" s="13"/>
      <c r="J42" s="14"/>
      <c r="K42" s="12">
        <v>0</v>
      </c>
      <c r="L42" s="13">
        <v>0</v>
      </c>
      <c r="M42" s="13">
        <v>0</v>
      </c>
      <c r="N42" s="114">
        <v>4</v>
      </c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3"/>
        <v>85</v>
      </c>
      <c r="B43" s="86" t="str">
        <f t="shared" si="3"/>
        <v>Doug Biggins</v>
      </c>
      <c r="C43" s="12">
        <v>3</v>
      </c>
      <c r="D43" s="13">
        <v>0</v>
      </c>
      <c r="E43" s="13">
        <v>0</v>
      </c>
      <c r="F43" s="14">
        <v>1</v>
      </c>
      <c r="G43" s="12">
        <v>0</v>
      </c>
      <c r="H43" s="13">
        <v>0</v>
      </c>
      <c r="I43" s="13">
        <v>0</v>
      </c>
      <c r="J43" s="14">
        <v>0</v>
      </c>
      <c r="K43" s="12"/>
      <c r="L43" s="13"/>
      <c r="M43" s="13"/>
      <c r="N43" s="1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3"/>
        <v>3</v>
      </c>
      <c r="B44" s="86" t="str">
        <f t="shared" si="3"/>
        <v>Rocky Zamora</v>
      </c>
      <c r="C44" s="12">
        <v>0</v>
      </c>
      <c r="D44" s="13">
        <v>0</v>
      </c>
      <c r="E44" s="13">
        <v>0</v>
      </c>
      <c r="F44" s="14">
        <v>1</v>
      </c>
      <c r="G44" s="12">
        <v>0</v>
      </c>
      <c r="H44" s="13">
        <v>0</v>
      </c>
      <c r="I44" s="13">
        <v>0</v>
      </c>
      <c r="J44" s="14">
        <v>1</v>
      </c>
      <c r="K44" s="12">
        <v>2</v>
      </c>
      <c r="L44" s="13">
        <v>0</v>
      </c>
      <c r="M44" s="13">
        <v>2</v>
      </c>
      <c r="N44" s="114">
        <v>0</v>
      </c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3"/>
        <v>0</v>
      </c>
      <c r="B45" s="87">
        <f t="shared" si="3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3"/>
        <v>0</v>
      </c>
      <c r="B46" s="86">
        <f t="shared" si="3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3"/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Jon Walker</v>
      </c>
      <c r="C50" s="20">
        <v>16</v>
      </c>
      <c r="D50" s="21">
        <v>4</v>
      </c>
      <c r="E50" s="21">
        <v>1</v>
      </c>
      <c r="F50" s="22">
        <v>8</v>
      </c>
      <c r="G50" s="20">
        <v>13</v>
      </c>
      <c r="H50" s="21">
        <v>5</v>
      </c>
      <c r="I50" s="21">
        <v>4</v>
      </c>
      <c r="J50" s="22">
        <v>12</v>
      </c>
      <c r="K50" s="20">
        <v>14</v>
      </c>
      <c r="L50" s="21">
        <v>7</v>
      </c>
      <c r="M50" s="21">
        <v>3</v>
      </c>
      <c r="N50" s="22">
        <v>11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Cory Buckingham</v>
      </c>
      <c r="C51" s="90">
        <v>9</v>
      </c>
      <c r="D51" s="56">
        <v>3</v>
      </c>
      <c r="E51" s="56">
        <v>2</v>
      </c>
      <c r="F51" s="91"/>
      <c r="G51" s="90">
        <v>15</v>
      </c>
      <c r="H51" s="56">
        <v>5</v>
      </c>
      <c r="I51" s="56">
        <v>4</v>
      </c>
      <c r="J51" s="91"/>
      <c r="K51" s="90">
        <v>11</v>
      </c>
      <c r="L51" s="56">
        <v>3</v>
      </c>
      <c r="M51" s="56">
        <v>6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25</v>
      </c>
      <c r="D54" s="29">
        <f t="shared" si="4"/>
        <v>7</v>
      </c>
      <c r="E54" s="29">
        <f t="shared" si="4"/>
        <v>3</v>
      </c>
      <c r="F54" s="29">
        <f t="shared" si="4"/>
        <v>8</v>
      </c>
      <c r="G54" s="29">
        <f t="shared" si="4"/>
        <v>28</v>
      </c>
      <c r="H54" s="29">
        <f t="shared" si="4"/>
        <v>10</v>
      </c>
      <c r="I54" s="29">
        <f t="shared" si="4"/>
        <v>8</v>
      </c>
      <c r="J54" s="29">
        <f t="shared" si="4"/>
        <v>12</v>
      </c>
      <c r="K54" s="29">
        <f t="shared" si="4"/>
        <v>25</v>
      </c>
      <c r="L54" s="29">
        <f t="shared" si="4"/>
        <v>10</v>
      </c>
      <c r="M54" s="29">
        <f t="shared" si="4"/>
        <v>9</v>
      </c>
      <c r="N54" s="29">
        <f t="shared" si="4"/>
        <v>11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128</v>
      </c>
      <c r="D55" s="30">
        <f>SUM(P27,D54)</f>
        <v>56</v>
      </c>
      <c r="E55" s="30">
        <f>SUM(Q27,E54)</f>
        <v>23</v>
      </c>
      <c r="F55" s="30">
        <f>SUM(R27,F54)</f>
        <v>46</v>
      </c>
      <c r="G55" s="30">
        <f t="shared" ref="G55:R55" si="5">SUM(C55,G54)</f>
        <v>156</v>
      </c>
      <c r="H55" s="30">
        <f t="shared" si="5"/>
        <v>66</v>
      </c>
      <c r="I55" s="30">
        <f t="shared" si="5"/>
        <v>31</v>
      </c>
      <c r="J55" s="30">
        <f t="shared" si="5"/>
        <v>58</v>
      </c>
      <c r="K55" s="30">
        <f t="shared" si="5"/>
        <v>181</v>
      </c>
      <c r="L55" s="30">
        <f t="shared" si="5"/>
        <v>76</v>
      </c>
      <c r="M55" s="30">
        <f t="shared" si="5"/>
        <v>40</v>
      </c>
      <c r="N55" s="30">
        <f t="shared" si="5"/>
        <v>69</v>
      </c>
      <c r="O55" s="31">
        <f t="shared" si="5"/>
        <v>181</v>
      </c>
      <c r="P55" s="30">
        <f t="shared" si="5"/>
        <v>76</v>
      </c>
      <c r="Q55" s="30">
        <f t="shared" si="5"/>
        <v>40</v>
      </c>
      <c r="R55" s="32">
        <f t="shared" si="5"/>
        <v>69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1</v>
      </c>
      <c r="B59" s="86" t="str">
        <f t="shared" ref="B59:B76" si="7">B31</f>
        <v>Vincent Chiu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31</v>
      </c>
      <c r="P59" s="88">
        <f>SUM(D3,H3,L3,P3,D31,H31,L31,P31,D59,H59,L59)</f>
        <v>17</v>
      </c>
      <c r="Q59" s="88">
        <f>SUM(E3,I3,M3,Q3,E31,I31,M31,Q31,E59,I59,M59)</f>
        <v>5</v>
      </c>
      <c r="R59" s="89">
        <f>SUM(F3,J3,N3,R3,F31,J31,N31,R31,F59,J59,N59)</f>
        <v>10</v>
      </c>
      <c r="S59" s="84">
        <f>IF(O59=0,0,AVERAGE(P59/O59))</f>
        <v>0.54838709677419351</v>
      </c>
      <c r="U59" s="43" t="s">
        <v>99</v>
      </c>
      <c r="V59" s="86" t="s">
        <v>332</v>
      </c>
      <c r="W59" s="59">
        <v>10</v>
      </c>
      <c r="X59" s="59">
        <v>10</v>
      </c>
      <c r="Y59" s="60">
        <v>0.54838709677419351</v>
      </c>
      <c r="Z59" s="60" t="s">
        <v>199</v>
      </c>
      <c r="AA59" s="60">
        <v>1.4285714285714286</v>
      </c>
      <c r="AB59" s="60" t="s">
        <v>199</v>
      </c>
      <c r="AC59" s="59">
        <v>7</v>
      </c>
      <c r="AD59" s="105">
        <v>0.54838709677419351</v>
      </c>
    </row>
    <row r="60" spans="1:30" x14ac:dyDescent="0.2">
      <c r="A60" s="83" t="str">
        <f t="shared" si="6"/>
        <v>40</v>
      </c>
      <c r="B60" s="86" t="str">
        <f t="shared" si="7"/>
        <v>Rich Krussell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8">SUM(C4,G4,K4,O4,C32,G32,K32,O32,C60,G60,K60)</f>
        <v>25</v>
      </c>
      <c r="P60" s="56">
        <f t="shared" si="8"/>
        <v>10</v>
      </c>
      <c r="Q60" s="56">
        <f t="shared" si="8"/>
        <v>4</v>
      </c>
      <c r="R60" s="91">
        <f t="shared" si="8"/>
        <v>8</v>
      </c>
      <c r="S60" s="85">
        <f t="shared" ref="S60:S76" si="9">IF(O60=0,0,AVERAGE(P60/O60))</f>
        <v>0.4</v>
      </c>
      <c r="U60" s="43" t="s">
        <v>145</v>
      </c>
      <c r="V60" s="86" t="s">
        <v>125</v>
      </c>
      <c r="W60" s="59">
        <v>8</v>
      </c>
      <c r="X60" s="59">
        <v>8</v>
      </c>
      <c r="Y60" s="60">
        <v>0.4</v>
      </c>
      <c r="Z60" s="60" t="s">
        <v>199</v>
      </c>
      <c r="AA60" s="60">
        <v>1.1428571428571428</v>
      </c>
      <c r="AB60" s="60" t="s">
        <v>199</v>
      </c>
      <c r="AC60" s="59">
        <v>7</v>
      </c>
      <c r="AD60" s="105">
        <v>0.4</v>
      </c>
    </row>
    <row r="61" spans="1:30" x14ac:dyDescent="0.2">
      <c r="A61" s="83" t="str">
        <f t="shared" si="6"/>
        <v>16</v>
      </c>
      <c r="B61" s="86" t="str">
        <f t="shared" si="7"/>
        <v>Ethan Johnston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10">SUM(C5,G5,K5,O5,C33,G33,K33,O33,C61,G61,K61)</f>
        <v>25</v>
      </c>
      <c r="P61" s="56">
        <f t="shared" si="10"/>
        <v>12</v>
      </c>
      <c r="Q61" s="56">
        <f t="shared" si="10"/>
        <v>6</v>
      </c>
      <c r="R61" s="91">
        <f t="shared" si="10"/>
        <v>19</v>
      </c>
      <c r="S61" s="85">
        <f t="shared" si="9"/>
        <v>0.48</v>
      </c>
      <c r="U61" s="43" t="s">
        <v>136</v>
      </c>
      <c r="V61" s="86" t="s">
        <v>84</v>
      </c>
      <c r="W61" s="59">
        <v>19</v>
      </c>
      <c r="X61" s="59">
        <v>19</v>
      </c>
      <c r="Y61" s="60">
        <v>0.48</v>
      </c>
      <c r="Z61" s="60" t="s">
        <v>199</v>
      </c>
      <c r="AA61" s="60">
        <v>3.1666666666666665</v>
      </c>
      <c r="AB61" s="60" t="s">
        <v>199</v>
      </c>
      <c r="AC61" s="59">
        <v>6</v>
      </c>
      <c r="AD61" s="105">
        <v>0.48</v>
      </c>
    </row>
    <row r="62" spans="1:30" x14ac:dyDescent="0.2">
      <c r="A62" s="83" t="str">
        <f t="shared" si="6"/>
        <v>2</v>
      </c>
      <c r="B62" s="86" t="str">
        <f t="shared" si="7"/>
        <v>Demitris Morrow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1">SUM(C6,G6,K6,O6,C34,G34,K34,O34,C62,G62,K62)</f>
        <v>19</v>
      </c>
      <c r="P62" s="56">
        <f t="shared" si="11"/>
        <v>8</v>
      </c>
      <c r="Q62" s="56">
        <f t="shared" si="11"/>
        <v>4</v>
      </c>
      <c r="R62" s="91">
        <f t="shared" si="11"/>
        <v>5</v>
      </c>
      <c r="S62" s="85">
        <f t="shared" si="9"/>
        <v>0.42105263157894735</v>
      </c>
      <c r="U62" s="43" t="s">
        <v>97</v>
      </c>
      <c r="V62" s="86" t="s">
        <v>178</v>
      </c>
      <c r="W62" s="59">
        <v>5</v>
      </c>
      <c r="X62" s="59">
        <v>5</v>
      </c>
      <c r="Y62" s="60">
        <v>0.42105263157894735</v>
      </c>
      <c r="Z62" s="60" t="s">
        <v>202</v>
      </c>
      <c r="AA62" s="60">
        <v>1</v>
      </c>
      <c r="AB62" s="60" t="s">
        <v>199</v>
      </c>
      <c r="AC62" s="59">
        <v>5</v>
      </c>
      <c r="AD62" s="105">
        <v>0.4</v>
      </c>
    </row>
    <row r="63" spans="1:30" x14ac:dyDescent="0.2">
      <c r="A63" s="83" t="str">
        <f t="shared" si="6"/>
        <v>74</v>
      </c>
      <c r="B63" s="86" t="str">
        <f t="shared" si="7"/>
        <v>Mike Jackson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2">SUM(C7,G7,K7,O7,C35,G35,K35,O35,C63,G63,K63)</f>
        <v>22</v>
      </c>
      <c r="P63" s="56">
        <f t="shared" si="12"/>
        <v>8</v>
      </c>
      <c r="Q63" s="56">
        <f t="shared" si="12"/>
        <v>4</v>
      </c>
      <c r="R63" s="91">
        <f t="shared" si="12"/>
        <v>4</v>
      </c>
      <c r="S63" s="85">
        <f t="shared" si="9"/>
        <v>0.36363636363636365</v>
      </c>
      <c r="U63" s="43" t="s">
        <v>139</v>
      </c>
      <c r="V63" s="86" t="s">
        <v>214</v>
      </c>
      <c r="W63" s="59">
        <v>4</v>
      </c>
      <c r="X63" s="59">
        <v>4</v>
      </c>
      <c r="Y63" s="60">
        <v>0.36363636363636365</v>
      </c>
      <c r="Z63" s="60" t="s">
        <v>199</v>
      </c>
      <c r="AA63" s="60">
        <v>0.66666666666666663</v>
      </c>
      <c r="AB63" s="60" t="s">
        <v>199</v>
      </c>
      <c r="AC63" s="59">
        <v>6</v>
      </c>
      <c r="AD63" s="105">
        <v>0.36363636363636365</v>
      </c>
    </row>
    <row r="64" spans="1:30" x14ac:dyDescent="0.2">
      <c r="A64" s="83" t="str">
        <f t="shared" si="6"/>
        <v>8</v>
      </c>
      <c r="B64" s="86" t="str">
        <f t="shared" si="7"/>
        <v>Chad Sumner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3">SUM(C8,G8,K8,O8,C36,G36,K36,O36,C64,G64,K64)</f>
        <v>15</v>
      </c>
      <c r="P64" s="56">
        <f t="shared" si="13"/>
        <v>8</v>
      </c>
      <c r="Q64" s="56">
        <f t="shared" si="13"/>
        <v>3</v>
      </c>
      <c r="R64" s="91">
        <f t="shared" si="13"/>
        <v>2</v>
      </c>
      <c r="S64" s="85">
        <f t="shared" si="9"/>
        <v>0.53333333333333333</v>
      </c>
      <c r="U64" s="43" t="s">
        <v>137</v>
      </c>
      <c r="V64" s="86" t="s">
        <v>184</v>
      </c>
      <c r="W64" s="59">
        <v>2</v>
      </c>
      <c r="X64" s="59">
        <v>2</v>
      </c>
      <c r="Y64" s="60">
        <v>0.53333333333333333</v>
      </c>
      <c r="Z64" s="60" t="s">
        <v>202</v>
      </c>
      <c r="AA64" s="60">
        <v>0.4</v>
      </c>
      <c r="AB64" s="60" t="s">
        <v>199</v>
      </c>
      <c r="AC64" s="59">
        <v>5</v>
      </c>
      <c r="AD64" s="105">
        <v>0.4</v>
      </c>
    </row>
    <row r="65" spans="1:30" x14ac:dyDescent="0.2">
      <c r="A65" s="83" t="str">
        <f t="shared" si="6"/>
        <v>24</v>
      </c>
      <c r="B65" s="86" t="str">
        <f t="shared" si="7"/>
        <v>Charles Bennett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4">SUM(C9,G9,K9,O9,C37,G37,K37,O37,C65,G65,K65)</f>
        <v>7</v>
      </c>
      <c r="P65" s="56">
        <f t="shared" si="14"/>
        <v>1</v>
      </c>
      <c r="Q65" s="56">
        <f t="shared" si="14"/>
        <v>5</v>
      </c>
      <c r="R65" s="91">
        <f t="shared" si="14"/>
        <v>1</v>
      </c>
      <c r="S65" s="85">
        <f t="shared" si="9"/>
        <v>0.14285714285714285</v>
      </c>
      <c r="U65" s="43" t="s">
        <v>133</v>
      </c>
      <c r="V65" s="86" t="s">
        <v>402</v>
      </c>
      <c r="W65" s="59">
        <v>1</v>
      </c>
      <c r="X65" s="59">
        <v>1</v>
      </c>
      <c r="Y65" s="60">
        <v>0.14285714285714285</v>
      </c>
      <c r="Z65" s="60" t="s">
        <v>202</v>
      </c>
      <c r="AA65" s="60">
        <v>0.25</v>
      </c>
      <c r="AB65" s="60" t="s">
        <v>199</v>
      </c>
      <c r="AC65" s="59">
        <v>4</v>
      </c>
      <c r="AD65" s="105">
        <v>0.05</v>
      </c>
    </row>
    <row r="66" spans="1:30" x14ac:dyDescent="0.2">
      <c r="A66" s="83" t="str">
        <f t="shared" si="6"/>
        <v>10</v>
      </c>
      <c r="B66" s="86" t="str">
        <f t="shared" si="7"/>
        <v>Cesar Lazcano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5">SUM(C10,G10,K10,O10,C38,G38,K38,O38,C66,G66,K66)</f>
        <v>13</v>
      </c>
      <c r="P66" s="56">
        <f t="shared" si="15"/>
        <v>3</v>
      </c>
      <c r="Q66" s="56">
        <f t="shared" si="15"/>
        <v>3</v>
      </c>
      <c r="R66" s="91">
        <f t="shared" si="15"/>
        <v>1</v>
      </c>
      <c r="S66" s="85">
        <f t="shared" si="9"/>
        <v>0.23076923076923078</v>
      </c>
      <c r="U66" s="43" t="s">
        <v>132</v>
      </c>
      <c r="V66" s="86" t="s">
        <v>285</v>
      </c>
      <c r="W66" s="59">
        <v>1</v>
      </c>
      <c r="X66" s="59">
        <v>1</v>
      </c>
      <c r="Y66" s="60">
        <v>0.23076923076923078</v>
      </c>
      <c r="Z66" s="60" t="s">
        <v>202</v>
      </c>
      <c r="AA66" s="60">
        <v>0.2</v>
      </c>
      <c r="AB66" s="60" t="s">
        <v>199</v>
      </c>
      <c r="AC66" s="59">
        <v>5</v>
      </c>
      <c r="AD66" s="105">
        <v>0.15</v>
      </c>
    </row>
    <row r="67" spans="1:30" x14ac:dyDescent="0.2">
      <c r="A67" s="83" t="str">
        <f t="shared" si="6"/>
        <v>6</v>
      </c>
      <c r="B67" s="86" t="str">
        <f t="shared" si="7"/>
        <v>Joe Duggan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6">SUM(C11,G11,K11,O11,C39,G39,K39,O39,C67,G67,K67)</f>
        <v>7</v>
      </c>
      <c r="P67" s="56">
        <f t="shared" si="16"/>
        <v>4</v>
      </c>
      <c r="Q67" s="56">
        <f t="shared" si="16"/>
        <v>1</v>
      </c>
      <c r="R67" s="91">
        <f t="shared" si="16"/>
        <v>0</v>
      </c>
      <c r="S67" s="85">
        <f t="shared" si="9"/>
        <v>0.5714285714285714</v>
      </c>
      <c r="U67" s="43" t="s">
        <v>152</v>
      </c>
      <c r="V67" s="86" t="s">
        <v>423</v>
      </c>
      <c r="W67" s="59">
        <v>0</v>
      </c>
      <c r="X67" s="59" t="s">
        <v>447</v>
      </c>
      <c r="Y67" s="60">
        <v>0.5714285714285714</v>
      </c>
      <c r="Z67" s="60" t="s">
        <v>202</v>
      </c>
      <c r="AA67" s="60">
        <v>0</v>
      </c>
      <c r="AB67" s="60" t="s">
        <v>203</v>
      </c>
      <c r="AC67" s="59">
        <v>3</v>
      </c>
      <c r="AD67" s="105">
        <v>0.2</v>
      </c>
    </row>
    <row r="68" spans="1:30" x14ac:dyDescent="0.2">
      <c r="A68" s="83" t="str">
        <f t="shared" si="6"/>
        <v>19</v>
      </c>
      <c r="B68" s="86" t="str">
        <f t="shared" si="7"/>
        <v>Steve Lyles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7">SUM(C12,G12,K12,O12,C40,G40,K40,O40,C68,G68,K68)</f>
        <v>7</v>
      </c>
      <c r="P68" s="56">
        <f t="shared" si="17"/>
        <v>3</v>
      </c>
      <c r="Q68" s="56">
        <f t="shared" si="17"/>
        <v>2</v>
      </c>
      <c r="R68" s="91">
        <f t="shared" si="17"/>
        <v>0</v>
      </c>
      <c r="S68" s="85">
        <f t="shared" si="9"/>
        <v>0.42857142857142855</v>
      </c>
      <c r="U68" s="43" t="s">
        <v>154</v>
      </c>
      <c r="V68" s="86" t="s">
        <v>53</v>
      </c>
      <c r="W68" s="59">
        <v>0</v>
      </c>
      <c r="X68" s="59" t="s">
        <v>447</v>
      </c>
      <c r="Y68" s="60">
        <v>0.42857142857142855</v>
      </c>
      <c r="Z68" s="60" t="s">
        <v>202</v>
      </c>
      <c r="AA68" s="60">
        <v>0</v>
      </c>
      <c r="AB68" s="60" t="s">
        <v>203</v>
      </c>
      <c r="AC68" s="59">
        <v>3</v>
      </c>
      <c r="AD68" s="105">
        <v>0.15</v>
      </c>
    </row>
    <row r="69" spans="1:30" x14ac:dyDescent="0.2">
      <c r="A69" s="83" t="str">
        <f t="shared" si="6"/>
        <v>5</v>
      </c>
      <c r="B69" s="86" t="str">
        <f t="shared" si="7"/>
        <v>Willie Clinton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8">SUM(C13,G13,K13,O13,C41,G41,K41,O41,C69,G69,K69)</f>
        <v>5</v>
      </c>
      <c r="P69" s="56">
        <f t="shared" si="18"/>
        <v>2</v>
      </c>
      <c r="Q69" s="56">
        <f t="shared" si="18"/>
        <v>1</v>
      </c>
      <c r="R69" s="91">
        <f t="shared" si="18"/>
        <v>5</v>
      </c>
      <c r="S69" s="85">
        <f t="shared" si="9"/>
        <v>0.4</v>
      </c>
      <c r="U69" s="43" t="s">
        <v>103</v>
      </c>
      <c r="V69" s="86" t="s">
        <v>167</v>
      </c>
      <c r="W69" s="59">
        <v>5</v>
      </c>
      <c r="X69" s="59">
        <v>5</v>
      </c>
      <c r="Y69" s="60">
        <v>0.4</v>
      </c>
      <c r="Z69" s="60" t="s">
        <v>202</v>
      </c>
      <c r="AA69" s="60">
        <v>1.6666666666666667</v>
      </c>
      <c r="AB69" s="60" t="s">
        <v>203</v>
      </c>
      <c r="AC69" s="59">
        <v>3</v>
      </c>
      <c r="AD69" s="105">
        <v>0.1</v>
      </c>
    </row>
    <row r="70" spans="1:30" x14ac:dyDescent="0.2">
      <c r="A70" s="83" t="str">
        <f t="shared" si="6"/>
        <v>15</v>
      </c>
      <c r="B70" s="86" t="str">
        <f t="shared" si="7"/>
        <v>Ron Watson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6</v>
      </c>
      <c r="S70" s="85">
        <f t="shared" si="9"/>
        <v>0</v>
      </c>
      <c r="U70" s="43" t="s">
        <v>140</v>
      </c>
      <c r="V70" s="86" t="s">
        <v>424</v>
      </c>
      <c r="W70" s="59">
        <v>6</v>
      </c>
      <c r="X70" s="59">
        <v>6</v>
      </c>
      <c r="Y70" s="60">
        <v>0</v>
      </c>
      <c r="Z70" s="60" t="s">
        <v>202</v>
      </c>
      <c r="AA70" s="60">
        <v>2</v>
      </c>
      <c r="AB70" s="60" t="s">
        <v>203</v>
      </c>
      <c r="AC70" s="59">
        <v>3</v>
      </c>
      <c r="AD70" s="105">
        <v>0</v>
      </c>
    </row>
    <row r="71" spans="1:30" x14ac:dyDescent="0.2">
      <c r="A71" s="83" t="str">
        <f t="shared" si="6"/>
        <v>85</v>
      </c>
      <c r="B71" s="86" t="str">
        <f t="shared" si="7"/>
        <v>Doug Biggins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20">SUM(C15,G15,K15,O15,C43,G43,K43,O43,C71,G71,K71)</f>
        <v>3</v>
      </c>
      <c r="P71" s="56">
        <f t="shared" si="20"/>
        <v>0</v>
      </c>
      <c r="Q71" s="56">
        <f t="shared" si="20"/>
        <v>0</v>
      </c>
      <c r="R71" s="91">
        <f t="shared" si="20"/>
        <v>5</v>
      </c>
      <c r="S71" s="85">
        <f t="shared" si="9"/>
        <v>0</v>
      </c>
      <c r="U71" s="43" t="s">
        <v>323</v>
      </c>
      <c r="V71" s="86" t="s">
        <v>56</v>
      </c>
      <c r="W71" s="59">
        <v>5</v>
      </c>
      <c r="X71" s="59">
        <v>5</v>
      </c>
      <c r="Y71" s="60">
        <v>0</v>
      </c>
      <c r="Z71" s="60" t="s">
        <v>202</v>
      </c>
      <c r="AA71" s="60">
        <v>1.25</v>
      </c>
      <c r="AB71" s="60" t="s">
        <v>199</v>
      </c>
      <c r="AC71" s="59">
        <v>4</v>
      </c>
      <c r="AD71" s="105">
        <v>0</v>
      </c>
    </row>
    <row r="72" spans="1:30" x14ac:dyDescent="0.2">
      <c r="A72" s="83" t="str">
        <f t="shared" si="6"/>
        <v>3</v>
      </c>
      <c r="B72" s="86" t="str">
        <f t="shared" si="7"/>
        <v>Rocky Zamora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1">SUM(C16,G16,K16,O16,C44,G44,K44,O44,C72,G72,K72)</f>
        <v>2</v>
      </c>
      <c r="P72" s="56">
        <f t="shared" si="21"/>
        <v>0</v>
      </c>
      <c r="Q72" s="56">
        <f t="shared" si="21"/>
        <v>2</v>
      </c>
      <c r="R72" s="91">
        <f t="shared" si="21"/>
        <v>3</v>
      </c>
      <c r="S72" s="85">
        <f t="shared" si="9"/>
        <v>0</v>
      </c>
      <c r="U72" s="43" t="s">
        <v>149</v>
      </c>
      <c r="V72" s="86" t="s">
        <v>55</v>
      </c>
      <c r="W72" s="59">
        <v>3</v>
      </c>
      <c r="X72" s="59">
        <v>3</v>
      </c>
      <c r="Y72" s="60">
        <v>0</v>
      </c>
      <c r="Z72" s="60" t="s">
        <v>202</v>
      </c>
      <c r="AA72" s="60">
        <v>0.6</v>
      </c>
      <c r="AB72" s="60" t="s">
        <v>199</v>
      </c>
      <c r="AC72" s="59">
        <v>5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 t="s">
        <v>141</v>
      </c>
      <c r="V73" s="86" t="s">
        <v>170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 t="s">
        <v>135</v>
      </c>
      <c r="V74" s="86" t="s">
        <v>224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 t="s">
        <v>138</v>
      </c>
      <c r="V75" s="86" t="s">
        <v>273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 t="s">
        <v>95</v>
      </c>
      <c r="V76" s="86" t="s">
        <v>166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Jon Walker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6">SUM(C22,G22,K22,O22,C50,G50,K50,O50,C78,G78,K78)</f>
        <v>97</v>
      </c>
      <c r="P78" s="21">
        <f t="shared" si="26"/>
        <v>38</v>
      </c>
      <c r="Q78" s="158">
        <f t="shared" si="26"/>
        <v>19</v>
      </c>
      <c r="R78" s="157"/>
      <c r="S78" s="159">
        <f>SUM(Q78/O78)</f>
        <v>0.19587628865979381</v>
      </c>
      <c r="V78" s="56" t="s">
        <v>23</v>
      </c>
      <c r="W78" s="59">
        <v>69</v>
      </c>
      <c r="X78" s="59">
        <v>69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Cory Buckingham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6"/>
        <v>69</v>
      </c>
      <c r="P79" s="56">
        <f t="shared" si="26"/>
        <v>28</v>
      </c>
      <c r="Q79" s="56">
        <f t="shared" si="26"/>
        <v>17</v>
      </c>
      <c r="R79" s="91"/>
      <c r="S79" s="160">
        <f>SUM(Q79/O79)</f>
        <v>0.24637681159420291</v>
      </c>
      <c r="V79" s="67" t="s">
        <v>24</v>
      </c>
      <c r="W79" s="62"/>
      <c r="X79" s="62"/>
      <c r="Y79" s="68">
        <v>0.5714285714285714</v>
      </c>
      <c r="Z79" s="68"/>
      <c r="AA79" s="68">
        <v>3.1666666666666665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181</v>
      </c>
      <c r="P82" s="29">
        <f t="shared" si="27"/>
        <v>76</v>
      </c>
      <c r="Q82" s="29">
        <f t="shared" si="27"/>
        <v>40</v>
      </c>
      <c r="R82" s="29">
        <f t="shared" si="27"/>
        <v>69</v>
      </c>
      <c r="S82" s="69">
        <f>AVERAGE(P82/O82)</f>
        <v>0.41988950276243092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181</v>
      </c>
      <c r="D83" s="29">
        <f>SUM(P55,D82)</f>
        <v>76</v>
      </c>
      <c r="E83" s="29">
        <f>SUM(Q55,E82)</f>
        <v>40</v>
      </c>
      <c r="F83" s="29">
        <f>SUM(R55,F82)</f>
        <v>69</v>
      </c>
      <c r="G83" s="29">
        <f t="shared" ref="G83:M83" si="28">SUM(C83,G82)</f>
        <v>181</v>
      </c>
      <c r="H83" s="29">
        <f t="shared" si="28"/>
        <v>76</v>
      </c>
      <c r="I83" s="29">
        <f t="shared" si="28"/>
        <v>40</v>
      </c>
      <c r="J83" s="29">
        <f>SUM(F83,J82)</f>
        <v>69</v>
      </c>
      <c r="K83" s="29">
        <f t="shared" si="28"/>
        <v>181</v>
      </c>
      <c r="L83" s="29">
        <f t="shared" si="28"/>
        <v>76</v>
      </c>
      <c r="M83" s="29">
        <f t="shared" si="28"/>
        <v>40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0.46099290780141844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1.2985074626865671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83</v>
      </c>
      <c r="X86" s="79">
        <v>0.80412371134020622</v>
      </c>
      <c r="Y86" s="62" t="s">
        <v>204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225</v>
      </c>
      <c r="X87" s="163">
        <v>0.75362318840579712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20">
    <sortCondition descending="1" ref="T3:T20"/>
    <sortCondition descending="1" ref="U3:U20"/>
    <sortCondition descending="1" ref="W3:W2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57031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2" ht="13.5" thickBot="1" x14ac:dyDescent="0.25">
      <c r="A1" s="1" t="s">
        <v>0</v>
      </c>
      <c r="B1" s="2" t="s">
        <v>1</v>
      </c>
      <c r="C1" s="186" t="s">
        <v>41</v>
      </c>
      <c r="D1" s="187"/>
      <c r="E1" s="188"/>
      <c r="F1" s="4">
        <v>2</v>
      </c>
      <c r="G1" s="186" t="s">
        <v>246</v>
      </c>
      <c r="H1" s="187"/>
      <c r="I1" s="188"/>
      <c r="J1" s="4">
        <v>0</v>
      </c>
      <c r="K1" s="186" t="s">
        <v>70</v>
      </c>
      <c r="L1" s="187"/>
      <c r="M1" s="188"/>
      <c r="N1" s="4">
        <v>7</v>
      </c>
      <c r="O1" s="186" t="s">
        <v>415</v>
      </c>
      <c r="P1" s="187"/>
      <c r="Q1" s="188"/>
      <c r="R1" s="4">
        <v>13</v>
      </c>
      <c r="S1" s="6"/>
    </row>
    <row r="2" spans="1:22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2" x14ac:dyDescent="0.2">
      <c r="A3" s="83" t="s">
        <v>144</v>
      </c>
      <c r="B3" s="86" t="s">
        <v>426</v>
      </c>
      <c r="C3" s="12">
        <v>4</v>
      </c>
      <c r="D3" s="13">
        <v>3</v>
      </c>
      <c r="E3" s="13">
        <v>0</v>
      </c>
      <c r="F3" s="14">
        <v>0</v>
      </c>
      <c r="G3" s="12">
        <v>4</v>
      </c>
      <c r="H3" s="13">
        <v>4</v>
      </c>
      <c r="I3" s="13">
        <v>0</v>
      </c>
      <c r="J3" s="14">
        <v>0</v>
      </c>
      <c r="K3" s="12">
        <v>6</v>
      </c>
      <c r="L3" s="13">
        <v>5</v>
      </c>
      <c r="M3" s="13">
        <v>0</v>
      </c>
      <c r="N3" s="14">
        <v>1</v>
      </c>
      <c r="O3" s="12">
        <v>6</v>
      </c>
      <c r="P3" s="13">
        <v>4</v>
      </c>
      <c r="Q3" s="13">
        <v>1</v>
      </c>
      <c r="R3" s="14">
        <v>2</v>
      </c>
      <c r="S3" s="17"/>
      <c r="U3" s="147"/>
      <c r="V3" s="147"/>
    </row>
    <row r="4" spans="1:22" x14ac:dyDescent="0.2">
      <c r="A4" s="83" t="s">
        <v>107</v>
      </c>
      <c r="B4" s="86" t="s">
        <v>445</v>
      </c>
      <c r="C4" s="12">
        <v>4</v>
      </c>
      <c r="D4" s="146">
        <v>3</v>
      </c>
      <c r="E4" s="146">
        <v>0</v>
      </c>
      <c r="F4" s="14">
        <v>4</v>
      </c>
      <c r="G4" s="12">
        <v>4</v>
      </c>
      <c r="H4" s="13">
        <v>2</v>
      </c>
      <c r="I4" s="13">
        <v>1</v>
      </c>
      <c r="J4" s="14">
        <v>1</v>
      </c>
      <c r="K4" s="12">
        <v>6</v>
      </c>
      <c r="L4" s="13">
        <v>4</v>
      </c>
      <c r="M4" s="13">
        <v>2</v>
      </c>
      <c r="N4" s="14">
        <v>3</v>
      </c>
      <c r="O4" s="12">
        <v>6</v>
      </c>
      <c r="P4" s="13">
        <v>2</v>
      </c>
      <c r="Q4" s="13">
        <v>3</v>
      </c>
      <c r="R4" s="14">
        <v>4</v>
      </c>
      <c r="S4" s="17"/>
      <c r="U4" s="147"/>
      <c r="V4" s="147"/>
    </row>
    <row r="5" spans="1:22" x14ac:dyDescent="0.2">
      <c r="A5" s="83" t="s">
        <v>102</v>
      </c>
      <c r="B5" s="86" t="s">
        <v>57</v>
      </c>
      <c r="C5" s="12">
        <v>4</v>
      </c>
      <c r="D5" s="146">
        <v>2</v>
      </c>
      <c r="E5" s="146">
        <v>1</v>
      </c>
      <c r="F5" s="14">
        <v>0</v>
      </c>
      <c r="G5" s="12"/>
      <c r="H5" s="13"/>
      <c r="I5" s="13"/>
      <c r="J5" s="14"/>
      <c r="K5" s="12">
        <v>5</v>
      </c>
      <c r="L5" s="13">
        <v>3</v>
      </c>
      <c r="M5" s="13">
        <v>0</v>
      </c>
      <c r="N5" s="14">
        <v>5</v>
      </c>
      <c r="O5" s="12">
        <v>5</v>
      </c>
      <c r="P5" s="13">
        <v>4</v>
      </c>
      <c r="Q5" s="13">
        <v>0</v>
      </c>
      <c r="R5" s="14">
        <v>0</v>
      </c>
      <c r="S5" s="17"/>
      <c r="U5" s="147"/>
      <c r="V5" s="147"/>
    </row>
    <row r="6" spans="1:22" x14ac:dyDescent="0.2">
      <c r="A6" s="83" t="s">
        <v>137</v>
      </c>
      <c r="B6" s="86" t="s">
        <v>303</v>
      </c>
      <c r="C6" s="12">
        <v>4</v>
      </c>
      <c r="D6" s="146">
        <v>3</v>
      </c>
      <c r="E6" s="146">
        <v>1</v>
      </c>
      <c r="F6" s="14">
        <v>0</v>
      </c>
      <c r="G6" s="12">
        <v>3</v>
      </c>
      <c r="H6" s="13">
        <v>1</v>
      </c>
      <c r="I6" s="13">
        <v>2</v>
      </c>
      <c r="J6" s="14">
        <v>0</v>
      </c>
      <c r="K6" s="12">
        <v>5</v>
      </c>
      <c r="L6" s="13">
        <v>4</v>
      </c>
      <c r="M6" s="13">
        <v>0</v>
      </c>
      <c r="N6" s="14">
        <v>0</v>
      </c>
      <c r="O6" s="12">
        <v>2</v>
      </c>
      <c r="P6" s="13">
        <v>0</v>
      </c>
      <c r="Q6" s="13">
        <v>0</v>
      </c>
      <c r="R6" s="14">
        <v>1</v>
      </c>
      <c r="S6" s="17"/>
      <c r="U6" s="147"/>
      <c r="V6" s="147"/>
    </row>
    <row r="7" spans="1:22" x14ac:dyDescent="0.2">
      <c r="A7" s="83" t="s">
        <v>97</v>
      </c>
      <c r="B7" s="86" t="s">
        <v>59</v>
      </c>
      <c r="C7" s="12">
        <v>4</v>
      </c>
      <c r="D7" s="146">
        <v>2</v>
      </c>
      <c r="E7" s="146">
        <v>0</v>
      </c>
      <c r="F7" s="14">
        <v>0</v>
      </c>
      <c r="G7" s="12"/>
      <c r="H7" s="13"/>
      <c r="I7" s="13"/>
      <c r="J7" s="14"/>
      <c r="K7" s="12">
        <v>6</v>
      </c>
      <c r="L7" s="13">
        <v>3</v>
      </c>
      <c r="M7" s="13">
        <v>1</v>
      </c>
      <c r="N7" s="14">
        <v>0</v>
      </c>
      <c r="O7" s="12">
        <v>4</v>
      </c>
      <c r="P7" s="13">
        <v>3</v>
      </c>
      <c r="Q7" s="13">
        <v>0</v>
      </c>
      <c r="R7" s="14">
        <v>0</v>
      </c>
      <c r="S7" s="17"/>
      <c r="U7" s="147"/>
      <c r="V7" s="147"/>
    </row>
    <row r="8" spans="1:22" x14ac:dyDescent="0.2">
      <c r="A8" s="83" t="s">
        <v>95</v>
      </c>
      <c r="B8" s="86" t="s">
        <v>220</v>
      </c>
      <c r="C8" s="12">
        <v>4</v>
      </c>
      <c r="D8" s="146">
        <v>2</v>
      </c>
      <c r="E8" s="146">
        <v>1</v>
      </c>
      <c r="F8" s="14">
        <v>0</v>
      </c>
      <c r="G8" s="12">
        <v>3</v>
      </c>
      <c r="H8" s="13">
        <v>1</v>
      </c>
      <c r="I8" s="13">
        <v>0</v>
      </c>
      <c r="J8" s="14">
        <v>0</v>
      </c>
      <c r="K8" s="12"/>
      <c r="L8" s="13"/>
      <c r="M8" s="13"/>
      <c r="N8" s="14"/>
      <c r="O8" s="12">
        <v>5</v>
      </c>
      <c r="P8" s="13">
        <v>4</v>
      </c>
      <c r="Q8" s="13">
        <v>0</v>
      </c>
      <c r="R8" s="14">
        <v>0</v>
      </c>
      <c r="S8" s="17"/>
      <c r="U8" s="147"/>
      <c r="V8" s="147"/>
    </row>
    <row r="9" spans="1:22" x14ac:dyDescent="0.2">
      <c r="A9" s="83" t="s">
        <v>98</v>
      </c>
      <c r="B9" s="168" t="s">
        <v>72</v>
      </c>
      <c r="C9" s="12">
        <v>0</v>
      </c>
      <c r="D9" s="146">
        <v>0</v>
      </c>
      <c r="E9" s="146">
        <v>0</v>
      </c>
      <c r="F9" s="14">
        <v>2</v>
      </c>
      <c r="G9" s="12"/>
      <c r="H9" s="13"/>
      <c r="I9" s="13"/>
      <c r="J9" s="14"/>
      <c r="K9" s="12">
        <v>5</v>
      </c>
      <c r="L9" s="13">
        <v>2</v>
      </c>
      <c r="M9" s="13">
        <v>1</v>
      </c>
      <c r="N9" s="14">
        <v>2</v>
      </c>
      <c r="O9" s="12">
        <v>5</v>
      </c>
      <c r="P9" s="13">
        <v>3</v>
      </c>
      <c r="Q9" s="13">
        <v>1</v>
      </c>
      <c r="R9" s="14">
        <v>0</v>
      </c>
      <c r="S9" s="17"/>
      <c r="U9" s="147"/>
      <c r="V9" s="147"/>
    </row>
    <row r="10" spans="1:22" x14ac:dyDescent="0.2">
      <c r="A10" s="83" t="s">
        <v>149</v>
      </c>
      <c r="B10" s="86" t="s">
        <v>91</v>
      </c>
      <c r="C10" s="12">
        <v>0</v>
      </c>
      <c r="D10" s="146">
        <v>0</v>
      </c>
      <c r="E10" s="146">
        <v>0</v>
      </c>
      <c r="F10" s="14">
        <v>1</v>
      </c>
      <c r="G10" s="12">
        <v>3</v>
      </c>
      <c r="H10" s="13">
        <v>3</v>
      </c>
      <c r="I10" s="13">
        <v>0</v>
      </c>
      <c r="J10" s="14">
        <v>0</v>
      </c>
      <c r="K10" s="12"/>
      <c r="L10" s="13"/>
      <c r="M10" s="13"/>
      <c r="N10" s="14"/>
      <c r="O10" s="12">
        <v>1</v>
      </c>
      <c r="P10" s="13">
        <v>0</v>
      </c>
      <c r="Q10" s="13">
        <v>0</v>
      </c>
      <c r="R10" s="14">
        <v>0</v>
      </c>
      <c r="S10" s="17"/>
      <c r="U10" s="147"/>
      <c r="V10" s="147"/>
    </row>
    <row r="11" spans="1:22" x14ac:dyDescent="0.2">
      <c r="A11" s="83" t="s">
        <v>150</v>
      </c>
      <c r="B11" s="86" t="s">
        <v>73</v>
      </c>
      <c r="C11" s="12">
        <v>0</v>
      </c>
      <c r="D11" s="146">
        <v>0</v>
      </c>
      <c r="E11" s="146">
        <v>0</v>
      </c>
      <c r="F11" s="14">
        <v>0</v>
      </c>
      <c r="G11" s="12">
        <v>3</v>
      </c>
      <c r="H11" s="13">
        <v>1</v>
      </c>
      <c r="I11" s="13">
        <v>2</v>
      </c>
      <c r="J11" s="14">
        <v>0</v>
      </c>
      <c r="K11" s="12"/>
      <c r="L11" s="13"/>
      <c r="M11" s="13"/>
      <c r="N11" s="14"/>
      <c r="O11" s="12">
        <v>1</v>
      </c>
      <c r="P11" s="13">
        <v>0</v>
      </c>
      <c r="Q11" s="13">
        <v>1</v>
      </c>
      <c r="R11" s="14">
        <v>0</v>
      </c>
      <c r="S11" s="17" t="s">
        <v>8</v>
      </c>
      <c r="U11" s="147"/>
      <c r="V11" s="147"/>
    </row>
    <row r="12" spans="1:22" x14ac:dyDescent="0.2">
      <c r="A12" s="83" t="s">
        <v>135</v>
      </c>
      <c r="B12" s="86" t="s">
        <v>427</v>
      </c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>
        <v>1</v>
      </c>
      <c r="P12" s="13">
        <v>1</v>
      </c>
      <c r="Q12" s="13">
        <v>0</v>
      </c>
      <c r="R12" s="14">
        <v>0</v>
      </c>
      <c r="S12" s="17"/>
      <c r="U12" s="147"/>
      <c r="V12" s="147"/>
    </row>
    <row r="13" spans="1:22" x14ac:dyDescent="0.2">
      <c r="A13" s="83" t="s">
        <v>103</v>
      </c>
      <c r="B13" s="86" t="s">
        <v>190</v>
      </c>
      <c r="C13" s="12">
        <v>0</v>
      </c>
      <c r="D13" s="13">
        <v>0</v>
      </c>
      <c r="E13" s="13">
        <v>0</v>
      </c>
      <c r="F13" s="14">
        <v>0</v>
      </c>
      <c r="G13" s="12">
        <v>1</v>
      </c>
      <c r="H13" s="13">
        <v>0</v>
      </c>
      <c r="I13" s="13">
        <v>1</v>
      </c>
      <c r="J13" s="14">
        <v>0</v>
      </c>
      <c r="K13" s="12"/>
      <c r="L13" s="13"/>
      <c r="M13" s="13"/>
      <c r="N13" s="14"/>
      <c r="O13" s="12"/>
      <c r="P13" s="13"/>
      <c r="Q13" s="13"/>
      <c r="R13" s="14"/>
      <c r="S13" s="17"/>
      <c r="U13" s="147"/>
      <c r="V13" s="147"/>
    </row>
    <row r="14" spans="1:22" x14ac:dyDescent="0.2">
      <c r="A14" s="83" t="s">
        <v>249</v>
      </c>
      <c r="B14" s="168" t="s">
        <v>85</v>
      </c>
      <c r="C14" s="12">
        <v>0</v>
      </c>
      <c r="D14" s="13">
        <v>0</v>
      </c>
      <c r="E14" s="13">
        <v>0</v>
      </c>
      <c r="F14" s="14">
        <v>1</v>
      </c>
      <c r="G14" s="12">
        <v>0</v>
      </c>
      <c r="H14" s="13">
        <v>0</v>
      </c>
      <c r="I14" s="13">
        <v>0</v>
      </c>
      <c r="J14" s="14">
        <v>1</v>
      </c>
      <c r="K14" s="12">
        <v>0</v>
      </c>
      <c r="L14" s="13">
        <v>0</v>
      </c>
      <c r="M14" s="13">
        <v>0</v>
      </c>
      <c r="N14" s="14">
        <v>1</v>
      </c>
      <c r="O14" s="12">
        <v>0</v>
      </c>
      <c r="P14" s="13">
        <v>0</v>
      </c>
      <c r="Q14" s="13">
        <v>0</v>
      </c>
      <c r="R14" s="14">
        <v>2</v>
      </c>
      <c r="S14" s="17"/>
      <c r="U14" s="147"/>
      <c r="V14" s="147"/>
    </row>
    <row r="15" spans="1:22" x14ac:dyDescent="0.2">
      <c r="A15" s="83" t="s">
        <v>152</v>
      </c>
      <c r="B15" s="168" t="s">
        <v>142</v>
      </c>
      <c r="C15" s="12"/>
      <c r="D15" s="13"/>
      <c r="E15" s="13"/>
      <c r="F15" s="14"/>
      <c r="G15" s="12"/>
      <c r="H15" s="13"/>
      <c r="I15" s="13"/>
      <c r="J15" s="14"/>
      <c r="K15" s="12">
        <v>0</v>
      </c>
      <c r="L15" s="13">
        <v>0</v>
      </c>
      <c r="M15" s="13">
        <v>0</v>
      </c>
      <c r="N15" s="14">
        <v>3</v>
      </c>
      <c r="O15" s="12"/>
      <c r="P15" s="13"/>
      <c r="Q15" s="13"/>
      <c r="R15" s="14"/>
      <c r="S15" s="17"/>
      <c r="U15" s="147"/>
      <c r="V15" s="147"/>
    </row>
    <row r="16" spans="1:22" x14ac:dyDescent="0.2">
      <c r="A16" s="83" t="s">
        <v>133</v>
      </c>
      <c r="B16" s="86" t="s">
        <v>88</v>
      </c>
      <c r="C16" s="12">
        <v>0</v>
      </c>
      <c r="D16" s="13">
        <v>0</v>
      </c>
      <c r="E16" s="13">
        <v>0</v>
      </c>
      <c r="F16" s="14">
        <v>1</v>
      </c>
      <c r="G16" s="12">
        <v>0</v>
      </c>
      <c r="H16" s="13">
        <v>0</v>
      </c>
      <c r="I16" s="13">
        <v>0</v>
      </c>
      <c r="J16" s="14">
        <v>0</v>
      </c>
      <c r="K16" s="12"/>
      <c r="L16" s="13"/>
      <c r="M16" s="13"/>
      <c r="N16" s="14"/>
      <c r="O16" s="12"/>
      <c r="P16" s="13"/>
      <c r="Q16" s="13"/>
      <c r="R16" s="14"/>
      <c r="S16" s="17"/>
      <c r="U16" s="147"/>
      <c r="V16" s="147"/>
    </row>
    <row r="17" spans="1:24" x14ac:dyDescent="0.2">
      <c r="A17" s="83" t="s">
        <v>195</v>
      </c>
      <c r="B17" s="168" t="s">
        <v>108</v>
      </c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 t="s">
        <v>93</v>
      </c>
      <c r="B18" s="168" t="s">
        <v>156</v>
      </c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 t="s">
        <v>8</v>
      </c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248</v>
      </c>
      <c r="C22" s="20">
        <v>24</v>
      </c>
      <c r="D22" s="21">
        <v>15</v>
      </c>
      <c r="E22" s="21">
        <v>3</v>
      </c>
      <c r="F22" s="22">
        <v>9</v>
      </c>
      <c r="G22" s="20">
        <v>21</v>
      </c>
      <c r="H22" s="21">
        <v>12</v>
      </c>
      <c r="I22" s="21">
        <v>6</v>
      </c>
      <c r="J22" s="22">
        <v>2</v>
      </c>
      <c r="K22" s="20">
        <v>33</v>
      </c>
      <c r="L22" s="21">
        <v>21</v>
      </c>
      <c r="M22" s="21">
        <v>4</v>
      </c>
      <c r="N22" s="22">
        <v>15</v>
      </c>
      <c r="O22" s="20">
        <v>36</v>
      </c>
      <c r="P22" s="21">
        <v>21</v>
      </c>
      <c r="Q22" s="21">
        <v>6</v>
      </c>
      <c r="R22" s="22">
        <v>9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24</v>
      </c>
      <c r="D26" s="29">
        <f t="shared" si="0"/>
        <v>15</v>
      </c>
      <c r="E26" s="29">
        <f t="shared" si="0"/>
        <v>3</v>
      </c>
      <c r="F26" s="29">
        <f t="shared" si="0"/>
        <v>9</v>
      </c>
      <c r="G26" s="29">
        <f t="shared" si="0"/>
        <v>21</v>
      </c>
      <c r="H26" s="29">
        <f t="shared" si="0"/>
        <v>12</v>
      </c>
      <c r="I26" s="29">
        <f t="shared" si="0"/>
        <v>6</v>
      </c>
      <c r="J26" s="29">
        <f t="shared" si="0"/>
        <v>2</v>
      </c>
      <c r="K26" s="29">
        <f t="shared" si="0"/>
        <v>33</v>
      </c>
      <c r="L26" s="29">
        <f t="shared" si="0"/>
        <v>21</v>
      </c>
      <c r="M26" s="29">
        <f t="shared" si="0"/>
        <v>4</v>
      </c>
      <c r="N26" s="29">
        <f t="shared" si="0"/>
        <v>15</v>
      </c>
      <c r="O26" s="29">
        <f t="shared" si="0"/>
        <v>36</v>
      </c>
      <c r="P26" s="29">
        <f t="shared" si="0"/>
        <v>21</v>
      </c>
      <c r="Q26" s="29">
        <f t="shared" si="0"/>
        <v>6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24</v>
      </c>
      <c r="D27" s="30">
        <f>D26</f>
        <v>15</v>
      </c>
      <c r="E27" s="30">
        <f>E26</f>
        <v>3</v>
      </c>
      <c r="F27" s="30">
        <f>F26</f>
        <v>9</v>
      </c>
      <c r="G27" s="30">
        <f t="shared" ref="G27:R27" si="1">SUM(C27,G26)</f>
        <v>45</v>
      </c>
      <c r="H27" s="30">
        <f t="shared" si="1"/>
        <v>27</v>
      </c>
      <c r="I27" s="30">
        <f t="shared" si="1"/>
        <v>9</v>
      </c>
      <c r="J27" s="30">
        <f t="shared" si="1"/>
        <v>11</v>
      </c>
      <c r="K27" s="30">
        <f t="shared" si="1"/>
        <v>78</v>
      </c>
      <c r="L27" s="30">
        <f t="shared" si="1"/>
        <v>48</v>
      </c>
      <c r="M27" s="30">
        <f t="shared" si="1"/>
        <v>13</v>
      </c>
      <c r="N27" s="30">
        <f t="shared" si="1"/>
        <v>26</v>
      </c>
      <c r="O27" s="31">
        <f t="shared" si="1"/>
        <v>114</v>
      </c>
      <c r="P27" s="30">
        <f t="shared" si="1"/>
        <v>69</v>
      </c>
      <c r="Q27" s="30">
        <f t="shared" si="1"/>
        <v>19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40</v>
      </c>
      <c r="D29" s="187"/>
      <c r="E29" s="188"/>
      <c r="F29" s="4">
        <v>8</v>
      </c>
      <c r="G29" s="186" t="s">
        <v>67</v>
      </c>
      <c r="H29" s="187"/>
      <c r="I29" s="188"/>
      <c r="J29" s="4">
        <v>18</v>
      </c>
      <c r="K29" s="186" t="s">
        <v>39</v>
      </c>
      <c r="L29" s="187"/>
      <c r="M29" s="188"/>
      <c r="N29" s="4">
        <v>3</v>
      </c>
      <c r="O29" s="193" t="s">
        <v>245</v>
      </c>
      <c r="P29" s="187"/>
      <c r="Q29" s="188"/>
      <c r="R29" s="5">
        <v>19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22</v>
      </c>
      <c r="B31" s="86" t="str">
        <f t="shared" si="2"/>
        <v>Nick Mulherin</v>
      </c>
      <c r="C31" s="12">
        <v>6</v>
      </c>
      <c r="D31" s="13">
        <v>4</v>
      </c>
      <c r="E31" s="13">
        <v>0</v>
      </c>
      <c r="F31" s="14">
        <v>2</v>
      </c>
      <c r="G31" s="12">
        <v>2</v>
      </c>
      <c r="H31" s="13">
        <v>0</v>
      </c>
      <c r="I31" s="13">
        <v>0</v>
      </c>
      <c r="J31" s="14">
        <v>0</v>
      </c>
      <c r="K31" s="12">
        <v>5</v>
      </c>
      <c r="L31" s="13">
        <v>4</v>
      </c>
      <c r="M31" s="13">
        <v>0</v>
      </c>
      <c r="N31" s="14">
        <v>0</v>
      </c>
      <c r="O31" s="15">
        <v>1</v>
      </c>
      <c r="P31" s="13">
        <v>0</v>
      </c>
      <c r="Q31" s="13">
        <v>0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30</v>
      </c>
      <c r="B32" s="86" t="str">
        <f t="shared" si="2"/>
        <v>Marcus Morris</v>
      </c>
      <c r="C32" s="12">
        <v>6</v>
      </c>
      <c r="D32" s="13">
        <v>5</v>
      </c>
      <c r="E32" s="13">
        <v>0</v>
      </c>
      <c r="F32" s="14">
        <v>3</v>
      </c>
      <c r="G32" s="12">
        <v>2</v>
      </c>
      <c r="H32" s="13">
        <v>0</v>
      </c>
      <c r="I32" s="13">
        <v>0</v>
      </c>
      <c r="J32" s="14">
        <v>0</v>
      </c>
      <c r="K32" s="12">
        <v>5</v>
      </c>
      <c r="L32" s="13">
        <v>2</v>
      </c>
      <c r="M32" s="13">
        <v>2</v>
      </c>
      <c r="N32" s="14">
        <v>3</v>
      </c>
      <c r="O32" s="15">
        <v>6</v>
      </c>
      <c r="P32" s="13">
        <v>4</v>
      </c>
      <c r="Q32" s="13">
        <v>0</v>
      </c>
      <c r="R32" s="16">
        <v>8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4</v>
      </c>
      <c r="B33" s="86" t="str">
        <f t="shared" si="2"/>
        <v>Danny Foppiano</v>
      </c>
      <c r="C33" s="12">
        <v>6</v>
      </c>
      <c r="D33" s="13">
        <v>5</v>
      </c>
      <c r="E33" s="13">
        <v>0</v>
      </c>
      <c r="F33" s="14">
        <v>3</v>
      </c>
      <c r="G33" s="12">
        <v>2</v>
      </c>
      <c r="H33" s="13">
        <v>1</v>
      </c>
      <c r="I33" s="13">
        <v>0</v>
      </c>
      <c r="J33" s="14">
        <v>6</v>
      </c>
      <c r="K33" s="12">
        <v>5</v>
      </c>
      <c r="L33" s="13">
        <v>4</v>
      </c>
      <c r="M33" s="13">
        <v>0</v>
      </c>
      <c r="N33" s="14">
        <v>5</v>
      </c>
      <c r="O33" s="15">
        <v>6</v>
      </c>
      <c r="P33" s="13">
        <v>3</v>
      </c>
      <c r="Q33" s="13">
        <v>2</v>
      </c>
      <c r="R33" s="16">
        <v>3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8</v>
      </c>
      <c r="B34" s="86" t="str">
        <f t="shared" si="2"/>
        <v>Chris Dunleavey</v>
      </c>
      <c r="C34" s="12"/>
      <c r="D34" s="13"/>
      <c r="E34" s="13"/>
      <c r="F34" s="14"/>
      <c r="G34" s="12">
        <v>1</v>
      </c>
      <c r="H34" s="13">
        <v>0</v>
      </c>
      <c r="I34" s="13">
        <v>1</v>
      </c>
      <c r="J34" s="14">
        <v>0</v>
      </c>
      <c r="K34" s="12"/>
      <c r="L34" s="13"/>
      <c r="M34" s="13"/>
      <c r="N34" s="14"/>
      <c r="O34" s="15">
        <v>5</v>
      </c>
      <c r="P34" s="13">
        <v>3</v>
      </c>
      <c r="Q34" s="13">
        <v>0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2</v>
      </c>
      <c r="B35" s="86" t="str">
        <f t="shared" si="2"/>
        <v>Lupe Perez</v>
      </c>
      <c r="C35" s="12">
        <v>5</v>
      </c>
      <c r="D35" s="13">
        <v>3</v>
      </c>
      <c r="E35" s="13">
        <v>1</v>
      </c>
      <c r="F35" s="14">
        <v>0</v>
      </c>
      <c r="G35" s="12">
        <v>2</v>
      </c>
      <c r="H35" s="13">
        <v>0</v>
      </c>
      <c r="I35" s="13">
        <v>0</v>
      </c>
      <c r="J35" s="14">
        <v>0</v>
      </c>
      <c r="K35" s="12"/>
      <c r="L35" s="13"/>
      <c r="M35" s="13"/>
      <c r="N35" s="14"/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Toby Gregory</v>
      </c>
      <c r="C36" s="12">
        <v>6</v>
      </c>
      <c r="D36" s="13">
        <v>4</v>
      </c>
      <c r="E36" s="13">
        <v>1</v>
      </c>
      <c r="F36" s="14">
        <v>0</v>
      </c>
      <c r="G36" s="12">
        <v>1</v>
      </c>
      <c r="H36" s="13">
        <v>0</v>
      </c>
      <c r="I36" s="13">
        <v>0</v>
      </c>
      <c r="J36" s="14">
        <v>0</v>
      </c>
      <c r="K36" s="12">
        <v>1</v>
      </c>
      <c r="L36" s="13">
        <v>0</v>
      </c>
      <c r="M36" s="13">
        <v>0</v>
      </c>
      <c r="N36" s="14">
        <v>0</v>
      </c>
      <c r="O36" s="15">
        <v>5</v>
      </c>
      <c r="P36" s="13">
        <v>2</v>
      </c>
      <c r="Q36" s="13">
        <v>0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11</v>
      </c>
      <c r="B37" s="86" t="str">
        <f t="shared" si="2"/>
        <v>James Michaels</v>
      </c>
      <c r="C37" s="12">
        <v>5</v>
      </c>
      <c r="D37" s="13">
        <v>2</v>
      </c>
      <c r="E37" s="13">
        <v>0</v>
      </c>
      <c r="F37" s="14">
        <v>1</v>
      </c>
      <c r="G37" s="12">
        <v>2</v>
      </c>
      <c r="H37" s="13">
        <v>0</v>
      </c>
      <c r="I37" s="13">
        <v>0</v>
      </c>
      <c r="J37" s="14">
        <v>1</v>
      </c>
      <c r="K37" s="12">
        <v>4</v>
      </c>
      <c r="L37" s="13">
        <v>0</v>
      </c>
      <c r="M37" s="13">
        <v>2</v>
      </c>
      <c r="N37" s="14">
        <v>1</v>
      </c>
      <c r="O37" s="15">
        <v>5</v>
      </c>
      <c r="P37" s="13">
        <v>1</v>
      </c>
      <c r="Q37" s="13">
        <v>1</v>
      </c>
      <c r="R37" s="16">
        <v>2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3</v>
      </c>
      <c r="B38" s="86" t="str">
        <f t="shared" si="2"/>
        <v>Brian Christian</v>
      </c>
      <c r="C38" s="12">
        <v>0</v>
      </c>
      <c r="D38" s="13">
        <v>0</v>
      </c>
      <c r="E38" s="13">
        <v>0</v>
      </c>
      <c r="F38" s="14">
        <v>0</v>
      </c>
      <c r="G38" s="12">
        <v>1</v>
      </c>
      <c r="H38" s="13">
        <v>0</v>
      </c>
      <c r="I38" s="13">
        <v>1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18</v>
      </c>
      <c r="B39" s="86" t="str">
        <f t="shared" si="2"/>
        <v>Sherlock Washington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23</v>
      </c>
      <c r="B40" s="86" t="str">
        <f t="shared" si="2"/>
        <v>John Boggs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5</v>
      </c>
      <c r="B41" s="86" t="str">
        <f t="shared" si="2"/>
        <v>Sam Griswold</v>
      </c>
      <c r="C41" s="12"/>
      <c r="D41" s="13"/>
      <c r="E41" s="13"/>
      <c r="F41" s="14"/>
      <c r="G41" s="12">
        <v>1</v>
      </c>
      <c r="H41" s="13">
        <v>0</v>
      </c>
      <c r="I41" s="13">
        <v>1</v>
      </c>
      <c r="J41" s="14">
        <v>0</v>
      </c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0</v>
      </c>
      <c r="B42" s="86" t="str">
        <f t="shared" si="2"/>
        <v>Jason Dobbs</v>
      </c>
      <c r="C42" s="12">
        <v>0</v>
      </c>
      <c r="D42" s="13">
        <v>0</v>
      </c>
      <c r="E42" s="13">
        <v>0</v>
      </c>
      <c r="F42" s="14">
        <v>1</v>
      </c>
      <c r="G42" s="12"/>
      <c r="H42" s="13"/>
      <c r="I42" s="13"/>
      <c r="J42" s="14"/>
      <c r="K42" s="12">
        <v>0</v>
      </c>
      <c r="L42" s="13">
        <v>0</v>
      </c>
      <c r="M42" s="13">
        <v>0</v>
      </c>
      <c r="N42" s="14">
        <v>1</v>
      </c>
      <c r="O42" s="15">
        <v>0</v>
      </c>
      <c r="P42" s="13">
        <v>0</v>
      </c>
      <c r="Q42" s="13">
        <v>0</v>
      </c>
      <c r="R42" s="16">
        <v>1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6</v>
      </c>
      <c r="B43" s="86" t="str">
        <f t="shared" si="2"/>
        <v>Eric Mazariegos</v>
      </c>
      <c r="C43" s="12">
        <v>0</v>
      </c>
      <c r="D43" s="13">
        <v>0</v>
      </c>
      <c r="E43" s="13">
        <v>0</v>
      </c>
      <c r="F43" s="14">
        <v>4</v>
      </c>
      <c r="G43" s="12">
        <v>0</v>
      </c>
      <c r="H43" s="13">
        <v>0</v>
      </c>
      <c r="I43" s="13">
        <v>0</v>
      </c>
      <c r="J43" s="14">
        <v>4</v>
      </c>
      <c r="K43" s="12">
        <v>5</v>
      </c>
      <c r="L43" s="13">
        <v>2</v>
      </c>
      <c r="M43" s="13">
        <v>0</v>
      </c>
      <c r="N43" s="14">
        <v>5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24</v>
      </c>
      <c r="B44" s="86" t="str">
        <f t="shared" si="2"/>
        <v>Frank Porter</v>
      </c>
      <c r="C44" s="12"/>
      <c r="D44" s="13"/>
      <c r="E44" s="13"/>
      <c r="F44" s="14"/>
      <c r="G44" s="12">
        <v>1</v>
      </c>
      <c r="H44" s="13">
        <v>0</v>
      </c>
      <c r="I44" s="13">
        <v>0</v>
      </c>
      <c r="J44" s="14">
        <v>0</v>
      </c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38</v>
      </c>
      <c r="B45" s="87" t="str">
        <f t="shared" si="2"/>
        <v>Doug Winthrop</v>
      </c>
      <c r="C45" s="12"/>
      <c r="D45" s="13"/>
      <c r="E45" s="13"/>
      <c r="F45" s="14"/>
      <c r="G45" s="12">
        <v>1</v>
      </c>
      <c r="H45" s="13">
        <v>0</v>
      </c>
      <c r="I45" s="13">
        <v>0</v>
      </c>
      <c r="J45" s="14">
        <v>0</v>
      </c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9</v>
      </c>
      <c r="B46" s="86" t="str">
        <f t="shared" si="2"/>
        <v>Tanner Gers</v>
      </c>
      <c r="C46" s="12">
        <v>1</v>
      </c>
      <c r="D46" s="146">
        <v>0</v>
      </c>
      <c r="E46" s="146">
        <v>1</v>
      </c>
      <c r="F46" s="14">
        <v>0</v>
      </c>
      <c r="G46" s="12">
        <v>3</v>
      </c>
      <c r="H46" s="146">
        <v>0</v>
      </c>
      <c r="I46" s="146">
        <v>0</v>
      </c>
      <c r="J46" s="14">
        <v>0</v>
      </c>
      <c r="K46" s="12">
        <v>6</v>
      </c>
      <c r="L46" s="146">
        <v>1</v>
      </c>
      <c r="M46" s="146">
        <v>4</v>
      </c>
      <c r="N46" s="14">
        <v>0</v>
      </c>
      <c r="O46" s="15">
        <v>6</v>
      </c>
      <c r="P46" s="146">
        <v>4</v>
      </c>
      <c r="Q46" s="146">
        <v>0</v>
      </c>
      <c r="R46" s="14">
        <v>0</v>
      </c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Kyle Kennedy</v>
      </c>
      <c r="C50" s="20">
        <v>35</v>
      </c>
      <c r="D50" s="21">
        <v>23</v>
      </c>
      <c r="E50" s="21">
        <v>3</v>
      </c>
      <c r="F50" s="22">
        <v>14</v>
      </c>
      <c r="G50" s="20">
        <v>19</v>
      </c>
      <c r="H50" s="21">
        <v>1</v>
      </c>
      <c r="I50" s="21">
        <v>3</v>
      </c>
      <c r="J50" s="22">
        <v>11</v>
      </c>
      <c r="K50" s="20">
        <v>31</v>
      </c>
      <c r="L50" s="21">
        <v>13</v>
      </c>
      <c r="M50" s="21">
        <v>8</v>
      </c>
      <c r="N50" s="22">
        <v>15</v>
      </c>
      <c r="O50" s="20">
        <v>34</v>
      </c>
      <c r="P50" s="21">
        <v>17</v>
      </c>
      <c r="Q50" s="21">
        <v>3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35</v>
      </c>
      <c r="D54" s="29">
        <f t="shared" si="3"/>
        <v>23</v>
      </c>
      <c r="E54" s="29">
        <f t="shared" si="3"/>
        <v>3</v>
      </c>
      <c r="F54" s="29">
        <f t="shared" si="3"/>
        <v>14</v>
      </c>
      <c r="G54" s="29">
        <f t="shared" si="3"/>
        <v>19</v>
      </c>
      <c r="H54" s="29">
        <f t="shared" si="3"/>
        <v>1</v>
      </c>
      <c r="I54" s="29">
        <f t="shared" si="3"/>
        <v>3</v>
      </c>
      <c r="J54" s="29">
        <f t="shared" si="3"/>
        <v>11</v>
      </c>
      <c r="K54" s="29">
        <f t="shared" si="3"/>
        <v>31</v>
      </c>
      <c r="L54" s="29">
        <f t="shared" si="3"/>
        <v>13</v>
      </c>
      <c r="M54" s="29">
        <f t="shared" si="3"/>
        <v>8</v>
      </c>
      <c r="N54" s="29">
        <f t="shared" si="3"/>
        <v>15</v>
      </c>
      <c r="O54" s="29">
        <f t="shared" si="3"/>
        <v>34</v>
      </c>
      <c r="P54" s="29">
        <f t="shared" si="3"/>
        <v>17</v>
      </c>
      <c r="Q54" s="29">
        <f t="shared" si="3"/>
        <v>3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149</v>
      </c>
      <c r="D55" s="30">
        <f>SUM(P27,D54)</f>
        <v>92</v>
      </c>
      <c r="E55" s="30">
        <f>SUM(Q27,E54)</f>
        <v>22</v>
      </c>
      <c r="F55" s="30">
        <f>SUM(R27,F54)</f>
        <v>49</v>
      </c>
      <c r="G55" s="30">
        <f t="shared" ref="G55:R55" si="4">SUM(C55,G54)</f>
        <v>168</v>
      </c>
      <c r="H55" s="30">
        <f t="shared" si="4"/>
        <v>93</v>
      </c>
      <c r="I55" s="30">
        <f t="shared" si="4"/>
        <v>25</v>
      </c>
      <c r="J55" s="30">
        <f t="shared" si="4"/>
        <v>60</v>
      </c>
      <c r="K55" s="30">
        <f t="shared" si="4"/>
        <v>199</v>
      </c>
      <c r="L55" s="30">
        <f t="shared" si="4"/>
        <v>106</v>
      </c>
      <c r="M55" s="30">
        <f t="shared" si="4"/>
        <v>33</v>
      </c>
      <c r="N55" s="30">
        <f t="shared" si="4"/>
        <v>75</v>
      </c>
      <c r="O55" s="31">
        <f t="shared" si="4"/>
        <v>233</v>
      </c>
      <c r="P55" s="30">
        <f t="shared" si="4"/>
        <v>123</v>
      </c>
      <c r="Q55" s="30">
        <f t="shared" si="4"/>
        <v>36</v>
      </c>
      <c r="R55" s="32">
        <f t="shared" si="4"/>
        <v>89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70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22</v>
      </c>
      <c r="B59" s="86" t="str">
        <f t="shared" ref="B59:B76" si="6">B31</f>
        <v>Nick Mulherin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34</v>
      </c>
      <c r="P59" s="88">
        <f>SUM(D3,H3,L3,P3,D31,H31,L31,P31,D59,H59,L59)</f>
        <v>24</v>
      </c>
      <c r="Q59" s="88">
        <f>SUM(E3,I3,M3,Q3,E31,I31,M31,Q31,E59,I59,M59)</f>
        <v>1</v>
      </c>
      <c r="R59" s="89">
        <f>SUM(F3,J3,N3,R3,F31,J31,N31,R31,F59,J59,N59)</f>
        <v>5</v>
      </c>
      <c r="S59" s="84">
        <f>IF(O59=0,0,AVERAGE(P59/O59))</f>
        <v>0.70588235294117652</v>
      </c>
      <c r="U59" s="43" t="s">
        <v>144</v>
      </c>
      <c r="V59" s="86" t="s">
        <v>426</v>
      </c>
      <c r="W59" s="59">
        <v>5</v>
      </c>
      <c r="X59" s="59">
        <v>5</v>
      </c>
      <c r="Y59" s="60">
        <v>0.70588235294117652</v>
      </c>
      <c r="Z59" s="60" t="s">
        <v>199</v>
      </c>
      <c r="AA59" s="60">
        <v>0.625</v>
      </c>
      <c r="AB59" s="60" t="s">
        <v>199</v>
      </c>
      <c r="AC59" s="59">
        <v>8</v>
      </c>
      <c r="AD59" s="105">
        <v>0.70588235294117652</v>
      </c>
    </row>
    <row r="60" spans="1:30" x14ac:dyDescent="0.2">
      <c r="A60" s="83" t="str">
        <f t="shared" si="5"/>
        <v>30</v>
      </c>
      <c r="B60" s="86" t="str">
        <f t="shared" si="6"/>
        <v>Marcus Morris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39</v>
      </c>
      <c r="P60" s="56">
        <f t="shared" si="7"/>
        <v>22</v>
      </c>
      <c r="Q60" s="56">
        <f t="shared" si="7"/>
        <v>8</v>
      </c>
      <c r="R60" s="91">
        <f t="shared" si="7"/>
        <v>26</v>
      </c>
      <c r="S60" s="85">
        <f t="shared" ref="S60:S76" si="8">IF(O60=0,0,AVERAGE(P60/O60))</f>
        <v>0.5641025641025641</v>
      </c>
      <c r="U60" s="43" t="s">
        <v>107</v>
      </c>
      <c r="V60" s="86" t="s">
        <v>445</v>
      </c>
      <c r="W60" s="59">
        <v>26</v>
      </c>
      <c r="X60" s="59">
        <v>26</v>
      </c>
      <c r="Y60" s="60">
        <v>0.5641025641025641</v>
      </c>
      <c r="Z60" s="60" t="s">
        <v>199</v>
      </c>
      <c r="AA60" s="60">
        <v>3.25</v>
      </c>
      <c r="AB60" s="60" t="s">
        <v>199</v>
      </c>
      <c r="AC60" s="59">
        <v>8</v>
      </c>
      <c r="AD60" s="105">
        <v>0.5641025641025641</v>
      </c>
    </row>
    <row r="61" spans="1:30" x14ac:dyDescent="0.2">
      <c r="A61" s="83" t="str">
        <f t="shared" si="5"/>
        <v>4</v>
      </c>
      <c r="B61" s="86" t="str">
        <f t="shared" si="6"/>
        <v>Danny Foppiano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33</v>
      </c>
      <c r="P61" s="56">
        <f t="shared" si="9"/>
        <v>22</v>
      </c>
      <c r="Q61" s="56">
        <f t="shared" si="9"/>
        <v>3</v>
      </c>
      <c r="R61" s="91">
        <f t="shared" si="9"/>
        <v>22</v>
      </c>
      <c r="S61" s="85">
        <f t="shared" si="8"/>
        <v>0.66666666666666663</v>
      </c>
      <c r="U61" s="43" t="s">
        <v>102</v>
      </c>
      <c r="V61" s="86" t="s">
        <v>57</v>
      </c>
      <c r="W61" s="59">
        <v>22</v>
      </c>
      <c r="X61" s="59">
        <v>22</v>
      </c>
      <c r="Y61" s="60">
        <v>0.66666666666666663</v>
      </c>
      <c r="Z61" s="60" t="s">
        <v>199</v>
      </c>
      <c r="AA61" s="60">
        <v>3.1428571428571428</v>
      </c>
      <c r="AB61" s="60" t="s">
        <v>199</v>
      </c>
      <c r="AC61" s="59">
        <v>7</v>
      </c>
      <c r="AD61" s="105">
        <v>0.66666666666666663</v>
      </c>
    </row>
    <row r="62" spans="1:30" x14ac:dyDescent="0.2">
      <c r="A62" s="83" t="str">
        <f t="shared" si="5"/>
        <v>8</v>
      </c>
      <c r="B62" s="86" t="str">
        <f t="shared" si="6"/>
        <v>Chris Dunleavey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20</v>
      </c>
      <c r="P62" s="56">
        <f t="shared" si="10"/>
        <v>11</v>
      </c>
      <c r="Q62" s="56">
        <f t="shared" si="10"/>
        <v>4</v>
      </c>
      <c r="R62" s="91">
        <f t="shared" si="10"/>
        <v>1</v>
      </c>
      <c r="S62" s="85">
        <f t="shared" si="8"/>
        <v>0.55000000000000004</v>
      </c>
      <c r="U62" s="43" t="s">
        <v>137</v>
      </c>
      <c r="V62" s="86" t="s">
        <v>303</v>
      </c>
      <c r="W62" s="59">
        <v>1</v>
      </c>
      <c r="X62" s="59">
        <v>1</v>
      </c>
      <c r="Y62" s="60">
        <v>0.55000000000000004</v>
      </c>
      <c r="Z62" s="60" t="s">
        <v>199</v>
      </c>
      <c r="AA62" s="60">
        <v>0.16666666666666666</v>
      </c>
      <c r="AB62" s="60" t="s">
        <v>199</v>
      </c>
      <c r="AC62" s="59">
        <v>6</v>
      </c>
      <c r="AD62" s="105">
        <v>0.55000000000000004</v>
      </c>
    </row>
    <row r="63" spans="1:30" x14ac:dyDescent="0.2">
      <c r="A63" s="83" t="str">
        <f t="shared" si="5"/>
        <v>2</v>
      </c>
      <c r="B63" s="86" t="str">
        <f t="shared" si="6"/>
        <v>Lupe Perez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21</v>
      </c>
      <c r="P63" s="56">
        <f t="shared" si="11"/>
        <v>11</v>
      </c>
      <c r="Q63" s="56">
        <f t="shared" si="11"/>
        <v>2</v>
      </c>
      <c r="R63" s="91">
        <f t="shared" si="11"/>
        <v>0</v>
      </c>
      <c r="S63" s="85">
        <f t="shared" si="8"/>
        <v>0.52380952380952384</v>
      </c>
      <c r="U63" s="43" t="s">
        <v>97</v>
      </c>
      <c r="V63" s="86" t="s">
        <v>59</v>
      </c>
      <c r="W63" s="59">
        <v>0</v>
      </c>
      <c r="X63" s="59" t="s">
        <v>447</v>
      </c>
      <c r="Y63" s="60">
        <v>0.52380952380952384</v>
      </c>
      <c r="Z63" s="60" t="s">
        <v>199</v>
      </c>
      <c r="AA63" s="60">
        <v>0</v>
      </c>
      <c r="AB63" s="60" t="s">
        <v>199</v>
      </c>
      <c r="AC63" s="59">
        <v>5</v>
      </c>
      <c r="AD63" s="105">
        <v>0.52380952380952384</v>
      </c>
    </row>
    <row r="64" spans="1:30" x14ac:dyDescent="0.2">
      <c r="A64" s="83" t="str">
        <f t="shared" si="5"/>
        <v>7</v>
      </c>
      <c r="B64" s="86" t="str">
        <f t="shared" si="6"/>
        <v>Toby Gregory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25</v>
      </c>
      <c r="P64" s="56">
        <f t="shared" si="12"/>
        <v>13</v>
      </c>
      <c r="Q64" s="56">
        <f t="shared" si="12"/>
        <v>2</v>
      </c>
      <c r="R64" s="91">
        <f t="shared" si="12"/>
        <v>0</v>
      </c>
      <c r="S64" s="85">
        <f t="shared" si="8"/>
        <v>0.52</v>
      </c>
      <c r="U64" s="43" t="s">
        <v>95</v>
      </c>
      <c r="V64" s="86" t="s">
        <v>220</v>
      </c>
      <c r="W64" s="59">
        <v>0</v>
      </c>
      <c r="X64" s="59" t="s">
        <v>447</v>
      </c>
      <c r="Y64" s="60">
        <v>0.52</v>
      </c>
      <c r="Z64" s="60" t="s">
        <v>199</v>
      </c>
      <c r="AA64" s="60">
        <v>0</v>
      </c>
      <c r="AB64" s="60" t="s">
        <v>199</v>
      </c>
      <c r="AC64" s="59">
        <v>7</v>
      </c>
      <c r="AD64" s="105">
        <v>0.52</v>
      </c>
    </row>
    <row r="65" spans="1:30" x14ac:dyDescent="0.2">
      <c r="A65" s="83" t="str">
        <f t="shared" si="5"/>
        <v>11</v>
      </c>
      <c r="B65" s="86" t="str">
        <f t="shared" si="6"/>
        <v>James Michaels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26</v>
      </c>
      <c r="P65" s="56">
        <f t="shared" si="13"/>
        <v>8</v>
      </c>
      <c r="Q65" s="56">
        <f t="shared" si="13"/>
        <v>5</v>
      </c>
      <c r="R65" s="91">
        <f t="shared" si="13"/>
        <v>9</v>
      </c>
      <c r="S65" s="85">
        <f t="shared" si="8"/>
        <v>0.30769230769230771</v>
      </c>
      <c r="U65" s="43" t="s">
        <v>98</v>
      </c>
      <c r="V65" s="86" t="s">
        <v>72</v>
      </c>
      <c r="W65" s="59">
        <v>9</v>
      </c>
      <c r="X65" s="59">
        <v>9</v>
      </c>
      <c r="Y65" s="60">
        <v>0.30769230769230771</v>
      </c>
      <c r="Z65" s="60" t="s">
        <v>199</v>
      </c>
      <c r="AA65" s="60">
        <v>1.2857142857142858</v>
      </c>
      <c r="AB65" s="60" t="s">
        <v>199</v>
      </c>
      <c r="AC65" s="59">
        <v>7</v>
      </c>
      <c r="AD65" s="105">
        <v>0.30769230769230771</v>
      </c>
    </row>
    <row r="66" spans="1:30" x14ac:dyDescent="0.2">
      <c r="A66" s="83" t="str">
        <f t="shared" si="5"/>
        <v>3</v>
      </c>
      <c r="B66" s="86" t="str">
        <f t="shared" si="6"/>
        <v>Brian Christian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5</v>
      </c>
      <c r="P66" s="56">
        <f t="shared" si="14"/>
        <v>3</v>
      </c>
      <c r="Q66" s="56">
        <f t="shared" si="14"/>
        <v>1</v>
      </c>
      <c r="R66" s="91">
        <f t="shared" si="14"/>
        <v>1</v>
      </c>
      <c r="S66" s="85">
        <f t="shared" si="8"/>
        <v>0.6</v>
      </c>
      <c r="U66" s="43" t="s">
        <v>149</v>
      </c>
      <c r="V66" s="86" t="s">
        <v>91</v>
      </c>
      <c r="W66" s="59">
        <v>1</v>
      </c>
      <c r="X66" s="59">
        <v>1</v>
      </c>
      <c r="Y66" s="60">
        <v>0.6</v>
      </c>
      <c r="Z66" s="60" t="s">
        <v>202</v>
      </c>
      <c r="AA66" s="60">
        <v>0.2</v>
      </c>
      <c r="AB66" s="60" t="s">
        <v>199</v>
      </c>
      <c r="AC66" s="59">
        <v>5</v>
      </c>
      <c r="AD66" s="105">
        <v>0.15</v>
      </c>
    </row>
    <row r="67" spans="1:30" x14ac:dyDescent="0.2">
      <c r="A67" s="83" t="str">
        <f t="shared" si="5"/>
        <v>18</v>
      </c>
      <c r="B67" s="86" t="str">
        <f t="shared" si="6"/>
        <v>Sherlock Washington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4</v>
      </c>
      <c r="P67" s="56">
        <f t="shared" si="15"/>
        <v>1</v>
      </c>
      <c r="Q67" s="56">
        <f t="shared" si="15"/>
        <v>3</v>
      </c>
      <c r="R67" s="91">
        <f t="shared" si="15"/>
        <v>0</v>
      </c>
      <c r="S67" s="85">
        <f t="shared" si="8"/>
        <v>0.25</v>
      </c>
      <c r="U67" s="43" t="s">
        <v>150</v>
      </c>
      <c r="V67" s="86" t="s">
        <v>73</v>
      </c>
      <c r="W67" s="59">
        <v>0</v>
      </c>
      <c r="X67" s="59" t="s">
        <v>447</v>
      </c>
      <c r="Y67" s="60">
        <v>0.25</v>
      </c>
      <c r="Z67" s="60" t="s">
        <v>202</v>
      </c>
      <c r="AA67" s="60">
        <v>0</v>
      </c>
      <c r="AB67" s="60" t="s">
        <v>203</v>
      </c>
      <c r="AC67" s="59">
        <v>3</v>
      </c>
      <c r="AD67" s="105">
        <v>0.05</v>
      </c>
    </row>
    <row r="68" spans="1:30" x14ac:dyDescent="0.2">
      <c r="A68" s="83" t="str">
        <f t="shared" si="5"/>
        <v>23</v>
      </c>
      <c r="B68" s="86" t="str">
        <f t="shared" si="6"/>
        <v>John Boggs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1</v>
      </c>
      <c r="Q68" s="56">
        <f t="shared" si="16"/>
        <v>0</v>
      </c>
      <c r="R68" s="91">
        <f t="shared" si="16"/>
        <v>0</v>
      </c>
      <c r="S68" s="85">
        <f t="shared" si="8"/>
        <v>1</v>
      </c>
      <c r="U68" s="43" t="s">
        <v>135</v>
      </c>
      <c r="V68" s="86" t="s">
        <v>427</v>
      </c>
      <c r="W68" s="59">
        <v>0</v>
      </c>
      <c r="X68" s="59" t="s">
        <v>447</v>
      </c>
      <c r="Y68" s="60">
        <v>1</v>
      </c>
      <c r="Z68" s="60" t="s">
        <v>202</v>
      </c>
      <c r="AA68" s="60">
        <v>0</v>
      </c>
      <c r="AB68" s="60" t="s">
        <v>203</v>
      </c>
      <c r="AC68" s="59">
        <v>1</v>
      </c>
      <c r="AD68" s="105">
        <v>0.05</v>
      </c>
    </row>
    <row r="69" spans="1:30" x14ac:dyDescent="0.2">
      <c r="A69" s="83" t="str">
        <f t="shared" si="5"/>
        <v>5</v>
      </c>
      <c r="B69" s="86" t="str">
        <f t="shared" si="6"/>
        <v>Sam Griswold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2</v>
      </c>
      <c r="P69" s="56">
        <f t="shared" si="17"/>
        <v>0</v>
      </c>
      <c r="Q69" s="56">
        <f t="shared" si="17"/>
        <v>2</v>
      </c>
      <c r="R69" s="91">
        <f t="shared" si="17"/>
        <v>0</v>
      </c>
      <c r="S69" s="85">
        <f t="shared" si="8"/>
        <v>0</v>
      </c>
      <c r="U69" s="43" t="s">
        <v>103</v>
      </c>
      <c r="V69" s="86" t="s">
        <v>190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3</v>
      </c>
      <c r="AD69" s="105">
        <v>0</v>
      </c>
    </row>
    <row r="70" spans="1:30" x14ac:dyDescent="0.2">
      <c r="A70" s="83" t="str">
        <f t="shared" si="5"/>
        <v>0</v>
      </c>
      <c r="B70" s="86" t="str">
        <f t="shared" si="6"/>
        <v>Jason Dobbs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8</v>
      </c>
      <c r="S70" s="85">
        <f t="shared" si="8"/>
        <v>0</v>
      </c>
      <c r="U70" s="43" t="s">
        <v>249</v>
      </c>
      <c r="V70" s="86" t="s">
        <v>85</v>
      </c>
      <c r="W70" s="59">
        <v>8</v>
      </c>
      <c r="X70" s="59">
        <v>8</v>
      </c>
      <c r="Y70" s="60">
        <v>0</v>
      </c>
      <c r="Z70" s="60" t="s">
        <v>202</v>
      </c>
      <c r="AA70" s="60">
        <v>1.1428571428571428</v>
      </c>
      <c r="AB70" s="60" t="s">
        <v>199</v>
      </c>
      <c r="AC70" s="59">
        <v>7</v>
      </c>
      <c r="AD70" s="105">
        <v>0</v>
      </c>
    </row>
    <row r="71" spans="1:30" x14ac:dyDescent="0.2">
      <c r="A71" s="83" t="str">
        <f t="shared" si="5"/>
        <v>6</v>
      </c>
      <c r="B71" s="86" t="str">
        <f t="shared" si="6"/>
        <v>Eric Mazariegos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5</v>
      </c>
      <c r="P71" s="56">
        <f t="shared" si="19"/>
        <v>2</v>
      </c>
      <c r="Q71" s="56">
        <f t="shared" si="19"/>
        <v>0</v>
      </c>
      <c r="R71" s="91">
        <f t="shared" si="19"/>
        <v>16</v>
      </c>
      <c r="S71" s="85">
        <f t="shared" si="8"/>
        <v>0.4</v>
      </c>
      <c r="U71" s="43" t="s">
        <v>152</v>
      </c>
      <c r="V71" s="86" t="s">
        <v>142</v>
      </c>
      <c r="W71" s="59">
        <v>16</v>
      </c>
      <c r="X71" s="59">
        <v>16</v>
      </c>
      <c r="Y71" s="60">
        <v>0.4</v>
      </c>
      <c r="Z71" s="60" t="s">
        <v>202</v>
      </c>
      <c r="AA71" s="60">
        <v>4</v>
      </c>
      <c r="AB71" s="60" t="s">
        <v>199</v>
      </c>
      <c r="AC71" s="59">
        <v>4</v>
      </c>
      <c r="AD71" s="105">
        <v>0.1</v>
      </c>
    </row>
    <row r="72" spans="1:30" x14ac:dyDescent="0.2">
      <c r="A72" s="83" t="str">
        <f t="shared" si="5"/>
        <v>24</v>
      </c>
      <c r="B72" s="86" t="str">
        <f t="shared" si="6"/>
        <v>Frank Porter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1</v>
      </c>
      <c r="P72" s="56">
        <f t="shared" si="20"/>
        <v>0</v>
      </c>
      <c r="Q72" s="56">
        <f t="shared" si="20"/>
        <v>0</v>
      </c>
      <c r="R72" s="91">
        <f t="shared" si="20"/>
        <v>1</v>
      </c>
      <c r="S72" s="85">
        <f t="shared" si="8"/>
        <v>0</v>
      </c>
      <c r="U72" s="43" t="s">
        <v>133</v>
      </c>
      <c r="V72" s="86" t="s">
        <v>88</v>
      </c>
      <c r="W72" s="59">
        <v>1</v>
      </c>
      <c r="X72" s="59">
        <v>1</v>
      </c>
      <c r="Y72" s="60">
        <v>0</v>
      </c>
      <c r="Z72" s="60" t="s">
        <v>202</v>
      </c>
      <c r="AA72" s="60">
        <v>0.33333333333333331</v>
      </c>
      <c r="AB72" s="60" t="s">
        <v>203</v>
      </c>
      <c r="AC72" s="59">
        <v>3</v>
      </c>
      <c r="AD72" s="105">
        <v>0</v>
      </c>
    </row>
    <row r="73" spans="1:30" x14ac:dyDescent="0.2">
      <c r="A73" s="83" t="str">
        <f t="shared" si="5"/>
        <v>38</v>
      </c>
      <c r="B73" s="86" t="str">
        <f t="shared" si="6"/>
        <v>Doug Winthrop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1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 t="s">
        <v>195</v>
      </c>
      <c r="V73" s="86" t="s">
        <v>108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1</v>
      </c>
      <c r="AD73" s="105">
        <v>0</v>
      </c>
    </row>
    <row r="74" spans="1:30" x14ac:dyDescent="0.2">
      <c r="A74" s="83" t="str">
        <f t="shared" si="5"/>
        <v>9</v>
      </c>
      <c r="B74" s="86" t="str">
        <f t="shared" si="6"/>
        <v>Tanner Gers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16</v>
      </c>
      <c r="P74" s="56">
        <f t="shared" si="22"/>
        <v>5</v>
      </c>
      <c r="Q74" s="56">
        <f t="shared" si="22"/>
        <v>5</v>
      </c>
      <c r="R74" s="91">
        <f t="shared" si="22"/>
        <v>0</v>
      </c>
      <c r="S74" s="85">
        <f t="shared" si="8"/>
        <v>0.3125</v>
      </c>
      <c r="U74" s="43" t="s">
        <v>93</v>
      </c>
      <c r="V74" s="86" t="s">
        <v>156</v>
      </c>
      <c r="W74" s="59">
        <v>0</v>
      </c>
      <c r="X74" s="59" t="s">
        <v>447</v>
      </c>
      <c r="Y74" s="60">
        <v>0.3125</v>
      </c>
      <c r="Z74" s="60" t="s">
        <v>202</v>
      </c>
      <c r="AA74" s="60">
        <v>0</v>
      </c>
      <c r="AB74" s="60" t="s">
        <v>199</v>
      </c>
      <c r="AC74" s="59">
        <v>4</v>
      </c>
      <c r="AD74" s="105">
        <v>0.25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Kyle Kennedy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233</v>
      </c>
      <c r="P78" s="21">
        <f t="shared" si="25"/>
        <v>123</v>
      </c>
      <c r="Q78" s="158">
        <f t="shared" si="25"/>
        <v>36</v>
      </c>
      <c r="R78" s="157"/>
      <c r="S78" s="159">
        <f>SUM(Q78/O78)</f>
        <v>0.15450643776824036</v>
      </c>
      <c r="V78" s="56" t="s">
        <v>23</v>
      </c>
      <c r="W78" s="59">
        <v>89</v>
      </c>
      <c r="X78" s="59">
        <v>89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1</v>
      </c>
      <c r="Z79" s="68"/>
      <c r="AA79" s="68">
        <v>4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233</v>
      </c>
      <c r="P82" s="29">
        <f t="shared" si="26"/>
        <v>123</v>
      </c>
      <c r="Q82" s="29">
        <f t="shared" si="26"/>
        <v>36</v>
      </c>
      <c r="R82" s="29">
        <f t="shared" si="26"/>
        <v>89</v>
      </c>
      <c r="S82" s="69">
        <f>AVERAGE(P82/O82)</f>
        <v>0.52789699570815452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233</v>
      </c>
      <c r="D83" s="29">
        <f>SUM(P55,D82)</f>
        <v>123</v>
      </c>
      <c r="E83" s="29">
        <f>SUM(Q55,E82)</f>
        <v>36</v>
      </c>
      <c r="F83" s="29">
        <f>SUM(R55,F82)</f>
        <v>89</v>
      </c>
      <c r="G83" s="29">
        <f t="shared" ref="G83:M83" si="27">SUM(C83,G82)</f>
        <v>233</v>
      </c>
      <c r="H83" s="29">
        <f t="shared" si="27"/>
        <v>123</v>
      </c>
      <c r="I83" s="29">
        <f t="shared" si="27"/>
        <v>36</v>
      </c>
      <c r="J83" s="29">
        <f t="shared" si="27"/>
        <v>89</v>
      </c>
      <c r="K83" s="29">
        <f t="shared" si="27"/>
        <v>233</v>
      </c>
      <c r="L83" s="29">
        <f t="shared" si="27"/>
        <v>123</v>
      </c>
      <c r="M83" s="29">
        <f t="shared" si="27"/>
        <v>36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0.37563451776649748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1.6285714285714286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248</v>
      </c>
      <c r="X86" s="79">
        <v>0.84549356223175964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6">
    <sortCondition descending="1" ref="T3:T16"/>
    <sortCondition descending="1" ref="U3:U16"/>
    <sortCondition descending="1" ref="W3:W16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AI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2" sqref="C2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86" t="s">
        <v>377</v>
      </c>
      <c r="D1" s="187"/>
      <c r="E1" s="188"/>
      <c r="F1" s="4">
        <v>8</v>
      </c>
      <c r="G1" s="186" t="s">
        <v>207</v>
      </c>
      <c r="H1" s="187"/>
      <c r="I1" s="188"/>
      <c r="J1" s="4">
        <v>0</v>
      </c>
      <c r="K1" s="186" t="s">
        <v>41</v>
      </c>
      <c r="L1" s="187"/>
      <c r="M1" s="188"/>
      <c r="N1" s="4">
        <v>1</v>
      </c>
      <c r="O1" s="193" t="s">
        <v>70</v>
      </c>
      <c r="P1" s="187"/>
      <c r="Q1" s="188"/>
      <c r="R1" s="5">
        <v>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95</v>
      </c>
      <c r="B3" s="86" t="s">
        <v>164</v>
      </c>
      <c r="C3" s="12">
        <v>6</v>
      </c>
      <c r="D3" s="13">
        <v>3</v>
      </c>
      <c r="E3" s="13">
        <v>1</v>
      </c>
      <c r="F3" s="14">
        <v>3</v>
      </c>
      <c r="G3" s="127">
        <v>4</v>
      </c>
      <c r="H3" s="128">
        <v>3</v>
      </c>
      <c r="I3" s="128">
        <v>0</v>
      </c>
      <c r="J3" s="129">
        <v>2</v>
      </c>
      <c r="K3" s="127">
        <v>4</v>
      </c>
      <c r="L3" s="128">
        <v>3</v>
      </c>
      <c r="M3" s="128">
        <v>0</v>
      </c>
      <c r="N3" s="129">
        <v>3</v>
      </c>
      <c r="O3" s="12">
        <v>4</v>
      </c>
      <c r="P3" s="13">
        <v>2</v>
      </c>
      <c r="Q3" s="13">
        <v>0</v>
      </c>
      <c r="R3" s="14">
        <v>3</v>
      </c>
      <c r="S3" s="17"/>
      <c r="T3" s="165"/>
    </row>
    <row r="4" spans="1:20" x14ac:dyDescent="0.2">
      <c r="A4" s="83" t="s">
        <v>133</v>
      </c>
      <c r="B4" s="86" t="s">
        <v>335</v>
      </c>
      <c r="C4" s="12">
        <v>6</v>
      </c>
      <c r="D4" s="13">
        <v>5</v>
      </c>
      <c r="E4" s="13">
        <v>0</v>
      </c>
      <c r="F4" s="14">
        <v>0</v>
      </c>
      <c r="G4" s="127">
        <v>4</v>
      </c>
      <c r="H4" s="128">
        <v>3</v>
      </c>
      <c r="I4" s="128">
        <v>1</v>
      </c>
      <c r="J4" s="129">
        <v>0</v>
      </c>
      <c r="K4" s="127">
        <v>3</v>
      </c>
      <c r="L4" s="128">
        <v>2</v>
      </c>
      <c r="M4" s="128">
        <v>0</v>
      </c>
      <c r="N4" s="129">
        <v>0</v>
      </c>
      <c r="O4" s="12">
        <v>3</v>
      </c>
      <c r="P4" s="13">
        <v>2</v>
      </c>
      <c r="Q4" s="13">
        <v>0</v>
      </c>
      <c r="R4" s="14">
        <v>0</v>
      </c>
      <c r="S4" s="17"/>
      <c r="T4" s="99"/>
    </row>
    <row r="5" spans="1:20" x14ac:dyDescent="0.2">
      <c r="A5" s="83" t="s">
        <v>149</v>
      </c>
      <c r="B5" s="86" t="s">
        <v>309</v>
      </c>
      <c r="C5" s="12">
        <v>6</v>
      </c>
      <c r="D5" s="13">
        <v>4</v>
      </c>
      <c r="E5" s="13">
        <v>2</v>
      </c>
      <c r="F5" s="14">
        <v>0</v>
      </c>
      <c r="G5" s="127">
        <v>4</v>
      </c>
      <c r="H5" s="128">
        <v>1</v>
      </c>
      <c r="I5" s="128">
        <v>3</v>
      </c>
      <c r="J5" s="129">
        <v>0</v>
      </c>
      <c r="K5" s="127">
        <v>3</v>
      </c>
      <c r="L5" s="128">
        <v>3</v>
      </c>
      <c r="M5" s="128">
        <v>0</v>
      </c>
      <c r="N5" s="129">
        <v>0</v>
      </c>
      <c r="O5" s="12">
        <v>3</v>
      </c>
      <c r="P5" s="13">
        <v>3</v>
      </c>
      <c r="Q5" s="13">
        <v>0</v>
      </c>
      <c r="R5" s="14">
        <v>0</v>
      </c>
      <c r="S5" s="17"/>
      <c r="T5" s="99"/>
    </row>
    <row r="6" spans="1:20" x14ac:dyDescent="0.2">
      <c r="A6" s="83" t="s">
        <v>132</v>
      </c>
      <c r="B6" s="86" t="s">
        <v>271</v>
      </c>
      <c r="C6" s="12">
        <v>3</v>
      </c>
      <c r="D6" s="13">
        <v>3</v>
      </c>
      <c r="E6" s="13">
        <v>0</v>
      </c>
      <c r="F6" s="14">
        <v>0</v>
      </c>
      <c r="G6" s="12">
        <v>4</v>
      </c>
      <c r="H6" s="146">
        <v>3</v>
      </c>
      <c r="I6" s="146">
        <v>1</v>
      </c>
      <c r="J6" s="14">
        <v>0</v>
      </c>
      <c r="K6" s="12">
        <v>4</v>
      </c>
      <c r="L6" s="146">
        <v>2</v>
      </c>
      <c r="M6" s="146">
        <v>1</v>
      </c>
      <c r="N6" s="14">
        <v>0</v>
      </c>
      <c r="O6" s="12">
        <v>3</v>
      </c>
      <c r="P6" s="13">
        <v>2</v>
      </c>
      <c r="Q6" s="13">
        <v>0</v>
      </c>
      <c r="R6" s="14">
        <v>0</v>
      </c>
      <c r="S6" s="17"/>
      <c r="T6" s="147"/>
    </row>
    <row r="7" spans="1:20" x14ac:dyDescent="0.2">
      <c r="A7" s="83" t="s">
        <v>307</v>
      </c>
      <c r="B7" s="86" t="s">
        <v>189</v>
      </c>
      <c r="C7" s="12">
        <v>3</v>
      </c>
      <c r="D7" s="13">
        <v>1</v>
      </c>
      <c r="E7" s="13">
        <v>1</v>
      </c>
      <c r="F7" s="14">
        <v>0</v>
      </c>
      <c r="G7" s="127">
        <v>3</v>
      </c>
      <c r="H7" s="128">
        <v>3</v>
      </c>
      <c r="I7" s="128">
        <v>0</v>
      </c>
      <c r="J7" s="129">
        <v>0</v>
      </c>
      <c r="K7" s="127">
        <v>3</v>
      </c>
      <c r="L7" s="128">
        <v>2</v>
      </c>
      <c r="M7" s="128">
        <v>1</v>
      </c>
      <c r="N7" s="129">
        <v>0</v>
      </c>
      <c r="O7" s="12">
        <v>3</v>
      </c>
      <c r="P7" s="13">
        <v>2</v>
      </c>
      <c r="Q7" s="13">
        <v>0</v>
      </c>
      <c r="R7" s="14">
        <v>3</v>
      </c>
      <c r="S7" s="17"/>
      <c r="T7" s="99"/>
    </row>
    <row r="8" spans="1:20" x14ac:dyDescent="0.2">
      <c r="A8" s="83" t="s">
        <v>152</v>
      </c>
      <c r="B8" s="86" t="s">
        <v>308</v>
      </c>
      <c r="C8" s="12">
        <v>3</v>
      </c>
      <c r="D8" s="13">
        <v>2</v>
      </c>
      <c r="E8" s="13">
        <v>1</v>
      </c>
      <c r="F8" s="14">
        <v>0</v>
      </c>
      <c r="G8" s="127">
        <v>3</v>
      </c>
      <c r="H8" s="128">
        <v>0</v>
      </c>
      <c r="I8" s="128">
        <v>2</v>
      </c>
      <c r="J8" s="129">
        <v>0</v>
      </c>
      <c r="K8" s="127">
        <v>3</v>
      </c>
      <c r="L8" s="128">
        <v>2</v>
      </c>
      <c r="M8" s="128">
        <v>0</v>
      </c>
      <c r="N8" s="129">
        <v>3</v>
      </c>
      <c r="O8" s="12">
        <v>3</v>
      </c>
      <c r="P8" s="13">
        <v>3</v>
      </c>
      <c r="Q8" s="13">
        <v>0</v>
      </c>
      <c r="R8" s="14">
        <v>4</v>
      </c>
      <c r="S8" s="17"/>
      <c r="T8" s="99"/>
    </row>
    <row r="9" spans="1:20" x14ac:dyDescent="0.2">
      <c r="A9" s="83" t="s">
        <v>310</v>
      </c>
      <c r="B9" s="86" t="s">
        <v>221</v>
      </c>
      <c r="C9" s="12">
        <v>3</v>
      </c>
      <c r="D9" s="13">
        <v>2</v>
      </c>
      <c r="E9" s="13">
        <v>0</v>
      </c>
      <c r="F9" s="14">
        <v>0</v>
      </c>
      <c r="G9" s="127">
        <v>0</v>
      </c>
      <c r="H9" s="128">
        <v>0</v>
      </c>
      <c r="I9" s="128">
        <v>0</v>
      </c>
      <c r="J9" s="129">
        <v>1</v>
      </c>
      <c r="K9" s="127">
        <v>0</v>
      </c>
      <c r="L9" s="128">
        <v>0</v>
      </c>
      <c r="M9" s="128">
        <v>0</v>
      </c>
      <c r="N9" s="129">
        <v>1</v>
      </c>
      <c r="O9" s="12">
        <v>0</v>
      </c>
      <c r="P9" s="13">
        <v>0</v>
      </c>
      <c r="Q9" s="13">
        <v>0</v>
      </c>
      <c r="R9" s="14">
        <v>0</v>
      </c>
      <c r="S9" s="17"/>
      <c r="T9" s="99"/>
    </row>
    <row r="10" spans="1:20" x14ac:dyDescent="0.2">
      <c r="A10" s="83" t="s">
        <v>134</v>
      </c>
      <c r="B10" s="86" t="s">
        <v>122</v>
      </c>
      <c r="C10" s="12">
        <v>3</v>
      </c>
      <c r="D10" s="13">
        <v>0</v>
      </c>
      <c r="E10" s="13">
        <v>0</v>
      </c>
      <c r="F10" s="14">
        <v>0</v>
      </c>
      <c r="G10" s="127">
        <v>0</v>
      </c>
      <c r="H10" s="128">
        <v>0</v>
      </c>
      <c r="I10" s="128">
        <v>0</v>
      </c>
      <c r="J10" s="129">
        <v>0</v>
      </c>
      <c r="K10" s="127">
        <v>0</v>
      </c>
      <c r="L10" s="128">
        <v>0</v>
      </c>
      <c r="M10" s="128">
        <v>0</v>
      </c>
      <c r="N10" s="129">
        <v>0</v>
      </c>
      <c r="O10" s="12">
        <v>1</v>
      </c>
      <c r="P10" s="13">
        <v>0</v>
      </c>
      <c r="Q10" s="13">
        <v>0</v>
      </c>
      <c r="R10" s="14">
        <v>0</v>
      </c>
      <c r="S10" s="17" t="s">
        <v>8</v>
      </c>
      <c r="T10" s="99"/>
    </row>
    <row r="11" spans="1:20" x14ac:dyDescent="0.2">
      <c r="A11" s="83" t="s">
        <v>144</v>
      </c>
      <c r="B11" s="86" t="s">
        <v>322</v>
      </c>
      <c r="C11" s="12">
        <v>2</v>
      </c>
      <c r="D11" s="146">
        <v>1</v>
      </c>
      <c r="E11" s="146">
        <v>0</v>
      </c>
      <c r="F11" s="14">
        <v>0</v>
      </c>
      <c r="G11" s="12">
        <v>0</v>
      </c>
      <c r="H11" s="146">
        <v>0</v>
      </c>
      <c r="I11" s="146">
        <v>0</v>
      </c>
      <c r="J11" s="14">
        <v>1</v>
      </c>
      <c r="K11" s="12">
        <v>0</v>
      </c>
      <c r="L11" s="146">
        <v>0</v>
      </c>
      <c r="M11" s="146">
        <v>0</v>
      </c>
      <c r="N11" s="14">
        <v>1</v>
      </c>
      <c r="O11" s="15">
        <v>0</v>
      </c>
      <c r="P11" s="13">
        <v>0</v>
      </c>
      <c r="Q11" s="13">
        <v>0</v>
      </c>
      <c r="R11" s="16">
        <v>0</v>
      </c>
      <c r="S11" s="17"/>
      <c r="T11" s="147"/>
    </row>
    <row r="12" spans="1:20" x14ac:dyDescent="0.2">
      <c r="A12" s="83" t="s">
        <v>218</v>
      </c>
      <c r="B12" s="86" t="s">
        <v>236</v>
      </c>
      <c r="C12" s="12">
        <v>1</v>
      </c>
      <c r="D12" s="146">
        <v>0</v>
      </c>
      <c r="E12" s="146">
        <v>0</v>
      </c>
      <c r="F12" s="14">
        <v>0</v>
      </c>
      <c r="G12" s="127">
        <v>0</v>
      </c>
      <c r="H12" s="128">
        <v>0</v>
      </c>
      <c r="I12" s="128">
        <v>0</v>
      </c>
      <c r="J12" s="129">
        <v>1</v>
      </c>
      <c r="K12" s="127"/>
      <c r="L12" s="128"/>
      <c r="M12" s="128"/>
      <c r="N12" s="129"/>
      <c r="O12" s="15"/>
      <c r="P12" s="13"/>
      <c r="Q12" s="13"/>
      <c r="R12" s="16"/>
      <c r="S12" s="17"/>
      <c r="T12" s="99"/>
    </row>
    <row r="13" spans="1:20" x14ac:dyDescent="0.2">
      <c r="A13" s="83" t="s">
        <v>136</v>
      </c>
      <c r="B13" s="86" t="s">
        <v>219</v>
      </c>
      <c r="C13" s="12">
        <v>0</v>
      </c>
      <c r="D13" s="146">
        <v>0</v>
      </c>
      <c r="E13" s="146">
        <v>0</v>
      </c>
      <c r="F13" s="14">
        <v>1</v>
      </c>
      <c r="G13" s="127">
        <v>0</v>
      </c>
      <c r="H13" s="128">
        <v>0</v>
      </c>
      <c r="I13" s="128">
        <v>0</v>
      </c>
      <c r="J13" s="129">
        <v>5</v>
      </c>
      <c r="K13" s="127">
        <v>0</v>
      </c>
      <c r="L13" s="128">
        <v>0</v>
      </c>
      <c r="M13" s="128">
        <v>0</v>
      </c>
      <c r="N13" s="129">
        <v>2</v>
      </c>
      <c r="O13" s="15">
        <v>0</v>
      </c>
      <c r="P13" s="13">
        <v>0</v>
      </c>
      <c r="Q13" s="13">
        <v>0</v>
      </c>
      <c r="R13" s="16">
        <v>0</v>
      </c>
      <c r="S13" s="17"/>
      <c r="T13" s="99"/>
    </row>
    <row r="14" spans="1:20" x14ac:dyDescent="0.2">
      <c r="A14" s="83" t="s">
        <v>105</v>
      </c>
      <c r="B14" s="86" t="s">
        <v>197</v>
      </c>
      <c r="C14" s="12">
        <v>0</v>
      </c>
      <c r="D14" s="146">
        <v>0</v>
      </c>
      <c r="E14" s="146">
        <v>0</v>
      </c>
      <c r="F14" s="14">
        <v>1</v>
      </c>
      <c r="G14" s="127">
        <v>0</v>
      </c>
      <c r="H14" s="128">
        <v>0</v>
      </c>
      <c r="I14" s="128">
        <v>0</v>
      </c>
      <c r="J14" s="129">
        <v>0</v>
      </c>
      <c r="K14" s="127"/>
      <c r="L14" s="128"/>
      <c r="M14" s="128"/>
      <c r="N14" s="129"/>
      <c r="O14" s="15"/>
      <c r="P14" s="13"/>
      <c r="Q14" s="13"/>
      <c r="R14" s="16"/>
      <c r="S14" s="17"/>
      <c r="T14" s="99"/>
    </row>
    <row r="15" spans="1:20" x14ac:dyDescent="0.2">
      <c r="A15" s="83" t="s">
        <v>96</v>
      </c>
      <c r="B15" s="86" t="s">
        <v>51</v>
      </c>
      <c r="C15" s="12">
        <v>0</v>
      </c>
      <c r="D15" s="13">
        <v>0</v>
      </c>
      <c r="E15" s="13">
        <v>0</v>
      </c>
      <c r="F15" s="14">
        <v>0</v>
      </c>
      <c r="G15" s="12">
        <v>0</v>
      </c>
      <c r="H15" s="13">
        <v>0</v>
      </c>
      <c r="I15" s="13">
        <v>0</v>
      </c>
      <c r="J15" s="14">
        <v>0</v>
      </c>
      <c r="K15" s="12">
        <v>0</v>
      </c>
      <c r="L15" s="13">
        <v>0</v>
      </c>
      <c r="M15" s="13">
        <v>0</v>
      </c>
      <c r="N15" s="14">
        <v>1</v>
      </c>
      <c r="O15" s="15">
        <v>0</v>
      </c>
      <c r="P15" s="13">
        <v>0</v>
      </c>
      <c r="Q15" s="13">
        <v>0</v>
      </c>
      <c r="R15" s="16">
        <v>1</v>
      </c>
      <c r="S15" s="17"/>
    </row>
    <row r="16" spans="1:20" x14ac:dyDescent="0.2">
      <c r="A16" s="83" t="s">
        <v>163</v>
      </c>
      <c r="B16" s="86" t="s">
        <v>223</v>
      </c>
      <c r="C16" s="12">
        <v>0</v>
      </c>
      <c r="D16" s="13">
        <v>0</v>
      </c>
      <c r="E16" s="13">
        <v>0</v>
      </c>
      <c r="F16" s="14">
        <v>0</v>
      </c>
      <c r="G16" s="12">
        <v>0</v>
      </c>
      <c r="H16" s="13">
        <v>0</v>
      </c>
      <c r="I16" s="13">
        <v>0</v>
      </c>
      <c r="J16" s="14">
        <v>0</v>
      </c>
      <c r="K16" s="12">
        <v>0</v>
      </c>
      <c r="L16" s="13">
        <v>0</v>
      </c>
      <c r="M16" s="13">
        <v>0</v>
      </c>
      <c r="N16" s="14">
        <v>1</v>
      </c>
      <c r="O16" s="15"/>
      <c r="P16" s="13"/>
      <c r="Q16" s="13"/>
      <c r="R16" s="16"/>
      <c r="S16" s="17"/>
    </row>
    <row r="17" spans="1:35" x14ac:dyDescent="0.2">
      <c r="A17" s="83" t="s">
        <v>97</v>
      </c>
      <c r="B17" s="86" t="s">
        <v>306</v>
      </c>
      <c r="C17" s="12">
        <v>0</v>
      </c>
      <c r="D17" s="146">
        <v>0</v>
      </c>
      <c r="E17" s="146">
        <v>0</v>
      </c>
      <c r="F17" s="14">
        <v>0</v>
      </c>
      <c r="G17" s="12">
        <v>0</v>
      </c>
      <c r="H17" s="146">
        <v>0</v>
      </c>
      <c r="I17" s="146">
        <v>0</v>
      </c>
      <c r="J17" s="14">
        <v>0</v>
      </c>
      <c r="K17" s="12">
        <v>0</v>
      </c>
      <c r="L17" s="146">
        <v>0</v>
      </c>
      <c r="M17" s="146">
        <v>0</v>
      </c>
      <c r="N17" s="14">
        <v>0</v>
      </c>
      <c r="O17" s="15"/>
      <c r="P17" s="13"/>
      <c r="Q17" s="13"/>
      <c r="R17" s="14"/>
      <c r="S17" s="17"/>
    </row>
    <row r="18" spans="1:35" x14ac:dyDescent="0.2">
      <c r="A18" s="83" t="s">
        <v>211</v>
      </c>
      <c r="B18" s="86" t="s">
        <v>75</v>
      </c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>
        <v>0</v>
      </c>
      <c r="P18" s="146">
        <v>0</v>
      </c>
      <c r="Q18" s="146">
        <v>0</v>
      </c>
      <c r="R18" s="14">
        <v>0</v>
      </c>
      <c r="S18" s="17" t="s">
        <v>8</v>
      </c>
    </row>
    <row r="19" spans="1:35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35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35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35" x14ac:dyDescent="0.2">
      <c r="A22" s="18" t="s">
        <v>9</v>
      </c>
      <c r="B22" s="169" t="s">
        <v>109</v>
      </c>
      <c r="C22" s="20">
        <v>36</v>
      </c>
      <c r="D22" s="21">
        <v>21</v>
      </c>
      <c r="E22" s="21">
        <v>5</v>
      </c>
      <c r="F22" s="22">
        <v>5</v>
      </c>
      <c r="G22" s="20">
        <v>22</v>
      </c>
      <c r="H22" s="21">
        <v>13</v>
      </c>
      <c r="I22" s="21">
        <v>7</v>
      </c>
      <c r="J22" s="22">
        <v>10</v>
      </c>
      <c r="K22" s="20">
        <v>20</v>
      </c>
      <c r="L22" s="21">
        <v>14</v>
      </c>
      <c r="M22" s="21">
        <v>2</v>
      </c>
      <c r="N22" s="22">
        <v>12</v>
      </c>
      <c r="O22" s="20">
        <v>20</v>
      </c>
      <c r="P22" s="21">
        <v>14</v>
      </c>
      <c r="Q22" s="21">
        <v>0</v>
      </c>
      <c r="R22" s="23">
        <v>11</v>
      </c>
      <c r="S22" s="24"/>
    </row>
    <row r="23" spans="1:35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35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35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35" ht="13.5" thickBot="1" x14ac:dyDescent="0.25">
      <c r="A26" s="18"/>
      <c r="B26" s="28" t="s">
        <v>10</v>
      </c>
      <c r="C26" s="29">
        <f t="shared" ref="C26:R26" si="0">SUM(C3:C20)</f>
        <v>36</v>
      </c>
      <c r="D26" s="29">
        <f t="shared" si="0"/>
        <v>21</v>
      </c>
      <c r="E26" s="29">
        <f t="shared" si="0"/>
        <v>5</v>
      </c>
      <c r="F26" s="29">
        <f t="shared" si="0"/>
        <v>5</v>
      </c>
      <c r="G26" s="29">
        <f t="shared" si="0"/>
        <v>22</v>
      </c>
      <c r="H26" s="29">
        <f t="shared" si="0"/>
        <v>13</v>
      </c>
      <c r="I26" s="29">
        <f t="shared" si="0"/>
        <v>7</v>
      </c>
      <c r="J26" s="29">
        <f t="shared" si="0"/>
        <v>10</v>
      </c>
      <c r="K26" s="29">
        <f t="shared" si="0"/>
        <v>20</v>
      </c>
      <c r="L26" s="29">
        <f t="shared" si="0"/>
        <v>14</v>
      </c>
      <c r="M26" s="29">
        <f t="shared" si="0"/>
        <v>2</v>
      </c>
      <c r="N26" s="29">
        <f t="shared" si="0"/>
        <v>12</v>
      </c>
      <c r="O26" s="29">
        <f t="shared" si="0"/>
        <v>20</v>
      </c>
      <c r="P26" s="29">
        <f t="shared" si="0"/>
        <v>14</v>
      </c>
      <c r="Q26" s="29">
        <f t="shared" si="0"/>
        <v>0</v>
      </c>
      <c r="R26" s="29">
        <f t="shared" si="0"/>
        <v>11</v>
      </c>
      <c r="S26" s="24"/>
    </row>
    <row r="27" spans="1:35" ht="13.5" thickBot="1" x14ac:dyDescent="0.25">
      <c r="A27" s="18"/>
      <c r="B27" s="28" t="s">
        <v>11</v>
      </c>
      <c r="C27" s="30">
        <f>C26</f>
        <v>36</v>
      </c>
      <c r="D27" s="30">
        <f>D26</f>
        <v>21</v>
      </c>
      <c r="E27" s="30">
        <f>E26</f>
        <v>5</v>
      </c>
      <c r="F27" s="30">
        <f>F26</f>
        <v>5</v>
      </c>
      <c r="G27" s="30">
        <f t="shared" ref="G27:R27" si="1">SUM(C27,G26)</f>
        <v>58</v>
      </c>
      <c r="H27" s="30">
        <f t="shared" si="1"/>
        <v>34</v>
      </c>
      <c r="I27" s="30">
        <f t="shared" si="1"/>
        <v>12</v>
      </c>
      <c r="J27" s="30">
        <f t="shared" si="1"/>
        <v>15</v>
      </c>
      <c r="K27" s="30">
        <f t="shared" si="1"/>
        <v>78</v>
      </c>
      <c r="L27" s="30">
        <f t="shared" si="1"/>
        <v>48</v>
      </c>
      <c r="M27" s="30">
        <f t="shared" si="1"/>
        <v>14</v>
      </c>
      <c r="N27" s="30">
        <f t="shared" si="1"/>
        <v>27</v>
      </c>
      <c r="O27" s="31">
        <f t="shared" si="1"/>
        <v>98</v>
      </c>
      <c r="P27" s="30">
        <f t="shared" si="1"/>
        <v>62</v>
      </c>
      <c r="Q27" s="30">
        <f t="shared" si="1"/>
        <v>14</v>
      </c>
      <c r="R27" s="32">
        <f t="shared" si="1"/>
        <v>38</v>
      </c>
      <c r="S27" s="24"/>
    </row>
    <row r="28" spans="1:35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AI28" s="147"/>
    </row>
    <row r="29" spans="1:35" ht="13.5" customHeight="1" thickBot="1" x14ac:dyDescent="0.3">
      <c r="A29" s="1" t="s">
        <v>0</v>
      </c>
      <c r="B29" s="2" t="s">
        <v>1</v>
      </c>
      <c r="C29" s="186" t="s">
        <v>240</v>
      </c>
      <c r="D29" s="187"/>
      <c r="E29" s="188"/>
      <c r="F29" s="4">
        <v>1</v>
      </c>
      <c r="G29" s="186" t="s">
        <v>384</v>
      </c>
      <c r="H29" s="187"/>
      <c r="I29" s="188"/>
      <c r="J29" s="4">
        <v>6</v>
      </c>
      <c r="K29" s="186" t="s">
        <v>384</v>
      </c>
      <c r="L29" s="187"/>
      <c r="M29" s="188"/>
      <c r="N29" s="4">
        <v>19</v>
      </c>
      <c r="O29" s="186" t="s">
        <v>384</v>
      </c>
      <c r="P29" s="187"/>
      <c r="Q29" s="188"/>
      <c r="R29" s="5">
        <v>8</v>
      </c>
      <c r="S29" s="38"/>
      <c r="U29" s="39"/>
      <c r="V29" s="40"/>
      <c r="W29" s="39"/>
      <c r="X29" s="39"/>
      <c r="AG29" s="147"/>
      <c r="AH29" s="147"/>
      <c r="AI29" s="147"/>
    </row>
    <row r="30" spans="1:35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  <c r="AG30" s="147"/>
      <c r="AH30" s="147"/>
      <c r="AI30" s="147"/>
    </row>
    <row r="31" spans="1:35" x14ac:dyDescent="0.2">
      <c r="A31" s="83" t="str">
        <f t="shared" ref="A31:B48" si="2">A3</f>
        <v>7</v>
      </c>
      <c r="B31" s="86" t="str">
        <f t="shared" si="2"/>
        <v>Eric Rodriguez</v>
      </c>
      <c r="C31" s="12">
        <v>5</v>
      </c>
      <c r="D31" s="13">
        <v>4</v>
      </c>
      <c r="E31" s="13">
        <v>0</v>
      </c>
      <c r="F31" s="14">
        <v>7</v>
      </c>
      <c r="G31" s="12">
        <v>6</v>
      </c>
      <c r="H31" s="13">
        <v>4</v>
      </c>
      <c r="I31" s="13">
        <v>0</v>
      </c>
      <c r="J31" s="14">
        <v>10</v>
      </c>
      <c r="K31" s="12">
        <v>5</v>
      </c>
      <c r="L31" s="13">
        <v>4</v>
      </c>
      <c r="M31" s="13">
        <v>1</v>
      </c>
      <c r="N31" s="14">
        <v>6</v>
      </c>
      <c r="O31" s="15">
        <v>5</v>
      </c>
      <c r="P31" s="13">
        <v>3</v>
      </c>
      <c r="Q31" s="13">
        <v>0</v>
      </c>
      <c r="R31" s="16">
        <v>8</v>
      </c>
      <c r="S31" s="17"/>
      <c r="U31" s="41"/>
      <c r="V31" s="42"/>
      <c r="W31" s="41"/>
      <c r="X31" s="39"/>
      <c r="AG31" s="147"/>
      <c r="AH31" s="147"/>
      <c r="AI31" s="147"/>
    </row>
    <row r="32" spans="1:35" ht="12.75" customHeight="1" x14ac:dyDescent="0.2">
      <c r="A32" s="83" t="str">
        <f t="shared" si="2"/>
        <v>24</v>
      </c>
      <c r="B32" s="86" t="str">
        <f t="shared" si="2"/>
        <v>Zach Buhler</v>
      </c>
      <c r="C32" s="12">
        <v>5</v>
      </c>
      <c r="D32" s="13">
        <v>3</v>
      </c>
      <c r="E32" s="13">
        <v>0</v>
      </c>
      <c r="F32" s="14">
        <v>5</v>
      </c>
      <c r="G32" s="12">
        <v>6</v>
      </c>
      <c r="H32" s="13">
        <v>4</v>
      </c>
      <c r="I32" s="13">
        <v>1</v>
      </c>
      <c r="J32" s="14">
        <v>2</v>
      </c>
      <c r="K32" s="12">
        <v>5</v>
      </c>
      <c r="L32" s="13">
        <v>2</v>
      </c>
      <c r="M32" s="13">
        <v>0</v>
      </c>
      <c r="N32" s="14">
        <v>0</v>
      </c>
      <c r="O32" s="15">
        <v>4</v>
      </c>
      <c r="P32" s="13">
        <v>4</v>
      </c>
      <c r="Q32" s="13">
        <v>0</v>
      </c>
      <c r="R32" s="16">
        <v>4</v>
      </c>
      <c r="S32" s="17"/>
      <c r="U32" s="43"/>
      <c r="V32" s="39"/>
      <c r="W32" s="39"/>
      <c r="X32" s="39"/>
      <c r="AG32" s="147"/>
      <c r="AH32" s="147"/>
      <c r="AI32" s="147"/>
    </row>
    <row r="33" spans="1:35" ht="12.75" customHeight="1" x14ac:dyDescent="0.2">
      <c r="A33" s="83" t="str">
        <f t="shared" si="2"/>
        <v>3</v>
      </c>
      <c r="B33" s="86" t="str">
        <f t="shared" si="2"/>
        <v>Cory White</v>
      </c>
      <c r="C33" s="12">
        <v>5</v>
      </c>
      <c r="D33" s="13">
        <v>3</v>
      </c>
      <c r="E33" s="13">
        <v>1</v>
      </c>
      <c r="F33" s="14">
        <v>1</v>
      </c>
      <c r="G33" s="12">
        <v>5</v>
      </c>
      <c r="H33" s="13">
        <v>1</v>
      </c>
      <c r="I33" s="13">
        <v>1</v>
      </c>
      <c r="J33" s="14">
        <v>0</v>
      </c>
      <c r="K33" s="12">
        <v>5</v>
      </c>
      <c r="L33" s="13">
        <v>3</v>
      </c>
      <c r="M33" s="13">
        <v>1</v>
      </c>
      <c r="N33" s="14">
        <v>0</v>
      </c>
      <c r="O33" s="15">
        <v>4</v>
      </c>
      <c r="P33" s="13">
        <v>2</v>
      </c>
      <c r="Q33" s="13">
        <v>2</v>
      </c>
      <c r="R33" s="16">
        <v>4</v>
      </c>
      <c r="S33" s="17"/>
      <c r="U33" s="43"/>
      <c r="V33" s="39"/>
      <c r="W33" s="39"/>
      <c r="X33" s="39"/>
      <c r="AG33" s="147"/>
      <c r="AH33" s="147"/>
      <c r="AI33" s="147"/>
    </row>
    <row r="34" spans="1:35" ht="12.75" customHeight="1" x14ac:dyDescent="0.2">
      <c r="A34" s="83" t="str">
        <f t="shared" si="2"/>
        <v>10</v>
      </c>
      <c r="B34" s="86" t="str">
        <f t="shared" si="2"/>
        <v>Gerald Dycus</v>
      </c>
      <c r="C34" s="12">
        <v>5</v>
      </c>
      <c r="D34" s="13">
        <v>4</v>
      </c>
      <c r="E34" s="13">
        <v>0</v>
      </c>
      <c r="F34" s="14">
        <v>0</v>
      </c>
      <c r="G34" s="12">
        <v>6</v>
      </c>
      <c r="H34" s="13">
        <v>3</v>
      </c>
      <c r="I34" s="13">
        <v>1</v>
      </c>
      <c r="J34" s="14">
        <v>0</v>
      </c>
      <c r="K34" s="12">
        <v>5</v>
      </c>
      <c r="L34" s="13">
        <v>0</v>
      </c>
      <c r="M34" s="13">
        <v>2</v>
      </c>
      <c r="N34" s="14">
        <v>0</v>
      </c>
      <c r="O34" s="15">
        <v>4</v>
      </c>
      <c r="P34" s="13">
        <v>3</v>
      </c>
      <c r="Q34" s="13">
        <v>1</v>
      </c>
      <c r="R34" s="16">
        <v>0</v>
      </c>
      <c r="S34" s="17"/>
      <c r="U34" s="43"/>
      <c r="V34" s="39"/>
      <c r="W34" s="44"/>
      <c r="X34" s="39"/>
    </row>
    <row r="35" spans="1:35" ht="12.75" customHeight="1" x14ac:dyDescent="0.2">
      <c r="A35" s="83" t="str">
        <f t="shared" si="2"/>
        <v>39</v>
      </c>
      <c r="B35" s="86" t="str">
        <f t="shared" si="2"/>
        <v>Tyler Rodriguez</v>
      </c>
      <c r="C35" s="12">
        <v>5</v>
      </c>
      <c r="D35" s="13">
        <v>2</v>
      </c>
      <c r="E35" s="13">
        <v>0</v>
      </c>
      <c r="F35" s="14">
        <v>1</v>
      </c>
      <c r="G35" s="12">
        <v>5</v>
      </c>
      <c r="H35" s="13">
        <v>2</v>
      </c>
      <c r="I35" s="13">
        <v>0</v>
      </c>
      <c r="J35" s="14">
        <v>0</v>
      </c>
      <c r="K35" s="12">
        <v>4</v>
      </c>
      <c r="L35" s="13">
        <v>0</v>
      </c>
      <c r="M35" s="13">
        <v>0</v>
      </c>
      <c r="N35" s="14">
        <v>2</v>
      </c>
      <c r="O35" s="15">
        <v>4</v>
      </c>
      <c r="P35" s="13">
        <v>1</v>
      </c>
      <c r="Q35" s="13">
        <v>1</v>
      </c>
      <c r="R35" s="16">
        <v>0</v>
      </c>
      <c r="S35" s="17"/>
      <c r="U35" s="43"/>
      <c r="V35" s="99"/>
      <c r="W35" s="44"/>
      <c r="X35" s="99"/>
    </row>
    <row r="36" spans="1:35" ht="12.75" customHeight="1" x14ac:dyDescent="0.2">
      <c r="A36" s="83" t="str">
        <f t="shared" si="2"/>
        <v>6</v>
      </c>
      <c r="B36" s="86" t="str">
        <f t="shared" si="2"/>
        <v>Corion White</v>
      </c>
      <c r="C36" s="12">
        <v>5</v>
      </c>
      <c r="D36" s="13">
        <v>2</v>
      </c>
      <c r="E36" s="13">
        <v>0</v>
      </c>
      <c r="F36" s="14">
        <v>1</v>
      </c>
      <c r="G36" s="12">
        <v>5</v>
      </c>
      <c r="H36" s="13">
        <v>4</v>
      </c>
      <c r="I36" s="13">
        <v>0</v>
      </c>
      <c r="J36" s="14">
        <v>3</v>
      </c>
      <c r="K36" s="12">
        <v>4</v>
      </c>
      <c r="L36" s="13">
        <v>1</v>
      </c>
      <c r="M36" s="13">
        <v>0</v>
      </c>
      <c r="N36" s="14">
        <v>3</v>
      </c>
      <c r="O36" s="15">
        <v>4</v>
      </c>
      <c r="P36" s="13">
        <v>3</v>
      </c>
      <c r="Q36" s="13">
        <v>0</v>
      </c>
      <c r="R36" s="16">
        <v>1</v>
      </c>
      <c r="S36" s="17" t="s">
        <v>8</v>
      </c>
      <c r="U36" s="43"/>
      <c r="V36" s="39"/>
      <c r="W36" s="44"/>
      <c r="X36" s="39"/>
    </row>
    <row r="37" spans="1:35" ht="12.75" customHeight="1" x14ac:dyDescent="0.2">
      <c r="A37" s="83" t="str">
        <f t="shared" si="2"/>
        <v>99</v>
      </c>
      <c r="B37" s="86" t="str">
        <f t="shared" si="2"/>
        <v>Ikram Ulah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35" ht="12.75" customHeight="1" x14ac:dyDescent="0.2">
      <c r="A38" s="83" t="str">
        <f t="shared" si="2"/>
        <v>88</v>
      </c>
      <c r="B38" s="86" t="str">
        <f t="shared" si="2"/>
        <v>Ed Brown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35" ht="12.75" customHeight="1" x14ac:dyDescent="0.2">
      <c r="A39" s="83" t="str">
        <f t="shared" si="2"/>
        <v>22</v>
      </c>
      <c r="B39" s="86" t="str">
        <f t="shared" si="2"/>
        <v>Steve Harris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35" ht="12.75" customHeight="1" x14ac:dyDescent="0.2">
      <c r="A40" s="83" t="str">
        <f t="shared" si="2"/>
        <v>79</v>
      </c>
      <c r="B40" s="86" t="str">
        <f t="shared" si="2"/>
        <v>Chip Arbogast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35" ht="12.75" customHeight="1" x14ac:dyDescent="0.2">
      <c r="A41" s="83" t="str">
        <f t="shared" si="2"/>
        <v>16</v>
      </c>
      <c r="B41" s="86" t="str">
        <f t="shared" si="2"/>
        <v>Miguel Tello</v>
      </c>
      <c r="C41" s="12">
        <v>0</v>
      </c>
      <c r="D41" s="13">
        <v>0</v>
      </c>
      <c r="E41" s="13">
        <v>0</v>
      </c>
      <c r="F41" s="14">
        <v>0</v>
      </c>
      <c r="G41" s="12"/>
      <c r="H41" s="13"/>
      <c r="I41" s="13"/>
      <c r="J41" s="14"/>
      <c r="K41" s="12">
        <v>0</v>
      </c>
      <c r="L41" s="13">
        <v>0</v>
      </c>
      <c r="M41" s="13">
        <v>0</v>
      </c>
      <c r="N41" s="14">
        <v>1</v>
      </c>
      <c r="O41" s="15">
        <v>0</v>
      </c>
      <c r="P41" s="13">
        <v>0</v>
      </c>
      <c r="Q41" s="13">
        <v>0</v>
      </c>
      <c r="R41" s="16">
        <v>0</v>
      </c>
      <c r="S41" s="17"/>
      <c r="U41" s="43"/>
      <c r="V41" s="39"/>
      <c r="W41" s="44"/>
      <c r="X41" s="39"/>
    </row>
    <row r="42" spans="1:35" x14ac:dyDescent="0.2">
      <c r="A42" s="83" t="str">
        <f t="shared" si="2"/>
        <v>55</v>
      </c>
      <c r="B42" s="86" t="str">
        <f t="shared" si="2"/>
        <v>Joe Higdon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35" x14ac:dyDescent="0.2">
      <c r="A43" s="83" t="str">
        <f t="shared" si="2"/>
        <v>21</v>
      </c>
      <c r="B43" s="86" t="str">
        <f t="shared" si="2"/>
        <v>Clint Woodard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35" x14ac:dyDescent="0.2">
      <c r="A44" s="83" t="str">
        <f t="shared" si="2"/>
        <v>31</v>
      </c>
      <c r="B44" s="86" t="str">
        <f t="shared" si="2"/>
        <v>Rebecca Lewis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35" x14ac:dyDescent="0.2">
      <c r="A45" s="83" t="str">
        <f t="shared" si="2"/>
        <v>2</v>
      </c>
      <c r="B45" s="87" t="str">
        <f t="shared" si="2"/>
        <v>Alex Rodriguez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35" x14ac:dyDescent="0.2">
      <c r="A46" s="83" t="str">
        <f t="shared" si="2"/>
        <v>45</v>
      </c>
      <c r="B46" s="86" t="str">
        <f t="shared" si="2"/>
        <v>Kyle Lewis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35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35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Jared Woodard</v>
      </c>
      <c r="C50" s="20">
        <v>30</v>
      </c>
      <c r="D50" s="21">
        <v>18</v>
      </c>
      <c r="E50" s="21">
        <v>1</v>
      </c>
      <c r="F50" s="22">
        <v>15</v>
      </c>
      <c r="G50" s="20">
        <v>33</v>
      </c>
      <c r="H50" s="21">
        <v>18</v>
      </c>
      <c r="I50" s="21">
        <v>3</v>
      </c>
      <c r="J50" s="22">
        <v>15</v>
      </c>
      <c r="K50" s="20">
        <v>28</v>
      </c>
      <c r="L50" s="21">
        <v>10</v>
      </c>
      <c r="M50" s="21">
        <v>4</v>
      </c>
      <c r="N50" s="22">
        <v>12</v>
      </c>
      <c r="O50" s="20">
        <v>25</v>
      </c>
      <c r="P50" s="21">
        <v>16</v>
      </c>
      <c r="Q50" s="21">
        <v>4</v>
      </c>
      <c r="R50" s="23">
        <v>17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30</v>
      </c>
      <c r="D54" s="29">
        <f t="shared" si="3"/>
        <v>18</v>
      </c>
      <c r="E54" s="29">
        <f t="shared" si="3"/>
        <v>1</v>
      </c>
      <c r="F54" s="29">
        <f t="shared" si="3"/>
        <v>15</v>
      </c>
      <c r="G54" s="29">
        <f t="shared" si="3"/>
        <v>33</v>
      </c>
      <c r="H54" s="29">
        <f t="shared" si="3"/>
        <v>18</v>
      </c>
      <c r="I54" s="29">
        <f t="shared" si="3"/>
        <v>3</v>
      </c>
      <c r="J54" s="29">
        <f t="shared" si="3"/>
        <v>15</v>
      </c>
      <c r="K54" s="29">
        <f t="shared" si="3"/>
        <v>28</v>
      </c>
      <c r="L54" s="29">
        <f t="shared" si="3"/>
        <v>10</v>
      </c>
      <c r="M54" s="29">
        <f t="shared" si="3"/>
        <v>4</v>
      </c>
      <c r="N54" s="29">
        <f t="shared" si="3"/>
        <v>12</v>
      </c>
      <c r="O54" s="29">
        <f t="shared" si="3"/>
        <v>25</v>
      </c>
      <c r="P54" s="29">
        <f t="shared" si="3"/>
        <v>16</v>
      </c>
      <c r="Q54" s="29">
        <f t="shared" si="3"/>
        <v>4</v>
      </c>
      <c r="R54" s="29">
        <f t="shared" si="3"/>
        <v>17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128</v>
      </c>
      <c r="D55" s="30">
        <f>SUM(P27,D54)</f>
        <v>80</v>
      </c>
      <c r="E55" s="30">
        <f>SUM(Q27,E54)</f>
        <v>15</v>
      </c>
      <c r="F55" s="30">
        <f>SUM(R27,F54)</f>
        <v>53</v>
      </c>
      <c r="G55" s="30">
        <f t="shared" ref="G55:R55" si="4">SUM(C55,G54)</f>
        <v>161</v>
      </c>
      <c r="H55" s="30">
        <f t="shared" si="4"/>
        <v>98</v>
      </c>
      <c r="I55" s="30">
        <f t="shared" si="4"/>
        <v>18</v>
      </c>
      <c r="J55" s="30">
        <f t="shared" si="4"/>
        <v>68</v>
      </c>
      <c r="K55" s="30">
        <f t="shared" si="4"/>
        <v>189</v>
      </c>
      <c r="L55" s="30">
        <f t="shared" si="4"/>
        <v>108</v>
      </c>
      <c r="M55" s="30">
        <f t="shared" si="4"/>
        <v>22</v>
      </c>
      <c r="N55" s="30">
        <f t="shared" si="4"/>
        <v>80</v>
      </c>
      <c r="O55" s="31">
        <f t="shared" si="4"/>
        <v>214</v>
      </c>
      <c r="P55" s="30">
        <f t="shared" si="4"/>
        <v>124</v>
      </c>
      <c r="Q55" s="30">
        <f t="shared" si="4"/>
        <v>26</v>
      </c>
      <c r="R55" s="32">
        <f t="shared" si="4"/>
        <v>97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29"/>
      <c r="O57" s="51" t="s">
        <v>14</v>
      </c>
      <c r="P57" s="52"/>
      <c r="Q57" s="4"/>
      <c r="R57" s="53">
        <f>SUM(F1,J1,N1,R1,F29,J29,N29,R29,F57,J57,N57)</f>
        <v>45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7</v>
      </c>
      <c r="B59" s="86" t="str">
        <f t="shared" ref="B59:B76" si="6">B31</f>
        <v>Eric Rodriguez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39</v>
      </c>
      <c r="P59" s="88">
        <f>SUM(D3,H3,L3,P3,D31,H31,L31,P31,D59,H59,L59)</f>
        <v>26</v>
      </c>
      <c r="Q59" s="88">
        <f>SUM(E3,I3,M3,Q3,E31,I31,M31,Q31,E59,I59,M59)</f>
        <v>2</v>
      </c>
      <c r="R59" s="89">
        <f>SUM(F3,J3,N3,R3,F31,J31,N31,R31,F59,J59,N59)</f>
        <v>42</v>
      </c>
      <c r="S59" s="84">
        <f>IF(O59=0,0,AVERAGE(P59/O59))</f>
        <v>0.66666666666666663</v>
      </c>
      <c r="U59" s="43" t="s">
        <v>95</v>
      </c>
      <c r="V59" s="86" t="s">
        <v>164</v>
      </c>
      <c r="W59" s="59">
        <v>42</v>
      </c>
      <c r="X59" s="59">
        <v>42</v>
      </c>
      <c r="Y59" s="60">
        <v>0.66666666666666663</v>
      </c>
      <c r="Z59" s="60" t="s">
        <v>199</v>
      </c>
      <c r="AA59" s="60">
        <v>5.25</v>
      </c>
      <c r="AB59" s="60" t="s">
        <v>199</v>
      </c>
      <c r="AC59" s="59">
        <v>8</v>
      </c>
      <c r="AD59" s="105">
        <v>0.66666666666666663</v>
      </c>
    </row>
    <row r="60" spans="1:30" x14ac:dyDescent="0.2">
      <c r="A60" s="83" t="str">
        <f t="shared" si="5"/>
        <v>24</v>
      </c>
      <c r="B60" s="86" t="str">
        <f t="shared" si="6"/>
        <v>Zach Buhler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36</v>
      </c>
      <c r="P60" s="56">
        <f t="shared" si="7"/>
        <v>25</v>
      </c>
      <c r="Q60" s="56">
        <f t="shared" si="7"/>
        <v>2</v>
      </c>
      <c r="R60" s="91">
        <f t="shared" si="7"/>
        <v>11</v>
      </c>
      <c r="S60" s="85">
        <f t="shared" ref="S60:S76" si="8">IF(O60=0,0,AVERAGE(P60/O60))</f>
        <v>0.69444444444444442</v>
      </c>
      <c r="U60" s="43" t="s">
        <v>133</v>
      </c>
      <c r="V60" s="86" t="s">
        <v>335</v>
      </c>
      <c r="W60" s="59">
        <v>11</v>
      </c>
      <c r="X60" s="59">
        <v>11</v>
      </c>
      <c r="Y60" s="60">
        <v>0.69444444444444442</v>
      </c>
      <c r="Z60" s="60" t="s">
        <v>199</v>
      </c>
      <c r="AA60" s="60">
        <v>1.375</v>
      </c>
      <c r="AB60" s="60" t="s">
        <v>199</v>
      </c>
      <c r="AC60" s="59">
        <v>8</v>
      </c>
      <c r="AD60" s="105">
        <v>0.69444444444444442</v>
      </c>
    </row>
    <row r="61" spans="1:30" x14ac:dyDescent="0.2">
      <c r="A61" s="83" t="str">
        <f t="shared" si="5"/>
        <v>3</v>
      </c>
      <c r="B61" s="86" t="str">
        <f t="shared" si="6"/>
        <v>Cory White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35</v>
      </c>
      <c r="P61" s="56">
        <f t="shared" si="9"/>
        <v>20</v>
      </c>
      <c r="Q61" s="56">
        <f t="shared" si="9"/>
        <v>10</v>
      </c>
      <c r="R61" s="91">
        <f t="shared" si="9"/>
        <v>5</v>
      </c>
      <c r="S61" s="85">
        <f t="shared" si="8"/>
        <v>0.5714285714285714</v>
      </c>
      <c r="U61" s="43" t="s">
        <v>149</v>
      </c>
      <c r="V61" s="86" t="s">
        <v>309</v>
      </c>
      <c r="W61" s="59">
        <v>5</v>
      </c>
      <c r="X61" s="59">
        <v>5</v>
      </c>
      <c r="Y61" s="60">
        <v>0.5714285714285714</v>
      </c>
      <c r="Z61" s="60" t="s">
        <v>199</v>
      </c>
      <c r="AA61" s="60">
        <v>0.625</v>
      </c>
      <c r="AB61" s="60" t="s">
        <v>199</v>
      </c>
      <c r="AC61" s="59">
        <v>8</v>
      </c>
      <c r="AD61" s="105">
        <v>0.5714285714285714</v>
      </c>
    </row>
    <row r="62" spans="1:30" x14ac:dyDescent="0.2">
      <c r="A62" s="83" t="str">
        <f t="shared" si="5"/>
        <v>10</v>
      </c>
      <c r="B62" s="86" t="str">
        <f t="shared" si="6"/>
        <v>Gerald Dycus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34</v>
      </c>
      <c r="P62" s="56">
        <f t="shared" si="10"/>
        <v>20</v>
      </c>
      <c r="Q62" s="56">
        <f t="shared" si="10"/>
        <v>6</v>
      </c>
      <c r="R62" s="91">
        <f t="shared" si="10"/>
        <v>0</v>
      </c>
      <c r="S62" s="85">
        <f t="shared" si="8"/>
        <v>0.58823529411764708</v>
      </c>
      <c r="U62" s="43" t="s">
        <v>132</v>
      </c>
      <c r="V62" s="86" t="s">
        <v>271</v>
      </c>
      <c r="W62" s="59">
        <v>0</v>
      </c>
      <c r="X62" s="59" t="s">
        <v>447</v>
      </c>
      <c r="Y62" s="60">
        <v>0.58823529411764708</v>
      </c>
      <c r="Z62" s="60" t="s">
        <v>199</v>
      </c>
      <c r="AA62" s="60">
        <v>0</v>
      </c>
      <c r="AB62" s="60" t="s">
        <v>199</v>
      </c>
      <c r="AC62" s="59">
        <v>8</v>
      </c>
      <c r="AD62" s="105">
        <v>0.58823529411764708</v>
      </c>
    </row>
    <row r="63" spans="1:30" x14ac:dyDescent="0.2">
      <c r="A63" s="83" t="str">
        <f t="shared" si="5"/>
        <v>39</v>
      </c>
      <c r="B63" s="86" t="str">
        <f t="shared" si="6"/>
        <v>Tyler Rodriguez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30</v>
      </c>
      <c r="P63" s="56">
        <f t="shared" si="11"/>
        <v>13</v>
      </c>
      <c r="Q63" s="56">
        <f t="shared" si="11"/>
        <v>3</v>
      </c>
      <c r="R63" s="91">
        <f t="shared" si="11"/>
        <v>6</v>
      </c>
      <c r="S63" s="85">
        <f t="shared" si="8"/>
        <v>0.43333333333333335</v>
      </c>
      <c r="U63" s="43" t="s">
        <v>307</v>
      </c>
      <c r="V63" s="86" t="s">
        <v>189</v>
      </c>
      <c r="W63" s="59">
        <v>6</v>
      </c>
      <c r="X63" s="59">
        <v>6</v>
      </c>
      <c r="Y63" s="60">
        <v>0.43333333333333335</v>
      </c>
      <c r="Z63" s="60" t="s">
        <v>199</v>
      </c>
      <c r="AA63" s="60">
        <v>0.75</v>
      </c>
      <c r="AB63" s="60" t="s">
        <v>199</v>
      </c>
      <c r="AC63" s="59">
        <v>8</v>
      </c>
      <c r="AD63" s="105">
        <v>0.43333333333333335</v>
      </c>
    </row>
    <row r="64" spans="1:30" x14ac:dyDescent="0.2">
      <c r="A64" s="83" t="str">
        <f t="shared" si="5"/>
        <v>6</v>
      </c>
      <c r="B64" s="86" t="str">
        <f t="shared" si="6"/>
        <v>Corion White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30</v>
      </c>
      <c r="P64" s="56">
        <f t="shared" si="12"/>
        <v>17</v>
      </c>
      <c r="Q64" s="56">
        <f t="shared" si="12"/>
        <v>3</v>
      </c>
      <c r="R64" s="91">
        <f t="shared" si="12"/>
        <v>15</v>
      </c>
      <c r="S64" s="85">
        <f t="shared" si="8"/>
        <v>0.56666666666666665</v>
      </c>
      <c r="U64" s="43" t="s">
        <v>152</v>
      </c>
      <c r="V64" s="86" t="s">
        <v>308</v>
      </c>
      <c r="W64" s="59">
        <v>15</v>
      </c>
      <c r="X64" s="59">
        <v>15</v>
      </c>
      <c r="Y64" s="60">
        <v>0.56666666666666665</v>
      </c>
      <c r="Z64" s="60" t="s">
        <v>199</v>
      </c>
      <c r="AA64" s="60">
        <v>1.875</v>
      </c>
      <c r="AB64" s="60" t="s">
        <v>199</v>
      </c>
      <c r="AC64" s="59">
        <v>8</v>
      </c>
      <c r="AD64" s="105">
        <v>0.56666666666666665</v>
      </c>
    </row>
    <row r="65" spans="1:30" x14ac:dyDescent="0.2">
      <c r="A65" s="83" t="str">
        <f t="shared" si="5"/>
        <v>99</v>
      </c>
      <c r="B65" s="86" t="str">
        <f t="shared" si="6"/>
        <v>Ikram Ulah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</v>
      </c>
      <c r="P65" s="56">
        <f t="shared" si="13"/>
        <v>2</v>
      </c>
      <c r="Q65" s="56">
        <f t="shared" si="13"/>
        <v>0</v>
      </c>
      <c r="R65" s="91">
        <f t="shared" si="13"/>
        <v>2</v>
      </c>
      <c r="S65" s="85">
        <f t="shared" si="8"/>
        <v>0.66666666666666663</v>
      </c>
      <c r="U65" s="43" t="s">
        <v>310</v>
      </c>
      <c r="V65" s="86" t="s">
        <v>221</v>
      </c>
      <c r="W65" s="59">
        <v>2</v>
      </c>
      <c r="X65" s="59">
        <v>2</v>
      </c>
      <c r="Y65" s="60">
        <v>0.66666666666666663</v>
      </c>
      <c r="Z65" s="60" t="s">
        <v>202</v>
      </c>
      <c r="AA65" s="60">
        <v>0.5</v>
      </c>
      <c r="AB65" s="60" t="s">
        <v>199</v>
      </c>
      <c r="AC65" s="59">
        <v>4</v>
      </c>
      <c r="AD65" s="105">
        <v>0.1</v>
      </c>
    </row>
    <row r="66" spans="1:30" x14ac:dyDescent="0.2">
      <c r="A66" s="83" t="str">
        <f t="shared" si="5"/>
        <v>88</v>
      </c>
      <c r="B66" s="86" t="str">
        <f t="shared" si="6"/>
        <v>Ed Brown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4</v>
      </c>
      <c r="P66" s="56">
        <f t="shared" si="14"/>
        <v>0</v>
      </c>
      <c r="Q66" s="56">
        <f t="shared" si="14"/>
        <v>0</v>
      </c>
      <c r="R66" s="91">
        <f t="shared" si="14"/>
        <v>0</v>
      </c>
      <c r="S66" s="85">
        <f t="shared" si="8"/>
        <v>0</v>
      </c>
      <c r="U66" s="43" t="s">
        <v>134</v>
      </c>
      <c r="V66" s="86" t="s">
        <v>122</v>
      </c>
      <c r="W66" s="59">
        <v>0</v>
      </c>
      <c r="X66" s="59" t="s">
        <v>447</v>
      </c>
      <c r="Y66" s="60">
        <v>0</v>
      </c>
      <c r="Z66" s="60" t="s">
        <v>202</v>
      </c>
      <c r="AA66" s="60">
        <v>0</v>
      </c>
      <c r="AB66" s="60" t="s">
        <v>199</v>
      </c>
      <c r="AC66" s="59">
        <v>4</v>
      </c>
      <c r="AD66" s="105">
        <v>0</v>
      </c>
    </row>
    <row r="67" spans="1:30" x14ac:dyDescent="0.2">
      <c r="A67" s="83" t="str">
        <f t="shared" si="5"/>
        <v>22</v>
      </c>
      <c r="B67" s="86" t="str">
        <f t="shared" si="6"/>
        <v>Steve Harris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</v>
      </c>
      <c r="P67" s="56">
        <f t="shared" si="15"/>
        <v>1</v>
      </c>
      <c r="Q67" s="56">
        <f t="shared" si="15"/>
        <v>0</v>
      </c>
      <c r="R67" s="91">
        <f t="shared" si="15"/>
        <v>2</v>
      </c>
      <c r="S67" s="85">
        <f t="shared" si="8"/>
        <v>0.5</v>
      </c>
      <c r="U67" s="43" t="s">
        <v>144</v>
      </c>
      <c r="V67" s="86" t="s">
        <v>322</v>
      </c>
      <c r="W67" s="59">
        <v>2</v>
      </c>
      <c r="X67" s="59">
        <v>2</v>
      </c>
      <c r="Y67" s="60">
        <v>0.5</v>
      </c>
      <c r="Z67" s="60" t="s">
        <v>202</v>
      </c>
      <c r="AA67" s="60">
        <v>0.5</v>
      </c>
      <c r="AB67" s="60" t="s">
        <v>199</v>
      </c>
      <c r="AC67" s="59">
        <v>4</v>
      </c>
      <c r="AD67" s="105">
        <v>0.05</v>
      </c>
    </row>
    <row r="68" spans="1:30" x14ac:dyDescent="0.2">
      <c r="A68" s="83" t="str">
        <f t="shared" si="5"/>
        <v>79</v>
      </c>
      <c r="B68" s="86" t="str">
        <f t="shared" si="6"/>
        <v>Chip Arbogast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</v>
      </c>
      <c r="P68" s="56">
        <f t="shared" si="16"/>
        <v>0</v>
      </c>
      <c r="Q68" s="56">
        <f t="shared" si="16"/>
        <v>0</v>
      </c>
      <c r="R68" s="91">
        <f t="shared" si="16"/>
        <v>1</v>
      </c>
      <c r="S68" s="85">
        <f t="shared" si="8"/>
        <v>0</v>
      </c>
      <c r="U68" s="43" t="s">
        <v>218</v>
      </c>
      <c r="V68" s="86" t="s">
        <v>236</v>
      </c>
      <c r="W68" s="59">
        <v>1</v>
      </c>
      <c r="X68" s="59">
        <v>1</v>
      </c>
      <c r="Y68" s="60">
        <v>0</v>
      </c>
      <c r="Z68" s="60" t="s">
        <v>202</v>
      </c>
      <c r="AA68" s="60">
        <v>0.5</v>
      </c>
      <c r="AB68" s="60" t="s">
        <v>203</v>
      </c>
      <c r="AC68" s="59">
        <v>2</v>
      </c>
      <c r="AD68" s="105">
        <v>0</v>
      </c>
    </row>
    <row r="69" spans="1:30" x14ac:dyDescent="0.2">
      <c r="A69" s="83" t="str">
        <f t="shared" si="5"/>
        <v>16</v>
      </c>
      <c r="B69" s="86" t="str">
        <f t="shared" si="6"/>
        <v>Miguel Tello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9</v>
      </c>
      <c r="S69" s="85">
        <f t="shared" si="8"/>
        <v>0</v>
      </c>
      <c r="U69" s="43" t="s">
        <v>136</v>
      </c>
      <c r="V69" s="86" t="s">
        <v>219</v>
      </c>
      <c r="W69" s="59">
        <v>9</v>
      </c>
      <c r="X69" s="59">
        <v>9</v>
      </c>
      <c r="Y69" s="60">
        <v>0</v>
      </c>
      <c r="Z69" s="60" t="s">
        <v>202</v>
      </c>
      <c r="AA69" s="60">
        <v>1.2857142857142858</v>
      </c>
      <c r="AB69" s="60" t="s">
        <v>199</v>
      </c>
      <c r="AC69" s="59">
        <v>7</v>
      </c>
      <c r="AD69" s="105">
        <v>0</v>
      </c>
    </row>
    <row r="70" spans="1:30" x14ac:dyDescent="0.2">
      <c r="A70" s="83" t="str">
        <f t="shared" si="5"/>
        <v>55</v>
      </c>
      <c r="B70" s="86" t="str">
        <f t="shared" si="6"/>
        <v>Joe Higdon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1</v>
      </c>
      <c r="S70" s="85">
        <f t="shared" si="8"/>
        <v>0</v>
      </c>
      <c r="U70" s="43" t="s">
        <v>105</v>
      </c>
      <c r="V70" s="86" t="s">
        <v>197</v>
      </c>
      <c r="W70" s="59">
        <v>1</v>
      </c>
      <c r="X70" s="59">
        <v>1</v>
      </c>
      <c r="Y70" s="60">
        <v>0</v>
      </c>
      <c r="Z70" s="60" t="s">
        <v>202</v>
      </c>
      <c r="AA70" s="60">
        <v>0.5</v>
      </c>
      <c r="AB70" s="60" t="s">
        <v>203</v>
      </c>
      <c r="AC70" s="59">
        <v>2</v>
      </c>
      <c r="AD70" s="105">
        <v>0</v>
      </c>
    </row>
    <row r="71" spans="1:30" x14ac:dyDescent="0.2">
      <c r="A71" s="83" t="str">
        <f t="shared" si="5"/>
        <v>21</v>
      </c>
      <c r="B71" s="86" t="str">
        <f t="shared" si="6"/>
        <v>Clint Woodard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2</v>
      </c>
      <c r="S71" s="85">
        <f t="shared" si="8"/>
        <v>0</v>
      </c>
      <c r="U71" s="43" t="s">
        <v>96</v>
      </c>
      <c r="V71" s="86" t="s">
        <v>51</v>
      </c>
      <c r="W71" s="59">
        <v>2</v>
      </c>
      <c r="X71" s="59">
        <v>2</v>
      </c>
      <c r="Y71" s="60">
        <v>0</v>
      </c>
      <c r="Z71" s="60" t="s">
        <v>202</v>
      </c>
      <c r="AA71" s="60">
        <v>0.5</v>
      </c>
      <c r="AB71" s="60" t="s">
        <v>199</v>
      </c>
      <c r="AC71" s="59">
        <v>4</v>
      </c>
      <c r="AD71" s="105">
        <v>0</v>
      </c>
    </row>
    <row r="72" spans="1:30" x14ac:dyDescent="0.2">
      <c r="A72" s="83" t="str">
        <f t="shared" si="5"/>
        <v>31</v>
      </c>
      <c r="B72" s="86" t="str">
        <f t="shared" si="6"/>
        <v>Rebecca Lewis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1</v>
      </c>
      <c r="S72" s="85">
        <f t="shared" si="8"/>
        <v>0</v>
      </c>
      <c r="U72" s="43" t="s">
        <v>163</v>
      </c>
      <c r="V72" s="86" t="s">
        <v>223</v>
      </c>
      <c r="W72" s="59">
        <v>1</v>
      </c>
      <c r="X72" s="59">
        <v>1</v>
      </c>
      <c r="Y72" s="60">
        <v>0</v>
      </c>
      <c r="Z72" s="60" t="s">
        <v>202</v>
      </c>
      <c r="AA72" s="60">
        <v>0.33333333333333331</v>
      </c>
      <c r="AB72" s="60" t="s">
        <v>203</v>
      </c>
      <c r="AC72" s="59">
        <v>3</v>
      </c>
      <c r="AD72" s="105">
        <v>0</v>
      </c>
    </row>
    <row r="73" spans="1:30" x14ac:dyDescent="0.2">
      <c r="A73" s="83" t="str">
        <f t="shared" si="5"/>
        <v>2</v>
      </c>
      <c r="B73" s="86" t="str">
        <f t="shared" si="6"/>
        <v>Alex Rodriguez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 t="s">
        <v>97</v>
      </c>
      <c r="V73" s="86" t="s">
        <v>306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3</v>
      </c>
      <c r="AD73" s="105">
        <v>0</v>
      </c>
    </row>
    <row r="74" spans="1:30" x14ac:dyDescent="0.2">
      <c r="A74" s="83" t="str">
        <f t="shared" si="5"/>
        <v>45</v>
      </c>
      <c r="B74" s="86" t="str">
        <f t="shared" si="6"/>
        <v>Kyle Lewis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 t="s">
        <v>211</v>
      </c>
      <c r="V74" s="86" t="s">
        <v>75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1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 t="s">
        <v>153</v>
      </c>
      <c r="V75" s="86" t="s">
        <v>181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 t="s">
        <v>93</v>
      </c>
      <c r="V76" s="86" t="s">
        <v>321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Jared Woodard</v>
      </c>
      <c r="C78" s="20"/>
      <c r="D78" s="21"/>
      <c r="E78" s="21"/>
      <c r="F78" s="22"/>
      <c r="G78" s="20"/>
      <c r="H78" s="21"/>
      <c r="I78" s="21"/>
      <c r="J78" s="22"/>
      <c r="K78" s="20"/>
      <c r="L78" s="21"/>
      <c r="M78" s="21"/>
      <c r="N78" s="22"/>
      <c r="O78" s="32">
        <f t="shared" ref="O78:Q81" si="25">SUM(C22,G22,K22,O22,C50,G50,K50,O50,C78,G78,K78)</f>
        <v>214</v>
      </c>
      <c r="P78" s="21">
        <f t="shared" si="25"/>
        <v>124</v>
      </c>
      <c r="Q78" s="158">
        <f t="shared" si="25"/>
        <v>26</v>
      </c>
      <c r="R78" s="157"/>
      <c r="S78" s="159">
        <f>SUM(Q78/O78)</f>
        <v>0.12149532710280374</v>
      </c>
      <c r="V78" s="56" t="s">
        <v>23</v>
      </c>
      <c r="W78" s="59">
        <v>97</v>
      </c>
      <c r="X78" s="59">
        <v>97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0.69444444444444442</v>
      </c>
      <c r="Z79" s="68"/>
      <c r="AA79" s="68">
        <v>5.25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214</v>
      </c>
      <c r="P82" s="29">
        <f t="shared" si="26"/>
        <v>124</v>
      </c>
      <c r="Q82" s="29">
        <f t="shared" si="26"/>
        <v>26</v>
      </c>
      <c r="R82" s="29">
        <f t="shared" si="26"/>
        <v>97</v>
      </c>
      <c r="S82" s="69">
        <f>AVERAGE(P82/O82)</f>
        <v>0.57943925233644855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214</v>
      </c>
      <c r="D83" s="29">
        <f>SUM(P55,D82)</f>
        <v>124</v>
      </c>
      <c r="E83" s="29">
        <f>SUM(Q55,E82)</f>
        <v>26</v>
      </c>
      <c r="F83" s="29">
        <f>SUM(R55,F82)</f>
        <v>97</v>
      </c>
      <c r="G83" s="29">
        <f t="shared" ref="G83:M83" si="27">SUM(C83,G82)</f>
        <v>214</v>
      </c>
      <c r="H83" s="29">
        <f t="shared" si="27"/>
        <v>124</v>
      </c>
      <c r="I83" s="29">
        <f t="shared" si="27"/>
        <v>26</v>
      </c>
      <c r="J83" s="29">
        <f t="shared" si="27"/>
        <v>97</v>
      </c>
      <c r="K83" s="29">
        <f t="shared" si="27"/>
        <v>214</v>
      </c>
      <c r="L83" s="29">
        <f t="shared" si="27"/>
        <v>124</v>
      </c>
      <c r="M83" s="29">
        <f t="shared" si="27"/>
        <v>26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0.34042553191489366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3.0666666666666669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109</v>
      </c>
      <c r="X86" s="79">
        <v>0.87850467289719625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20">
    <sortCondition descending="1" ref="T3:T20"/>
    <sortCondition descending="1" ref="U3:U20"/>
    <sortCondition descending="1" ref="W3:W2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43</v>
      </c>
      <c r="D1" s="187"/>
      <c r="E1" s="188"/>
      <c r="F1" s="4">
        <v>5</v>
      </c>
      <c r="G1" s="186" t="s">
        <v>245</v>
      </c>
      <c r="H1" s="187"/>
      <c r="I1" s="188"/>
      <c r="J1" s="4">
        <v>18</v>
      </c>
      <c r="K1" s="186" t="s">
        <v>281</v>
      </c>
      <c r="L1" s="187"/>
      <c r="M1" s="188"/>
      <c r="N1" s="4">
        <v>12</v>
      </c>
      <c r="O1" s="186" t="s">
        <v>92</v>
      </c>
      <c r="P1" s="187"/>
      <c r="Q1" s="188"/>
      <c r="R1" s="5">
        <v>11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0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138</v>
      </c>
      <c r="B3" s="86" t="s">
        <v>123</v>
      </c>
      <c r="C3" s="12">
        <v>4</v>
      </c>
      <c r="D3" s="146">
        <v>1</v>
      </c>
      <c r="E3" s="146">
        <v>2</v>
      </c>
      <c r="F3" s="14">
        <v>1</v>
      </c>
      <c r="G3" s="127">
        <v>3</v>
      </c>
      <c r="H3" s="128">
        <v>1</v>
      </c>
      <c r="I3" s="128">
        <v>1</v>
      </c>
      <c r="J3" s="129">
        <v>1</v>
      </c>
      <c r="K3" s="127">
        <v>4</v>
      </c>
      <c r="L3" s="128">
        <v>2</v>
      </c>
      <c r="M3" s="128">
        <v>2</v>
      </c>
      <c r="N3" s="129">
        <v>4</v>
      </c>
      <c r="O3" s="12">
        <v>4</v>
      </c>
      <c r="P3" s="146">
        <v>1</v>
      </c>
      <c r="Q3" s="146">
        <v>3</v>
      </c>
      <c r="R3" s="14">
        <v>3</v>
      </c>
      <c r="S3" s="17"/>
    </row>
    <row r="4" spans="1:19" x14ac:dyDescent="0.2">
      <c r="A4" s="83" t="s">
        <v>154</v>
      </c>
      <c r="B4" s="86" t="s">
        <v>361</v>
      </c>
      <c r="C4" s="12">
        <v>4</v>
      </c>
      <c r="D4" s="146">
        <v>0</v>
      </c>
      <c r="E4" s="146">
        <v>3</v>
      </c>
      <c r="F4" s="14">
        <v>1</v>
      </c>
      <c r="G4" s="127">
        <v>3</v>
      </c>
      <c r="H4" s="128">
        <v>1</v>
      </c>
      <c r="I4" s="128">
        <v>1</v>
      </c>
      <c r="J4" s="129">
        <v>0</v>
      </c>
      <c r="K4" s="127">
        <v>4</v>
      </c>
      <c r="L4" s="128">
        <v>1</v>
      </c>
      <c r="M4" s="128">
        <v>1</v>
      </c>
      <c r="N4" s="129">
        <v>0</v>
      </c>
      <c r="O4" s="12">
        <v>4</v>
      </c>
      <c r="P4" s="146">
        <v>0</v>
      </c>
      <c r="Q4" s="146">
        <v>1</v>
      </c>
      <c r="R4" s="14">
        <v>1</v>
      </c>
      <c r="S4" s="17"/>
    </row>
    <row r="5" spans="1:19" x14ac:dyDescent="0.2">
      <c r="A5" s="83" t="s">
        <v>249</v>
      </c>
      <c r="B5" s="86" t="s">
        <v>275</v>
      </c>
      <c r="C5" s="12">
        <v>3</v>
      </c>
      <c r="D5" s="146">
        <v>1</v>
      </c>
      <c r="E5" s="146">
        <v>2</v>
      </c>
      <c r="F5" s="14">
        <v>3</v>
      </c>
      <c r="G5" s="127">
        <v>3</v>
      </c>
      <c r="H5" s="128">
        <v>0</v>
      </c>
      <c r="I5" s="128">
        <v>2</v>
      </c>
      <c r="J5" s="129">
        <v>1</v>
      </c>
      <c r="K5" s="127">
        <v>4</v>
      </c>
      <c r="L5" s="128">
        <v>0</v>
      </c>
      <c r="M5" s="128">
        <v>3</v>
      </c>
      <c r="N5" s="129">
        <v>1</v>
      </c>
      <c r="O5" s="12">
        <v>4</v>
      </c>
      <c r="P5" s="146">
        <v>0</v>
      </c>
      <c r="Q5" s="146">
        <v>3</v>
      </c>
      <c r="R5" s="14">
        <v>0</v>
      </c>
      <c r="S5" s="17"/>
    </row>
    <row r="6" spans="1:19" x14ac:dyDescent="0.2">
      <c r="A6" s="83" t="s">
        <v>136</v>
      </c>
      <c r="B6" s="86" t="s">
        <v>313</v>
      </c>
      <c r="C6" s="12">
        <v>3</v>
      </c>
      <c r="D6" s="146">
        <v>0</v>
      </c>
      <c r="E6" s="146">
        <v>3</v>
      </c>
      <c r="F6" s="14">
        <v>2</v>
      </c>
      <c r="G6" s="12">
        <v>3</v>
      </c>
      <c r="H6" s="146">
        <v>0</v>
      </c>
      <c r="I6" s="146">
        <v>2</v>
      </c>
      <c r="J6" s="14">
        <v>5</v>
      </c>
      <c r="K6" s="12">
        <v>3</v>
      </c>
      <c r="L6" s="146">
        <v>1</v>
      </c>
      <c r="M6" s="146">
        <v>1</v>
      </c>
      <c r="N6" s="14">
        <v>3</v>
      </c>
      <c r="O6" s="12">
        <v>4</v>
      </c>
      <c r="P6" s="146">
        <v>1</v>
      </c>
      <c r="Q6" s="146">
        <v>2</v>
      </c>
      <c r="R6" s="14">
        <v>5</v>
      </c>
      <c r="S6" s="17"/>
    </row>
    <row r="7" spans="1:19" x14ac:dyDescent="0.2">
      <c r="A7" s="83" t="s">
        <v>155</v>
      </c>
      <c r="B7" s="86" t="s">
        <v>363</v>
      </c>
      <c r="C7" s="12">
        <v>3</v>
      </c>
      <c r="D7" s="146">
        <v>0</v>
      </c>
      <c r="E7" s="146">
        <v>3</v>
      </c>
      <c r="F7" s="14">
        <v>0</v>
      </c>
      <c r="G7" s="12">
        <v>4</v>
      </c>
      <c r="H7" s="146">
        <v>2</v>
      </c>
      <c r="I7" s="146">
        <v>2</v>
      </c>
      <c r="J7" s="14">
        <v>0</v>
      </c>
      <c r="K7" s="12">
        <v>3</v>
      </c>
      <c r="L7" s="146">
        <v>0</v>
      </c>
      <c r="M7" s="146">
        <v>2</v>
      </c>
      <c r="N7" s="14">
        <v>0</v>
      </c>
      <c r="O7" s="15">
        <v>3</v>
      </c>
      <c r="P7" s="146">
        <v>0</v>
      </c>
      <c r="Q7" s="146">
        <v>2</v>
      </c>
      <c r="R7" s="16">
        <v>1</v>
      </c>
      <c r="S7" s="17"/>
    </row>
    <row r="8" spans="1:19" x14ac:dyDescent="0.2">
      <c r="A8" s="83" t="s">
        <v>98</v>
      </c>
      <c r="B8" s="86" t="s">
        <v>233</v>
      </c>
      <c r="C8" s="12">
        <v>2</v>
      </c>
      <c r="D8" s="146">
        <v>0</v>
      </c>
      <c r="E8" s="146">
        <v>0</v>
      </c>
      <c r="F8" s="14">
        <v>0</v>
      </c>
      <c r="G8" s="12">
        <v>2</v>
      </c>
      <c r="H8" s="146">
        <v>0</v>
      </c>
      <c r="I8" s="146">
        <v>0</v>
      </c>
      <c r="J8" s="14">
        <v>0</v>
      </c>
      <c r="K8" s="12">
        <v>3</v>
      </c>
      <c r="L8" s="128">
        <v>0</v>
      </c>
      <c r="M8" s="128">
        <v>3</v>
      </c>
      <c r="N8" s="129">
        <v>3</v>
      </c>
      <c r="O8" s="15"/>
      <c r="P8" s="146"/>
      <c r="Q8" s="146"/>
      <c r="R8" s="16"/>
      <c r="S8" s="17" t="s">
        <v>8</v>
      </c>
    </row>
    <row r="9" spans="1:19" x14ac:dyDescent="0.2">
      <c r="A9" s="83" t="s">
        <v>137</v>
      </c>
      <c r="B9" s="86" t="s">
        <v>213</v>
      </c>
      <c r="C9" s="12"/>
      <c r="D9" s="146"/>
      <c r="E9" s="146"/>
      <c r="F9" s="14"/>
      <c r="G9" s="12"/>
      <c r="H9" s="146"/>
      <c r="I9" s="146"/>
      <c r="J9" s="14"/>
      <c r="K9" s="12"/>
      <c r="L9" s="146"/>
      <c r="M9" s="146"/>
      <c r="N9" s="14"/>
      <c r="O9" s="15">
        <v>3</v>
      </c>
      <c r="P9" s="146">
        <v>2</v>
      </c>
      <c r="Q9" s="146">
        <v>1</v>
      </c>
      <c r="R9" s="16">
        <v>2</v>
      </c>
      <c r="S9" s="17"/>
    </row>
    <row r="10" spans="1:19" x14ac:dyDescent="0.2">
      <c r="A10" s="83" t="s">
        <v>135</v>
      </c>
      <c r="B10" s="86" t="s">
        <v>362</v>
      </c>
      <c r="C10" s="12">
        <v>1</v>
      </c>
      <c r="D10" s="146">
        <v>0</v>
      </c>
      <c r="E10" s="146">
        <v>0</v>
      </c>
      <c r="F10" s="14">
        <v>0</v>
      </c>
      <c r="G10" s="12">
        <v>2</v>
      </c>
      <c r="H10" s="146">
        <v>1</v>
      </c>
      <c r="I10" s="146">
        <v>1</v>
      </c>
      <c r="J10" s="14">
        <v>0</v>
      </c>
      <c r="K10" s="12"/>
      <c r="L10" s="146"/>
      <c r="M10" s="146"/>
      <c r="N10" s="14"/>
      <c r="O10" s="15"/>
      <c r="P10" s="146"/>
      <c r="Q10" s="146"/>
      <c r="R10" s="16"/>
      <c r="S10" s="17"/>
    </row>
    <row r="11" spans="1:19" x14ac:dyDescent="0.2">
      <c r="A11" s="83" t="s">
        <v>97</v>
      </c>
      <c r="B11" s="86" t="s">
        <v>387</v>
      </c>
      <c r="C11" s="12"/>
      <c r="D11" s="146"/>
      <c r="E11" s="146"/>
      <c r="F11" s="14"/>
      <c r="G11" s="12">
        <v>1</v>
      </c>
      <c r="H11" s="146">
        <v>0</v>
      </c>
      <c r="I11" s="146">
        <v>0</v>
      </c>
      <c r="J11" s="14">
        <v>0</v>
      </c>
      <c r="K11" s="12">
        <v>1</v>
      </c>
      <c r="L11" s="146">
        <v>0</v>
      </c>
      <c r="M11" s="146">
        <v>0</v>
      </c>
      <c r="N11" s="14">
        <v>0</v>
      </c>
      <c r="O11" s="15"/>
      <c r="P11" s="146"/>
      <c r="Q11" s="146"/>
      <c r="R11" s="16"/>
      <c r="S11" s="17"/>
    </row>
    <row r="12" spans="1:19" x14ac:dyDescent="0.2">
      <c r="A12" s="83" t="s">
        <v>102</v>
      </c>
      <c r="B12" s="86" t="s">
        <v>388</v>
      </c>
      <c r="C12" s="12"/>
      <c r="D12" s="146"/>
      <c r="E12" s="146"/>
      <c r="F12" s="14"/>
      <c r="G12" s="12">
        <v>1</v>
      </c>
      <c r="H12" s="146">
        <v>0</v>
      </c>
      <c r="I12" s="146">
        <v>1</v>
      </c>
      <c r="J12" s="14">
        <v>0</v>
      </c>
      <c r="K12" s="12"/>
      <c r="L12" s="146"/>
      <c r="M12" s="146"/>
      <c r="N12" s="14"/>
      <c r="O12" s="15"/>
      <c r="P12" s="146"/>
      <c r="Q12" s="146"/>
      <c r="R12" s="16"/>
      <c r="S12" s="17"/>
    </row>
    <row r="13" spans="1:19" x14ac:dyDescent="0.2">
      <c r="A13" s="83" t="s">
        <v>95</v>
      </c>
      <c r="B13" s="86" t="s">
        <v>389</v>
      </c>
      <c r="C13" s="12"/>
      <c r="D13" s="146"/>
      <c r="E13" s="146"/>
      <c r="F13" s="14"/>
      <c r="G13" s="12">
        <v>1</v>
      </c>
      <c r="H13" s="146">
        <v>0</v>
      </c>
      <c r="I13" s="146">
        <v>1</v>
      </c>
      <c r="J13" s="14">
        <v>0</v>
      </c>
      <c r="K13" s="12"/>
      <c r="L13" s="146"/>
      <c r="M13" s="146"/>
      <c r="N13" s="14"/>
      <c r="O13" s="15"/>
      <c r="P13" s="146"/>
      <c r="Q13" s="146"/>
      <c r="R13" s="16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5"/>
      <c r="P14" s="146"/>
      <c r="Q14" s="146"/>
      <c r="R14" s="16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5"/>
      <c r="P15" s="146"/>
      <c r="Q15" s="146"/>
      <c r="R15" s="16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5"/>
      <c r="P16" s="146"/>
      <c r="Q16" s="146"/>
      <c r="R16" s="16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5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24" x14ac:dyDescent="0.2">
      <c r="A22" s="18" t="s">
        <v>9</v>
      </c>
      <c r="B22" s="169" t="s">
        <v>213</v>
      </c>
      <c r="C22" s="20">
        <v>20</v>
      </c>
      <c r="D22" s="21">
        <v>2</v>
      </c>
      <c r="E22" s="21">
        <v>13</v>
      </c>
      <c r="F22" s="22">
        <v>7</v>
      </c>
      <c r="G22" s="20">
        <v>23</v>
      </c>
      <c r="H22" s="21">
        <v>5</v>
      </c>
      <c r="I22" s="21">
        <v>11</v>
      </c>
      <c r="J22" s="22">
        <v>7</v>
      </c>
      <c r="K22" s="20">
        <v>22</v>
      </c>
      <c r="L22" s="21">
        <v>4</v>
      </c>
      <c r="M22" s="21">
        <v>12</v>
      </c>
      <c r="N22" s="22">
        <v>11</v>
      </c>
      <c r="O22" s="20"/>
      <c r="P22" s="21"/>
      <c r="Q22" s="21"/>
      <c r="R22" s="23"/>
      <c r="S22" s="24"/>
    </row>
    <row r="23" spans="1:24" x14ac:dyDescent="0.2">
      <c r="A23" s="18"/>
      <c r="B23" s="170" t="s">
        <v>417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>
        <v>22</v>
      </c>
      <c r="P23" s="56">
        <v>4</v>
      </c>
      <c r="Q23" s="56">
        <v>12</v>
      </c>
      <c r="R23" s="91">
        <v>12</v>
      </c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2</v>
      </c>
      <c r="E26" s="29">
        <f t="shared" si="0"/>
        <v>13</v>
      </c>
      <c r="F26" s="29">
        <f t="shared" si="0"/>
        <v>7</v>
      </c>
      <c r="G26" s="29">
        <f t="shared" si="0"/>
        <v>23</v>
      </c>
      <c r="H26" s="29">
        <f t="shared" si="0"/>
        <v>5</v>
      </c>
      <c r="I26" s="29">
        <f t="shared" si="0"/>
        <v>11</v>
      </c>
      <c r="J26" s="29">
        <f t="shared" si="0"/>
        <v>7</v>
      </c>
      <c r="K26" s="29">
        <f t="shared" si="0"/>
        <v>22</v>
      </c>
      <c r="L26" s="29">
        <f t="shared" si="0"/>
        <v>4</v>
      </c>
      <c r="M26" s="29">
        <f t="shared" si="0"/>
        <v>12</v>
      </c>
      <c r="N26" s="29">
        <f t="shared" si="0"/>
        <v>11</v>
      </c>
      <c r="O26" s="29">
        <f t="shared" si="0"/>
        <v>22</v>
      </c>
      <c r="P26" s="29">
        <f t="shared" si="0"/>
        <v>4</v>
      </c>
      <c r="Q26" s="29">
        <f t="shared" si="0"/>
        <v>12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2</v>
      </c>
      <c r="E27" s="30">
        <f>E26</f>
        <v>13</v>
      </c>
      <c r="F27" s="30">
        <f>F26</f>
        <v>7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24</v>
      </c>
      <c r="J27" s="30">
        <f t="shared" si="1"/>
        <v>14</v>
      </c>
      <c r="K27" s="30">
        <f t="shared" si="1"/>
        <v>65</v>
      </c>
      <c r="L27" s="30">
        <f t="shared" si="1"/>
        <v>11</v>
      </c>
      <c r="M27" s="30">
        <f t="shared" si="1"/>
        <v>36</v>
      </c>
      <c r="N27" s="30">
        <f t="shared" si="1"/>
        <v>25</v>
      </c>
      <c r="O27" s="31">
        <f t="shared" si="1"/>
        <v>87</v>
      </c>
      <c r="P27" s="30">
        <f t="shared" si="1"/>
        <v>15</v>
      </c>
      <c r="Q27" s="30">
        <f t="shared" si="1"/>
        <v>48</v>
      </c>
      <c r="R27" s="32">
        <f t="shared" si="1"/>
        <v>37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415</v>
      </c>
      <c r="D29" s="187"/>
      <c r="E29" s="188"/>
      <c r="F29" s="4">
        <v>12</v>
      </c>
      <c r="G29" s="193" t="s">
        <v>208</v>
      </c>
      <c r="H29" s="187"/>
      <c r="I29" s="188"/>
      <c r="J29" s="4">
        <v>0</v>
      </c>
      <c r="K29" s="193" t="s">
        <v>130</v>
      </c>
      <c r="L29" s="187"/>
      <c r="M29" s="188"/>
      <c r="N29" s="4">
        <v>0</v>
      </c>
      <c r="O29" s="193" t="s">
        <v>281</v>
      </c>
      <c r="P29" s="187"/>
      <c r="Q29" s="188"/>
      <c r="R29" s="5">
        <v>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0" t="s">
        <v>4</v>
      </c>
      <c r="P30" s="8" t="s">
        <v>5</v>
      </c>
      <c r="Q30" s="8" t="s">
        <v>6</v>
      </c>
      <c r="R30" s="179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6" si="2">A3</f>
        <v>13</v>
      </c>
      <c r="B31" s="86" t="str">
        <f t="shared" si="2"/>
        <v>Dennis Lynch</v>
      </c>
      <c r="C31" s="12">
        <v>5</v>
      </c>
      <c r="D31" s="146">
        <v>4</v>
      </c>
      <c r="E31" s="146">
        <v>0</v>
      </c>
      <c r="F31" s="14">
        <v>0</v>
      </c>
      <c r="G31" s="12">
        <v>4</v>
      </c>
      <c r="H31" s="146">
        <v>2</v>
      </c>
      <c r="I31" s="146">
        <v>2</v>
      </c>
      <c r="J31" s="14">
        <v>0</v>
      </c>
      <c r="K31" s="12">
        <v>4</v>
      </c>
      <c r="L31" s="146">
        <v>1</v>
      </c>
      <c r="M31" s="146">
        <v>2</v>
      </c>
      <c r="N31" s="14">
        <v>0</v>
      </c>
      <c r="O31" s="15">
        <v>4</v>
      </c>
      <c r="P31" s="146">
        <v>0</v>
      </c>
      <c r="Q31" s="146">
        <v>0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19</v>
      </c>
      <c r="B32" s="86" t="str">
        <f t="shared" si="2"/>
        <v>PJ Navarro</v>
      </c>
      <c r="C32" s="12">
        <v>4</v>
      </c>
      <c r="D32" s="146">
        <v>3</v>
      </c>
      <c r="E32" s="146">
        <v>0</v>
      </c>
      <c r="F32" s="14">
        <v>2</v>
      </c>
      <c r="G32" s="12">
        <v>4</v>
      </c>
      <c r="H32" s="146">
        <v>1</v>
      </c>
      <c r="I32" s="146">
        <v>1</v>
      </c>
      <c r="J32" s="14">
        <v>0</v>
      </c>
      <c r="K32" s="12">
        <v>3</v>
      </c>
      <c r="L32" s="146">
        <v>3</v>
      </c>
      <c r="M32" s="146">
        <v>0</v>
      </c>
      <c r="N32" s="14">
        <v>1</v>
      </c>
      <c r="O32" s="15">
        <v>4</v>
      </c>
      <c r="P32" s="146">
        <v>4</v>
      </c>
      <c r="Q32" s="146">
        <v>0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0</v>
      </c>
      <c r="B33" s="86" t="str">
        <f t="shared" si="2"/>
        <v>Josh Perry</v>
      </c>
      <c r="C33" s="12">
        <v>4</v>
      </c>
      <c r="D33" s="146">
        <v>0</v>
      </c>
      <c r="E33" s="146">
        <v>3</v>
      </c>
      <c r="F33" s="14">
        <v>1</v>
      </c>
      <c r="G33" s="12"/>
      <c r="H33" s="146"/>
      <c r="I33" s="146"/>
      <c r="J33" s="14"/>
      <c r="K33" s="12">
        <v>4</v>
      </c>
      <c r="L33" s="146">
        <v>2</v>
      </c>
      <c r="M33" s="146">
        <v>2</v>
      </c>
      <c r="N33" s="14">
        <v>3</v>
      </c>
      <c r="O33" s="15">
        <v>1</v>
      </c>
      <c r="P33" s="146">
        <v>0</v>
      </c>
      <c r="Q33" s="146">
        <v>0</v>
      </c>
      <c r="R33" s="16">
        <v>0</v>
      </c>
      <c r="S33" s="17"/>
      <c r="U33" s="39"/>
      <c r="V33" s="39"/>
      <c r="W33" s="39"/>
      <c r="X33" s="39"/>
    </row>
    <row r="34" spans="1:24" ht="12.75" customHeight="1" x14ac:dyDescent="0.2">
      <c r="A34" s="83" t="str">
        <f t="shared" si="2"/>
        <v>16</v>
      </c>
      <c r="B34" s="86" t="str">
        <f t="shared" si="2"/>
        <v>Ricardo Castaneda</v>
      </c>
      <c r="C34" s="12">
        <v>4</v>
      </c>
      <c r="D34" s="146">
        <v>2</v>
      </c>
      <c r="E34" s="146">
        <v>1</v>
      </c>
      <c r="F34" s="14">
        <v>6</v>
      </c>
      <c r="G34" s="12">
        <v>4</v>
      </c>
      <c r="H34" s="146">
        <v>1</v>
      </c>
      <c r="I34" s="146">
        <v>2</v>
      </c>
      <c r="J34" s="14">
        <v>5</v>
      </c>
      <c r="K34" s="12">
        <v>4</v>
      </c>
      <c r="L34" s="146">
        <v>2</v>
      </c>
      <c r="M34" s="146">
        <v>2</v>
      </c>
      <c r="N34" s="14">
        <v>7</v>
      </c>
      <c r="O34" s="15">
        <v>4</v>
      </c>
      <c r="P34" s="146">
        <v>0</v>
      </c>
      <c r="Q34" s="146">
        <v>2</v>
      </c>
      <c r="R34" s="16">
        <v>5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14</v>
      </c>
      <c r="B35" s="86" t="str">
        <f t="shared" si="2"/>
        <v>Johnny Cage</v>
      </c>
      <c r="C35" s="12">
        <v>4</v>
      </c>
      <c r="D35" s="146">
        <v>0</v>
      </c>
      <c r="E35" s="146">
        <v>2</v>
      </c>
      <c r="F35" s="14">
        <v>0</v>
      </c>
      <c r="G35" s="12">
        <v>2</v>
      </c>
      <c r="H35" s="146">
        <v>0</v>
      </c>
      <c r="I35" s="146">
        <v>1</v>
      </c>
      <c r="J35" s="14">
        <v>0</v>
      </c>
      <c r="K35" s="12"/>
      <c r="L35" s="146"/>
      <c r="M35" s="146"/>
      <c r="N35" s="14"/>
      <c r="O35" s="15">
        <v>3</v>
      </c>
      <c r="P35" s="146">
        <v>0</v>
      </c>
      <c r="Q35" s="146">
        <v>3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11</v>
      </c>
      <c r="B36" s="86" t="str">
        <f t="shared" si="2"/>
        <v>Ozzy Calamaco</v>
      </c>
      <c r="C36" s="12"/>
      <c r="D36" s="146"/>
      <c r="E36" s="146"/>
      <c r="F36" s="14"/>
      <c r="G36" s="12">
        <v>2</v>
      </c>
      <c r="H36" s="146">
        <v>0</v>
      </c>
      <c r="I36" s="146">
        <v>1</v>
      </c>
      <c r="J36" s="14">
        <v>1</v>
      </c>
      <c r="K36" s="12"/>
      <c r="L36" s="146"/>
      <c r="M36" s="146"/>
      <c r="N36" s="14"/>
      <c r="O36" s="15">
        <v>0</v>
      </c>
      <c r="P36" s="146">
        <v>0</v>
      </c>
      <c r="Q36" s="146">
        <v>0</v>
      </c>
      <c r="R36" s="16">
        <v>2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Pedro Garcia</v>
      </c>
      <c r="C37" s="12">
        <v>4</v>
      </c>
      <c r="D37" s="146">
        <v>1</v>
      </c>
      <c r="E37" s="146">
        <v>2</v>
      </c>
      <c r="F37" s="14">
        <v>2</v>
      </c>
      <c r="G37" s="12">
        <v>4</v>
      </c>
      <c r="H37" s="146">
        <v>1</v>
      </c>
      <c r="I37" s="146">
        <v>2</v>
      </c>
      <c r="J37" s="14">
        <v>0</v>
      </c>
      <c r="K37" s="12">
        <v>4</v>
      </c>
      <c r="L37" s="146">
        <v>2</v>
      </c>
      <c r="M37" s="146">
        <v>2</v>
      </c>
      <c r="N37" s="14">
        <v>1</v>
      </c>
      <c r="O37" s="15">
        <v>4</v>
      </c>
      <c r="P37" s="146">
        <v>1</v>
      </c>
      <c r="Q37" s="146">
        <v>0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23</v>
      </c>
      <c r="B38" s="86" t="str">
        <f t="shared" si="2"/>
        <v>John Marquez</v>
      </c>
      <c r="C38" s="12"/>
      <c r="D38" s="146"/>
      <c r="E38" s="146"/>
      <c r="F38" s="14"/>
      <c r="G38" s="12">
        <v>2</v>
      </c>
      <c r="H38" s="146">
        <v>0</v>
      </c>
      <c r="I38" s="146">
        <v>2</v>
      </c>
      <c r="J38" s="14">
        <v>1</v>
      </c>
      <c r="K38" s="12">
        <v>3</v>
      </c>
      <c r="L38" s="146">
        <v>2</v>
      </c>
      <c r="M38" s="146">
        <v>1</v>
      </c>
      <c r="N38" s="14">
        <v>0</v>
      </c>
      <c r="O38" s="15">
        <v>3</v>
      </c>
      <c r="P38" s="146">
        <v>0</v>
      </c>
      <c r="Q38" s="146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</v>
      </c>
      <c r="B39" s="86" t="str">
        <f t="shared" si="2"/>
        <v>Ken Thomas</v>
      </c>
      <c r="C39" s="12"/>
      <c r="D39" s="146"/>
      <c r="E39" s="146"/>
      <c r="F39" s="14"/>
      <c r="G39" s="12">
        <v>1</v>
      </c>
      <c r="H39" s="146">
        <v>0</v>
      </c>
      <c r="I39" s="146">
        <v>1</v>
      </c>
      <c r="J39" s="14">
        <v>0</v>
      </c>
      <c r="K39" s="12">
        <v>1</v>
      </c>
      <c r="L39" s="146">
        <v>0</v>
      </c>
      <c r="M39" s="146">
        <v>1</v>
      </c>
      <c r="N39" s="14">
        <v>0</v>
      </c>
      <c r="O39" s="15"/>
      <c r="P39" s="146"/>
      <c r="Q39" s="146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4</v>
      </c>
      <c r="B40" s="86" t="str">
        <f t="shared" si="2"/>
        <v>Lexie Owens</v>
      </c>
      <c r="C40" s="12"/>
      <c r="D40" s="146"/>
      <c r="E40" s="146"/>
      <c r="F40" s="14"/>
      <c r="G40" s="12"/>
      <c r="H40" s="146"/>
      <c r="I40" s="146"/>
      <c r="J40" s="14"/>
      <c r="K40" s="12"/>
      <c r="L40" s="146"/>
      <c r="M40" s="146"/>
      <c r="N40" s="14"/>
      <c r="O40" s="15"/>
      <c r="P40" s="146"/>
      <c r="Q40" s="146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7</v>
      </c>
      <c r="B41" s="86" t="str">
        <f t="shared" si="2"/>
        <v>Ronnie Bellomy</v>
      </c>
      <c r="C41" s="12"/>
      <c r="D41" s="146"/>
      <c r="E41" s="146"/>
      <c r="F41" s="14"/>
      <c r="G41" s="12"/>
      <c r="H41" s="146"/>
      <c r="I41" s="146"/>
      <c r="J41" s="14"/>
      <c r="K41" s="12">
        <v>1</v>
      </c>
      <c r="L41" s="146">
        <v>0</v>
      </c>
      <c r="M41" s="146">
        <v>1</v>
      </c>
      <c r="N41" s="14">
        <v>0</v>
      </c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Pedro Garcia</v>
      </c>
      <c r="C50" s="20">
        <v>9</v>
      </c>
      <c r="D50" s="21">
        <v>7</v>
      </c>
      <c r="E50" s="21">
        <v>0</v>
      </c>
      <c r="F50" s="22">
        <v>11</v>
      </c>
      <c r="G50" s="20">
        <v>23</v>
      </c>
      <c r="H50" s="21">
        <v>5</v>
      </c>
      <c r="I50" s="21">
        <v>12</v>
      </c>
      <c r="J50" s="22">
        <v>7</v>
      </c>
      <c r="K50" s="20">
        <v>20</v>
      </c>
      <c r="L50" s="21">
        <v>10</v>
      </c>
      <c r="M50" s="21">
        <v>9</v>
      </c>
      <c r="N50" s="22">
        <v>12</v>
      </c>
      <c r="O50" s="20">
        <v>19</v>
      </c>
      <c r="P50" s="21">
        <v>4</v>
      </c>
      <c r="Q50" s="21">
        <v>6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Graham Mathenia</v>
      </c>
      <c r="C51" s="90">
        <v>16</v>
      </c>
      <c r="D51" s="56">
        <v>3</v>
      </c>
      <c r="E51" s="56">
        <v>8</v>
      </c>
      <c r="F51" s="91"/>
      <c r="G51" s="90"/>
      <c r="H51" s="56"/>
      <c r="I51" s="56"/>
      <c r="J51" s="91"/>
      <c r="K51" s="90">
        <v>4</v>
      </c>
      <c r="L51" s="56">
        <v>2</v>
      </c>
      <c r="M51" s="56">
        <v>2</v>
      </c>
      <c r="N51" s="91"/>
      <c r="O51" s="90">
        <v>4</v>
      </c>
      <c r="P51" s="56">
        <v>1</v>
      </c>
      <c r="Q51" s="56">
        <v>0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25</v>
      </c>
      <c r="D54" s="29">
        <f t="shared" si="4"/>
        <v>10</v>
      </c>
      <c r="E54" s="29">
        <f t="shared" si="4"/>
        <v>8</v>
      </c>
      <c r="F54" s="29">
        <f t="shared" si="4"/>
        <v>11</v>
      </c>
      <c r="G54" s="29">
        <f t="shared" si="4"/>
        <v>23</v>
      </c>
      <c r="H54" s="29">
        <f t="shared" si="4"/>
        <v>5</v>
      </c>
      <c r="I54" s="29">
        <f t="shared" si="4"/>
        <v>12</v>
      </c>
      <c r="J54" s="29">
        <f t="shared" si="4"/>
        <v>7</v>
      </c>
      <c r="K54" s="29">
        <f t="shared" si="4"/>
        <v>24</v>
      </c>
      <c r="L54" s="29">
        <f t="shared" si="4"/>
        <v>12</v>
      </c>
      <c r="M54" s="29">
        <f t="shared" si="4"/>
        <v>11</v>
      </c>
      <c r="N54" s="29">
        <f t="shared" si="4"/>
        <v>12</v>
      </c>
      <c r="O54" s="29">
        <f t="shared" si="4"/>
        <v>23</v>
      </c>
      <c r="P54" s="29">
        <f t="shared" si="4"/>
        <v>5</v>
      </c>
      <c r="Q54" s="29">
        <f t="shared" si="4"/>
        <v>6</v>
      </c>
      <c r="R54" s="29">
        <f t="shared" si="4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112</v>
      </c>
      <c r="D55" s="30">
        <f>SUM(P27,D54)</f>
        <v>25</v>
      </c>
      <c r="E55" s="30">
        <f>SUM(Q27,E54)</f>
        <v>56</v>
      </c>
      <c r="F55" s="30">
        <f>SUM(R27,F54)</f>
        <v>48</v>
      </c>
      <c r="G55" s="30">
        <f t="shared" ref="G55:R55" si="5">SUM(C55,G54)</f>
        <v>135</v>
      </c>
      <c r="H55" s="30">
        <f t="shared" si="5"/>
        <v>30</v>
      </c>
      <c r="I55" s="30">
        <f t="shared" si="5"/>
        <v>68</v>
      </c>
      <c r="J55" s="30">
        <f t="shared" si="5"/>
        <v>55</v>
      </c>
      <c r="K55" s="30">
        <f t="shared" si="5"/>
        <v>159</v>
      </c>
      <c r="L55" s="30">
        <f t="shared" si="5"/>
        <v>42</v>
      </c>
      <c r="M55" s="30">
        <f t="shared" si="5"/>
        <v>79</v>
      </c>
      <c r="N55" s="30">
        <f t="shared" si="5"/>
        <v>67</v>
      </c>
      <c r="O55" s="31">
        <f t="shared" si="5"/>
        <v>182</v>
      </c>
      <c r="P55" s="30">
        <f t="shared" si="5"/>
        <v>47</v>
      </c>
      <c r="Q55" s="30">
        <f t="shared" si="5"/>
        <v>85</v>
      </c>
      <c r="R55" s="32">
        <f t="shared" si="5"/>
        <v>78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13</v>
      </c>
      <c r="B59" s="86" t="str">
        <f t="shared" ref="B59:B76" si="7">B31</f>
        <v>Dennis Lynch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32</v>
      </c>
      <c r="P59" s="88">
        <f>SUM(D3,H3,L3,P3,D31,H31,L31,P31,D59,H59,L59)</f>
        <v>12</v>
      </c>
      <c r="Q59" s="88">
        <f>SUM(E3,I3,M3,Q3,E31,I31,M31,Q31,E59,I59,M59)</f>
        <v>12</v>
      </c>
      <c r="R59" s="89">
        <f>SUM(F3,J3,N3,R3,F31,J31,N31,R31,F59,J59,N59)</f>
        <v>11</v>
      </c>
      <c r="S59" s="84">
        <f>IF(O59=0,0,AVERAGE(P59/O59))</f>
        <v>0.375</v>
      </c>
      <c r="U59" s="43" t="s">
        <v>138</v>
      </c>
      <c r="V59" s="86" t="s">
        <v>123</v>
      </c>
      <c r="W59" s="59">
        <v>11</v>
      </c>
      <c r="X59" s="59">
        <v>11</v>
      </c>
      <c r="Y59" s="60">
        <v>0.375</v>
      </c>
      <c r="Z59" s="60" t="s">
        <v>199</v>
      </c>
      <c r="AA59" s="60">
        <v>1.375</v>
      </c>
      <c r="AB59" s="60" t="s">
        <v>199</v>
      </c>
      <c r="AC59" s="59">
        <v>8</v>
      </c>
      <c r="AD59" s="105">
        <v>0.375</v>
      </c>
    </row>
    <row r="60" spans="1:30" x14ac:dyDescent="0.2">
      <c r="A60" s="83" t="str">
        <f t="shared" si="6"/>
        <v>19</v>
      </c>
      <c r="B60" s="86" t="str">
        <f t="shared" si="7"/>
        <v>PJ Navarro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30</v>
      </c>
      <c r="P60" s="56">
        <f t="shared" si="8"/>
        <v>13</v>
      </c>
      <c r="Q60" s="56">
        <f t="shared" si="8"/>
        <v>7</v>
      </c>
      <c r="R60" s="91">
        <f t="shared" si="8"/>
        <v>6</v>
      </c>
      <c r="S60" s="85">
        <f t="shared" ref="S60:S76" si="9">IF(O60=0,0,AVERAGE(P60/O60))</f>
        <v>0.43333333333333335</v>
      </c>
      <c r="U60" s="43" t="s">
        <v>154</v>
      </c>
      <c r="V60" s="86" t="s">
        <v>361</v>
      </c>
      <c r="W60" s="59">
        <v>6</v>
      </c>
      <c r="X60" s="59">
        <v>6</v>
      </c>
      <c r="Y60" s="60">
        <v>0.43333333333333335</v>
      </c>
      <c r="Z60" s="60" t="s">
        <v>199</v>
      </c>
      <c r="AA60" s="60">
        <v>0.75</v>
      </c>
      <c r="AB60" s="60" t="s">
        <v>199</v>
      </c>
      <c r="AC60" s="59">
        <v>8</v>
      </c>
      <c r="AD60" s="105">
        <v>0.43333333333333335</v>
      </c>
    </row>
    <row r="61" spans="1:30" x14ac:dyDescent="0.2">
      <c r="A61" s="83" t="str">
        <f t="shared" si="6"/>
        <v>0</v>
      </c>
      <c r="B61" s="86" t="str">
        <f t="shared" si="7"/>
        <v>Josh Perry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23</v>
      </c>
      <c r="P61" s="56">
        <f t="shared" si="10"/>
        <v>3</v>
      </c>
      <c r="Q61" s="56">
        <f t="shared" si="10"/>
        <v>15</v>
      </c>
      <c r="R61" s="91">
        <f t="shared" si="10"/>
        <v>9</v>
      </c>
      <c r="S61" s="85">
        <f t="shared" si="9"/>
        <v>0.13043478260869565</v>
      </c>
      <c r="U61" s="43" t="s">
        <v>249</v>
      </c>
      <c r="V61" s="86" t="s">
        <v>275</v>
      </c>
      <c r="W61" s="59">
        <v>9</v>
      </c>
      <c r="X61" s="59">
        <v>9</v>
      </c>
      <c r="Y61" s="60">
        <v>0.13043478260869565</v>
      </c>
      <c r="Z61" s="60" t="s">
        <v>199</v>
      </c>
      <c r="AA61" s="60">
        <v>1.2857142857142858</v>
      </c>
      <c r="AB61" s="60" t="s">
        <v>199</v>
      </c>
      <c r="AC61" s="59">
        <v>7</v>
      </c>
      <c r="AD61" s="105">
        <v>0.13043478260869565</v>
      </c>
    </row>
    <row r="62" spans="1:30" x14ac:dyDescent="0.2">
      <c r="A62" s="83" t="str">
        <f t="shared" si="6"/>
        <v>16</v>
      </c>
      <c r="B62" s="86" t="str">
        <f t="shared" si="7"/>
        <v>Ricardo Castaneda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29</v>
      </c>
      <c r="P62" s="56">
        <f t="shared" si="11"/>
        <v>7</v>
      </c>
      <c r="Q62" s="56">
        <f t="shared" si="11"/>
        <v>15</v>
      </c>
      <c r="R62" s="91">
        <f t="shared" si="11"/>
        <v>38</v>
      </c>
      <c r="S62" s="85">
        <f t="shared" si="9"/>
        <v>0.2413793103448276</v>
      </c>
      <c r="U62" s="43" t="s">
        <v>136</v>
      </c>
      <c r="V62" s="86" t="s">
        <v>313</v>
      </c>
      <c r="W62" s="59">
        <v>38</v>
      </c>
      <c r="X62" s="59">
        <v>38</v>
      </c>
      <c r="Y62" s="60">
        <v>0.2413793103448276</v>
      </c>
      <c r="Z62" s="60" t="s">
        <v>199</v>
      </c>
      <c r="AA62" s="60">
        <v>4.75</v>
      </c>
      <c r="AB62" s="60" t="s">
        <v>199</v>
      </c>
      <c r="AC62" s="59">
        <v>8</v>
      </c>
      <c r="AD62" s="105">
        <v>0.2413793103448276</v>
      </c>
    </row>
    <row r="63" spans="1:30" x14ac:dyDescent="0.2">
      <c r="A63" s="83" t="str">
        <f t="shared" si="6"/>
        <v>14</v>
      </c>
      <c r="B63" s="86" t="str">
        <f t="shared" si="7"/>
        <v>Johnny Cage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22</v>
      </c>
      <c r="P63" s="56">
        <f t="shared" si="12"/>
        <v>2</v>
      </c>
      <c r="Q63" s="56">
        <f t="shared" si="12"/>
        <v>15</v>
      </c>
      <c r="R63" s="91">
        <f t="shared" si="12"/>
        <v>1</v>
      </c>
      <c r="S63" s="85">
        <f t="shared" si="9"/>
        <v>9.0909090909090912E-2</v>
      </c>
      <c r="U63" s="43" t="s">
        <v>155</v>
      </c>
      <c r="V63" s="86" t="s">
        <v>363</v>
      </c>
      <c r="W63" s="59">
        <v>1</v>
      </c>
      <c r="X63" s="59">
        <v>1</v>
      </c>
      <c r="Y63" s="60">
        <v>9.0909090909090912E-2</v>
      </c>
      <c r="Z63" s="60" t="s">
        <v>199</v>
      </c>
      <c r="AA63" s="60">
        <v>0.14285714285714285</v>
      </c>
      <c r="AB63" s="60" t="s">
        <v>199</v>
      </c>
      <c r="AC63" s="59">
        <v>7</v>
      </c>
      <c r="AD63" s="105">
        <v>9.0909090909090912E-2</v>
      </c>
    </row>
    <row r="64" spans="1:30" x14ac:dyDescent="0.2">
      <c r="A64" s="83" t="str">
        <f t="shared" si="6"/>
        <v>11</v>
      </c>
      <c r="B64" s="86" t="str">
        <f t="shared" si="7"/>
        <v>Ozzy Calamaco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9</v>
      </c>
      <c r="P64" s="56">
        <f t="shared" si="13"/>
        <v>0</v>
      </c>
      <c r="Q64" s="56">
        <f t="shared" si="13"/>
        <v>4</v>
      </c>
      <c r="R64" s="91">
        <f t="shared" si="13"/>
        <v>6</v>
      </c>
      <c r="S64" s="85">
        <f t="shared" si="9"/>
        <v>0</v>
      </c>
      <c r="U64" s="43" t="s">
        <v>98</v>
      </c>
      <c r="V64" s="86" t="s">
        <v>233</v>
      </c>
      <c r="W64" s="59">
        <v>6</v>
      </c>
      <c r="X64" s="59">
        <v>6</v>
      </c>
      <c r="Y64" s="60">
        <v>0</v>
      </c>
      <c r="Z64" s="60" t="s">
        <v>202</v>
      </c>
      <c r="AA64" s="60">
        <v>1.2</v>
      </c>
      <c r="AB64" s="60" t="s">
        <v>199</v>
      </c>
      <c r="AC64" s="59">
        <v>5</v>
      </c>
      <c r="AD64" s="105">
        <v>0</v>
      </c>
    </row>
    <row r="65" spans="1:30" x14ac:dyDescent="0.2">
      <c r="A65" s="83" t="str">
        <f t="shared" si="6"/>
        <v>8</v>
      </c>
      <c r="B65" s="86" t="str">
        <f t="shared" si="7"/>
        <v>Pedro Garcia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19</v>
      </c>
      <c r="P65" s="56">
        <f t="shared" si="14"/>
        <v>7</v>
      </c>
      <c r="Q65" s="56">
        <f t="shared" si="14"/>
        <v>7</v>
      </c>
      <c r="R65" s="91">
        <f t="shared" si="14"/>
        <v>6</v>
      </c>
      <c r="S65" s="85">
        <f t="shared" si="9"/>
        <v>0.36842105263157893</v>
      </c>
      <c r="U65" s="43" t="s">
        <v>137</v>
      </c>
      <c r="V65" s="86" t="s">
        <v>213</v>
      </c>
      <c r="W65" s="59">
        <v>6</v>
      </c>
      <c r="X65" s="59">
        <v>6</v>
      </c>
      <c r="Y65" s="60">
        <v>0.36842105263157893</v>
      </c>
      <c r="Z65" s="60" t="s">
        <v>202</v>
      </c>
      <c r="AA65" s="60">
        <v>1.2</v>
      </c>
      <c r="AB65" s="60" t="s">
        <v>199</v>
      </c>
      <c r="AC65" s="59">
        <v>5</v>
      </c>
      <c r="AD65" s="105">
        <v>0.35</v>
      </c>
    </row>
    <row r="66" spans="1:30" x14ac:dyDescent="0.2">
      <c r="A66" s="83" t="str">
        <f t="shared" si="6"/>
        <v>23</v>
      </c>
      <c r="B66" s="86" t="str">
        <f t="shared" si="7"/>
        <v>John Marquez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11</v>
      </c>
      <c r="P66" s="56">
        <f t="shared" si="15"/>
        <v>3</v>
      </c>
      <c r="Q66" s="56">
        <f t="shared" si="15"/>
        <v>5</v>
      </c>
      <c r="R66" s="91">
        <f t="shared" si="15"/>
        <v>1</v>
      </c>
      <c r="S66" s="85">
        <f t="shared" si="9"/>
        <v>0.27272727272727271</v>
      </c>
      <c r="U66" s="43" t="s">
        <v>135</v>
      </c>
      <c r="V66" s="86" t="s">
        <v>362</v>
      </c>
      <c r="W66" s="59">
        <v>1</v>
      </c>
      <c r="X66" s="59">
        <v>1</v>
      </c>
      <c r="Y66" s="60">
        <v>0.27272727272727271</v>
      </c>
      <c r="Z66" s="60" t="s">
        <v>202</v>
      </c>
      <c r="AA66" s="60">
        <v>0.2</v>
      </c>
      <c r="AB66" s="60" t="s">
        <v>199</v>
      </c>
      <c r="AC66" s="59">
        <v>5</v>
      </c>
      <c r="AD66" s="105">
        <v>0.15</v>
      </c>
    </row>
    <row r="67" spans="1:30" x14ac:dyDescent="0.2">
      <c r="A67" s="83" t="str">
        <f t="shared" si="6"/>
        <v>2</v>
      </c>
      <c r="B67" s="86" t="str">
        <f t="shared" si="7"/>
        <v>Ken Thomas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4</v>
      </c>
      <c r="P67" s="56">
        <f t="shared" si="16"/>
        <v>0</v>
      </c>
      <c r="Q67" s="56">
        <f t="shared" si="16"/>
        <v>2</v>
      </c>
      <c r="R67" s="91">
        <f t="shared" si="16"/>
        <v>0</v>
      </c>
      <c r="S67" s="85">
        <f t="shared" si="9"/>
        <v>0</v>
      </c>
      <c r="U67" s="43" t="s">
        <v>97</v>
      </c>
      <c r="V67" s="86" t="s">
        <v>387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199</v>
      </c>
      <c r="AC67" s="59">
        <v>4</v>
      </c>
      <c r="AD67" s="105">
        <v>0</v>
      </c>
    </row>
    <row r="68" spans="1:30" x14ac:dyDescent="0.2">
      <c r="A68" s="83" t="str">
        <f t="shared" si="6"/>
        <v>4</v>
      </c>
      <c r="B68" s="86" t="str">
        <f t="shared" si="7"/>
        <v>Lexie Owens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1</v>
      </c>
      <c r="P68" s="56">
        <f t="shared" si="17"/>
        <v>0</v>
      </c>
      <c r="Q68" s="56">
        <f t="shared" si="17"/>
        <v>1</v>
      </c>
      <c r="R68" s="91">
        <f t="shared" si="17"/>
        <v>0</v>
      </c>
      <c r="S68" s="85">
        <f t="shared" si="9"/>
        <v>0</v>
      </c>
      <c r="U68" s="43" t="s">
        <v>102</v>
      </c>
      <c r="V68" s="86" t="s">
        <v>388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1</v>
      </c>
      <c r="AD68" s="105">
        <v>0</v>
      </c>
    </row>
    <row r="69" spans="1:30" x14ac:dyDescent="0.2">
      <c r="A69" s="83" t="str">
        <f t="shared" si="6"/>
        <v>7</v>
      </c>
      <c r="B69" s="86" t="str">
        <f t="shared" si="7"/>
        <v>Ronnie Bellomy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2</v>
      </c>
      <c r="P69" s="56">
        <f t="shared" si="18"/>
        <v>0</v>
      </c>
      <c r="Q69" s="56">
        <f t="shared" si="18"/>
        <v>2</v>
      </c>
      <c r="R69" s="91">
        <f t="shared" si="18"/>
        <v>0</v>
      </c>
      <c r="S69" s="85">
        <f t="shared" si="9"/>
        <v>0</v>
      </c>
      <c r="U69" s="43" t="s">
        <v>95</v>
      </c>
      <c r="V69" s="86" t="s">
        <v>389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2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Pedro Garcia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136</v>
      </c>
      <c r="P78" s="21">
        <f t="shared" si="26"/>
        <v>37</v>
      </c>
      <c r="Q78" s="158">
        <f t="shared" si="26"/>
        <v>63</v>
      </c>
      <c r="R78" s="157"/>
      <c r="S78" s="159">
        <f>SUM(Q78/O78)</f>
        <v>0.46323529411764708</v>
      </c>
      <c r="V78" s="56" t="s">
        <v>23</v>
      </c>
      <c r="W78" s="59">
        <v>78</v>
      </c>
      <c r="X78" s="59">
        <v>78</v>
      </c>
      <c r="Y78" s="61"/>
      <c r="Z78" s="61"/>
      <c r="AA78" s="61"/>
      <c r="AB78" s="61"/>
      <c r="AC78" s="176"/>
    </row>
    <row r="79" spans="1:30" x14ac:dyDescent="0.2">
      <c r="A79" s="171"/>
      <c r="B79" s="156" t="str">
        <f>B51</f>
        <v>Graham Mathenia</v>
      </c>
      <c r="C79" s="90"/>
      <c r="D79" s="56"/>
      <c r="E79" s="5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46</v>
      </c>
      <c r="P79" s="56">
        <f t="shared" si="26"/>
        <v>10</v>
      </c>
      <c r="Q79" s="56">
        <f t="shared" si="26"/>
        <v>22</v>
      </c>
      <c r="R79" s="91"/>
      <c r="S79" s="160">
        <f>SUM(Q79/O79)</f>
        <v>0.47826086956521741</v>
      </c>
      <c r="V79" s="67" t="s">
        <v>24</v>
      </c>
      <c r="W79" s="176"/>
      <c r="X79" s="176"/>
      <c r="Y79" s="68">
        <v>0.43333333333333335</v>
      </c>
      <c r="Z79" s="68"/>
      <c r="AA79" s="68">
        <v>4.75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182</v>
      </c>
      <c r="P82" s="29">
        <f t="shared" si="27"/>
        <v>47</v>
      </c>
      <c r="Q82" s="29">
        <f t="shared" si="27"/>
        <v>85</v>
      </c>
      <c r="R82" s="29">
        <f t="shared" si="27"/>
        <v>78</v>
      </c>
      <c r="S82" s="69">
        <f>AVERAGE(P82/O82)</f>
        <v>0.25824175824175827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182</v>
      </c>
      <c r="D83" s="29">
        <f>SUM(P55,D82)</f>
        <v>47</v>
      </c>
      <c r="E83" s="29">
        <f>SUM(Q55,E82)</f>
        <v>85</v>
      </c>
      <c r="F83" s="29">
        <f>SUM(R55,F82)</f>
        <v>78</v>
      </c>
      <c r="G83" s="29">
        <f t="shared" ref="G83:M83" si="28">SUM(C83,G82)</f>
        <v>182</v>
      </c>
      <c r="H83" s="29">
        <f t="shared" si="28"/>
        <v>47</v>
      </c>
      <c r="I83" s="29">
        <f t="shared" si="28"/>
        <v>85</v>
      </c>
      <c r="J83" s="29">
        <f t="shared" si="28"/>
        <v>78</v>
      </c>
      <c r="K83" s="29">
        <f t="shared" si="28"/>
        <v>182</v>
      </c>
      <c r="L83" s="29">
        <f t="shared" si="28"/>
        <v>47</v>
      </c>
      <c r="M83" s="29">
        <f t="shared" si="28"/>
        <v>85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0.51546391752577314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1.7424242424242424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213</v>
      </c>
      <c r="X86" s="79">
        <v>0.53676470588235292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 t="s">
        <v>417</v>
      </c>
      <c r="X87" s="163">
        <v>0.52173913043478259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U28:U38">
    <sortCondition ref="U28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86" t="s">
        <v>280</v>
      </c>
      <c r="D1" s="187"/>
      <c r="E1" s="188"/>
      <c r="F1" s="4">
        <v>4</v>
      </c>
      <c r="G1" s="186" t="s">
        <v>348</v>
      </c>
      <c r="H1" s="187"/>
      <c r="I1" s="188"/>
      <c r="J1" s="4">
        <v>10</v>
      </c>
      <c r="K1" s="186" t="s">
        <v>40</v>
      </c>
      <c r="L1" s="187"/>
      <c r="M1" s="188"/>
      <c r="N1" s="4">
        <v>14</v>
      </c>
      <c r="O1" s="186" t="s">
        <v>41</v>
      </c>
      <c r="P1" s="187"/>
      <c r="Q1" s="188"/>
      <c r="R1" s="4">
        <v>14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105</v>
      </c>
      <c r="B3" s="86" t="s">
        <v>296</v>
      </c>
      <c r="C3" s="12">
        <v>4</v>
      </c>
      <c r="D3" s="13">
        <v>0</v>
      </c>
      <c r="E3" s="13">
        <v>0</v>
      </c>
      <c r="F3" s="14">
        <v>1</v>
      </c>
      <c r="G3" s="127">
        <v>5</v>
      </c>
      <c r="H3" s="13">
        <v>3</v>
      </c>
      <c r="I3" s="13">
        <v>1</v>
      </c>
      <c r="J3" s="14">
        <v>1</v>
      </c>
      <c r="K3" s="127">
        <v>4</v>
      </c>
      <c r="L3" s="128">
        <v>1</v>
      </c>
      <c r="M3" s="128">
        <v>2</v>
      </c>
      <c r="N3" s="129">
        <v>0</v>
      </c>
      <c r="O3" s="127">
        <v>5</v>
      </c>
      <c r="P3" s="128">
        <v>3</v>
      </c>
      <c r="Q3" s="128">
        <v>1</v>
      </c>
      <c r="R3" s="129">
        <v>2</v>
      </c>
      <c r="S3" s="17"/>
    </row>
    <row r="4" spans="1:19" x14ac:dyDescent="0.2">
      <c r="A4" s="83" t="s">
        <v>131</v>
      </c>
      <c r="B4" s="86" t="s">
        <v>358</v>
      </c>
      <c r="C4" s="12">
        <v>4</v>
      </c>
      <c r="D4" s="13">
        <v>1</v>
      </c>
      <c r="E4" s="13">
        <v>1</v>
      </c>
      <c r="F4" s="14">
        <v>2</v>
      </c>
      <c r="G4" s="127">
        <v>5</v>
      </c>
      <c r="H4" s="13">
        <v>2</v>
      </c>
      <c r="I4" s="13">
        <v>2</v>
      </c>
      <c r="J4" s="14">
        <v>1</v>
      </c>
      <c r="K4" s="127">
        <v>4</v>
      </c>
      <c r="L4" s="128">
        <v>0</v>
      </c>
      <c r="M4" s="128">
        <v>1</v>
      </c>
      <c r="N4" s="129">
        <v>4</v>
      </c>
      <c r="O4" s="127">
        <v>5</v>
      </c>
      <c r="P4" s="128">
        <v>2</v>
      </c>
      <c r="Q4" s="128">
        <v>0</v>
      </c>
      <c r="R4" s="129">
        <v>3</v>
      </c>
      <c r="S4" s="17"/>
    </row>
    <row r="5" spans="1:19" x14ac:dyDescent="0.2">
      <c r="A5" s="83" t="s">
        <v>138</v>
      </c>
      <c r="B5" s="86" t="s">
        <v>391</v>
      </c>
      <c r="C5" s="12"/>
      <c r="D5" s="13"/>
      <c r="E5" s="13"/>
      <c r="F5" s="14"/>
      <c r="G5" s="127">
        <v>4</v>
      </c>
      <c r="H5" s="13">
        <v>2</v>
      </c>
      <c r="I5" s="13">
        <v>2</v>
      </c>
      <c r="J5" s="14">
        <v>0</v>
      </c>
      <c r="K5" s="127">
        <v>4</v>
      </c>
      <c r="L5" s="128">
        <v>2</v>
      </c>
      <c r="M5" s="128">
        <v>2</v>
      </c>
      <c r="N5" s="129">
        <v>0</v>
      </c>
      <c r="O5" s="127">
        <v>5</v>
      </c>
      <c r="P5" s="128">
        <v>2</v>
      </c>
      <c r="Q5" s="128">
        <v>1</v>
      </c>
      <c r="R5" s="129">
        <v>2</v>
      </c>
      <c r="S5" s="17"/>
    </row>
    <row r="6" spans="1:19" x14ac:dyDescent="0.2">
      <c r="A6" s="83" t="s">
        <v>104</v>
      </c>
      <c r="B6" s="86" t="s">
        <v>299</v>
      </c>
      <c r="C6" s="12">
        <v>3</v>
      </c>
      <c r="D6" s="13">
        <v>2</v>
      </c>
      <c r="E6" s="13">
        <v>1</v>
      </c>
      <c r="F6" s="14">
        <v>0</v>
      </c>
      <c r="G6" s="127">
        <v>4</v>
      </c>
      <c r="H6" s="13">
        <v>1</v>
      </c>
      <c r="I6" s="13">
        <v>2</v>
      </c>
      <c r="J6" s="14">
        <v>0</v>
      </c>
      <c r="K6" s="127"/>
      <c r="L6" s="128"/>
      <c r="M6" s="128"/>
      <c r="N6" s="129"/>
      <c r="O6" s="127">
        <v>4</v>
      </c>
      <c r="P6" s="128">
        <v>2</v>
      </c>
      <c r="Q6" s="128">
        <v>2</v>
      </c>
      <c r="R6" s="129">
        <v>0</v>
      </c>
      <c r="S6" s="17"/>
    </row>
    <row r="7" spans="1:19" x14ac:dyDescent="0.2">
      <c r="A7" s="83" t="s">
        <v>195</v>
      </c>
      <c r="B7" s="86" t="s">
        <v>298</v>
      </c>
      <c r="C7" s="12">
        <v>3</v>
      </c>
      <c r="D7" s="13">
        <v>2</v>
      </c>
      <c r="E7" s="13">
        <v>0</v>
      </c>
      <c r="F7" s="14">
        <v>0</v>
      </c>
      <c r="G7" s="127">
        <v>1</v>
      </c>
      <c r="H7" s="13">
        <v>0</v>
      </c>
      <c r="I7" s="13">
        <v>0</v>
      </c>
      <c r="J7" s="14">
        <v>0</v>
      </c>
      <c r="K7" s="127">
        <v>2</v>
      </c>
      <c r="L7" s="128">
        <v>0</v>
      </c>
      <c r="M7" s="128">
        <v>0</v>
      </c>
      <c r="N7" s="129">
        <v>0</v>
      </c>
      <c r="O7" s="127">
        <v>2</v>
      </c>
      <c r="P7" s="128">
        <v>1</v>
      </c>
      <c r="Q7" s="128">
        <v>0</v>
      </c>
      <c r="R7" s="129">
        <v>0</v>
      </c>
      <c r="S7" s="17"/>
    </row>
    <row r="8" spans="1:19" x14ac:dyDescent="0.2">
      <c r="A8" s="83" t="s">
        <v>135</v>
      </c>
      <c r="B8" s="86" t="s">
        <v>58</v>
      </c>
      <c r="C8" s="12"/>
      <c r="D8" s="146"/>
      <c r="E8" s="146"/>
      <c r="F8" s="14"/>
      <c r="G8" s="127">
        <v>4</v>
      </c>
      <c r="H8" s="13">
        <v>1</v>
      </c>
      <c r="I8" s="13">
        <v>1</v>
      </c>
      <c r="J8" s="14">
        <v>2</v>
      </c>
      <c r="K8" s="127">
        <v>1</v>
      </c>
      <c r="L8" s="128">
        <v>0</v>
      </c>
      <c r="M8" s="128">
        <v>0</v>
      </c>
      <c r="N8" s="129">
        <v>0</v>
      </c>
      <c r="O8" s="127">
        <v>3</v>
      </c>
      <c r="P8" s="128">
        <v>0</v>
      </c>
      <c r="Q8" s="128">
        <v>1</v>
      </c>
      <c r="R8" s="129">
        <v>0</v>
      </c>
      <c r="S8" s="17"/>
    </row>
    <row r="9" spans="1:19" x14ac:dyDescent="0.2">
      <c r="A9" s="83" t="s">
        <v>140</v>
      </c>
      <c r="B9" s="86" t="s">
        <v>331</v>
      </c>
      <c r="C9" s="12">
        <v>3</v>
      </c>
      <c r="D9" s="146">
        <v>0</v>
      </c>
      <c r="E9" s="146">
        <v>1</v>
      </c>
      <c r="F9" s="14">
        <v>4</v>
      </c>
      <c r="G9" s="127">
        <v>0</v>
      </c>
      <c r="H9" s="13">
        <v>0</v>
      </c>
      <c r="I9" s="13">
        <v>0</v>
      </c>
      <c r="J9" s="14">
        <v>2</v>
      </c>
      <c r="K9" s="127">
        <v>3</v>
      </c>
      <c r="L9" s="128">
        <v>0</v>
      </c>
      <c r="M9" s="128">
        <v>0</v>
      </c>
      <c r="N9" s="130">
        <v>1</v>
      </c>
      <c r="O9" s="127">
        <v>1</v>
      </c>
      <c r="P9" s="128">
        <v>0</v>
      </c>
      <c r="Q9" s="128">
        <v>0</v>
      </c>
      <c r="R9" s="130">
        <v>2</v>
      </c>
      <c r="S9" s="17"/>
    </row>
    <row r="10" spans="1:19" x14ac:dyDescent="0.2">
      <c r="A10" s="83" t="s">
        <v>139</v>
      </c>
      <c r="B10" s="86" t="s">
        <v>359</v>
      </c>
      <c r="C10" s="12">
        <v>3</v>
      </c>
      <c r="D10" s="146">
        <v>0</v>
      </c>
      <c r="E10" s="146">
        <v>2</v>
      </c>
      <c r="F10" s="14">
        <v>0</v>
      </c>
      <c r="G10" s="127">
        <v>0</v>
      </c>
      <c r="H10" s="13">
        <v>0</v>
      </c>
      <c r="I10" s="13">
        <v>0</v>
      </c>
      <c r="J10" s="14">
        <v>0</v>
      </c>
      <c r="K10" s="127">
        <v>2</v>
      </c>
      <c r="L10" s="128">
        <v>0</v>
      </c>
      <c r="M10" s="128">
        <v>1</v>
      </c>
      <c r="N10" s="129">
        <v>0</v>
      </c>
      <c r="O10" s="127">
        <v>2</v>
      </c>
      <c r="P10" s="128">
        <v>0</v>
      </c>
      <c r="Q10" s="128">
        <v>0</v>
      </c>
      <c r="R10" s="129">
        <v>0</v>
      </c>
      <c r="S10" s="17" t="s">
        <v>8</v>
      </c>
    </row>
    <row r="11" spans="1:19" x14ac:dyDescent="0.2">
      <c r="A11" s="83" t="s">
        <v>146</v>
      </c>
      <c r="B11" s="86" t="s">
        <v>318</v>
      </c>
      <c r="C11" s="12"/>
      <c r="D11" s="13"/>
      <c r="E11" s="13"/>
      <c r="F11" s="14"/>
      <c r="G11" s="127">
        <v>4</v>
      </c>
      <c r="H11" s="13">
        <v>0</v>
      </c>
      <c r="I11" s="13">
        <v>3</v>
      </c>
      <c r="J11" s="14">
        <v>0</v>
      </c>
      <c r="K11" s="131">
        <v>1</v>
      </c>
      <c r="L11" s="132">
        <v>0</v>
      </c>
      <c r="M11" s="132">
        <v>1</v>
      </c>
      <c r="N11" s="130">
        <v>0</v>
      </c>
      <c r="O11" s="131"/>
      <c r="P11" s="132"/>
      <c r="Q11" s="132"/>
      <c r="R11" s="130"/>
      <c r="S11" s="17"/>
    </row>
    <row r="12" spans="1:19" x14ac:dyDescent="0.2">
      <c r="A12" s="83" t="s">
        <v>136</v>
      </c>
      <c r="B12" s="86" t="s">
        <v>297</v>
      </c>
      <c r="C12" s="12"/>
      <c r="D12" s="13"/>
      <c r="E12" s="13"/>
      <c r="F12" s="14"/>
      <c r="G12" s="127"/>
      <c r="H12" s="13"/>
      <c r="I12" s="13"/>
      <c r="J12" s="14"/>
      <c r="K12" s="127">
        <v>0</v>
      </c>
      <c r="L12" s="128">
        <v>0</v>
      </c>
      <c r="M12" s="128">
        <v>0</v>
      </c>
      <c r="N12" s="129">
        <v>1</v>
      </c>
      <c r="O12" s="127">
        <v>1</v>
      </c>
      <c r="P12" s="128">
        <v>0</v>
      </c>
      <c r="Q12" s="128">
        <v>0</v>
      </c>
      <c r="R12" s="129">
        <v>0</v>
      </c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7"/>
      <c r="L13" s="128"/>
      <c r="M13" s="128"/>
      <c r="N13" s="129"/>
      <c r="O13" s="127"/>
      <c r="P13" s="128"/>
      <c r="Q13" s="128"/>
      <c r="R13" s="129"/>
      <c r="S13" s="17"/>
    </row>
    <row r="14" spans="1:19" x14ac:dyDescent="0.2">
      <c r="A14" s="83"/>
      <c r="B14" s="168"/>
      <c r="C14" s="12"/>
      <c r="D14" s="146"/>
      <c r="E14" s="146"/>
      <c r="F14" s="14"/>
      <c r="G14" s="127"/>
      <c r="H14" s="13"/>
      <c r="I14" s="13"/>
      <c r="J14" s="14"/>
      <c r="K14" s="127"/>
      <c r="L14" s="128"/>
      <c r="M14" s="128"/>
      <c r="N14" s="129"/>
      <c r="O14" s="127"/>
      <c r="P14" s="128"/>
      <c r="Q14" s="128"/>
      <c r="R14" s="129"/>
      <c r="S14" s="17"/>
    </row>
    <row r="15" spans="1:19" x14ac:dyDescent="0.2">
      <c r="A15" s="83"/>
      <c r="B15" s="86"/>
      <c r="C15" s="12"/>
      <c r="D15" s="146"/>
      <c r="E15" s="146"/>
      <c r="F15" s="14"/>
      <c r="G15" s="127"/>
      <c r="H15" s="13"/>
      <c r="I15" s="13"/>
      <c r="J15" s="14"/>
      <c r="K15" s="127"/>
      <c r="L15" s="128"/>
      <c r="M15" s="128"/>
      <c r="N15" s="129"/>
      <c r="O15" s="127"/>
      <c r="P15" s="128"/>
      <c r="Q15" s="128"/>
      <c r="R15" s="129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300</v>
      </c>
      <c r="C22" s="20">
        <v>20</v>
      </c>
      <c r="D22" s="21">
        <v>5</v>
      </c>
      <c r="E22" s="21">
        <v>5</v>
      </c>
      <c r="F22" s="22">
        <v>7</v>
      </c>
      <c r="G22" s="20">
        <v>27</v>
      </c>
      <c r="H22" s="21">
        <v>9</v>
      </c>
      <c r="I22" s="21">
        <v>11</v>
      </c>
      <c r="J22" s="22">
        <v>6</v>
      </c>
      <c r="K22" s="20">
        <v>21</v>
      </c>
      <c r="L22" s="21">
        <v>3</v>
      </c>
      <c r="M22" s="21">
        <v>7</v>
      </c>
      <c r="N22" s="22">
        <v>6</v>
      </c>
      <c r="O22" s="20">
        <v>28</v>
      </c>
      <c r="P22" s="21">
        <v>10</v>
      </c>
      <c r="Q22" s="21">
        <v>5</v>
      </c>
      <c r="R22" s="22">
        <v>9</v>
      </c>
      <c r="S22" s="24"/>
    </row>
    <row r="23" spans="1:24" x14ac:dyDescent="0.2">
      <c r="A23" s="18"/>
      <c r="B23" s="170" t="s">
        <v>319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5</v>
      </c>
      <c r="E26" s="29">
        <f t="shared" si="0"/>
        <v>5</v>
      </c>
      <c r="F26" s="29">
        <f t="shared" si="0"/>
        <v>7</v>
      </c>
      <c r="G26" s="29">
        <f t="shared" si="0"/>
        <v>27</v>
      </c>
      <c r="H26" s="29">
        <f t="shared" si="0"/>
        <v>9</v>
      </c>
      <c r="I26" s="29">
        <f t="shared" si="0"/>
        <v>11</v>
      </c>
      <c r="J26" s="29">
        <f t="shared" si="0"/>
        <v>6</v>
      </c>
      <c r="K26" s="29">
        <f t="shared" si="0"/>
        <v>21</v>
      </c>
      <c r="L26" s="29">
        <f t="shared" si="0"/>
        <v>3</v>
      </c>
      <c r="M26" s="29">
        <f t="shared" si="0"/>
        <v>7</v>
      </c>
      <c r="N26" s="29">
        <f t="shared" si="0"/>
        <v>6</v>
      </c>
      <c r="O26" s="29">
        <f t="shared" si="0"/>
        <v>28</v>
      </c>
      <c r="P26" s="29">
        <f t="shared" si="0"/>
        <v>10</v>
      </c>
      <c r="Q26" s="29">
        <f t="shared" si="0"/>
        <v>5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5</v>
      </c>
      <c r="E27" s="30">
        <f>E26</f>
        <v>5</v>
      </c>
      <c r="F27" s="30">
        <f>F26</f>
        <v>7</v>
      </c>
      <c r="G27" s="30">
        <f t="shared" ref="G27:R27" si="1">SUM(C27,G26)</f>
        <v>47</v>
      </c>
      <c r="H27" s="30">
        <f t="shared" si="1"/>
        <v>14</v>
      </c>
      <c r="I27" s="30">
        <f t="shared" si="1"/>
        <v>16</v>
      </c>
      <c r="J27" s="30">
        <f t="shared" si="1"/>
        <v>13</v>
      </c>
      <c r="K27" s="30">
        <f t="shared" si="1"/>
        <v>68</v>
      </c>
      <c r="L27" s="30">
        <f t="shared" si="1"/>
        <v>17</v>
      </c>
      <c r="M27" s="30">
        <f t="shared" si="1"/>
        <v>23</v>
      </c>
      <c r="N27" s="30">
        <f t="shared" si="1"/>
        <v>19</v>
      </c>
      <c r="O27" s="31">
        <f t="shared" si="1"/>
        <v>96</v>
      </c>
      <c r="P27" s="30">
        <f t="shared" si="1"/>
        <v>27</v>
      </c>
      <c r="Q27" s="30">
        <f t="shared" si="1"/>
        <v>28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281</v>
      </c>
      <c r="D29" s="187"/>
      <c r="E29" s="188"/>
      <c r="F29" s="4">
        <v>3</v>
      </c>
      <c r="G29" s="186" t="s">
        <v>43</v>
      </c>
      <c r="H29" s="187"/>
      <c r="I29" s="188"/>
      <c r="J29" s="4">
        <v>10</v>
      </c>
      <c r="K29" s="186" t="s">
        <v>244</v>
      </c>
      <c r="L29" s="187"/>
      <c r="M29" s="188"/>
      <c r="N29" s="4">
        <v>15</v>
      </c>
      <c r="O29" s="193" t="s">
        <v>41</v>
      </c>
      <c r="P29" s="187"/>
      <c r="Q29" s="188"/>
      <c r="R29" s="5">
        <v>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55</v>
      </c>
      <c r="B31" s="86" t="str">
        <f t="shared" si="2"/>
        <v>Joe DeJesus</v>
      </c>
      <c r="C31" s="12">
        <v>4</v>
      </c>
      <c r="D31" s="13">
        <v>0</v>
      </c>
      <c r="E31" s="13">
        <v>2</v>
      </c>
      <c r="F31" s="14">
        <v>3</v>
      </c>
      <c r="G31" s="12">
        <v>5</v>
      </c>
      <c r="H31" s="13">
        <v>3</v>
      </c>
      <c r="I31" s="13">
        <v>1</v>
      </c>
      <c r="J31" s="14">
        <v>1</v>
      </c>
      <c r="K31" s="12"/>
      <c r="L31" s="13"/>
      <c r="M31" s="13"/>
      <c r="N31" s="14"/>
      <c r="O31" s="15">
        <v>4</v>
      </c>
      <c r="P31" s="13">
        <v>2</v>
      </c>
      <c r="Q31" s="13">
        <v>2</v>
      </c>
      <c r="R31" s="16">
        <v>2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17</v>
      </c>
      <c r="B32" s="86" t="str">
        <f t="shared" si="2"/>
        <v>Chris DeJesus</v>
      </c>
      <c r="C32" s="12">
        <v>4</v>
      </c>
      <c r="D32" s="13">
        <v>1</v>
      </c>
      <c r="E32" s="13">
        <v>1</v>
      </c>
      <c r="F32" s="14">
        <v>1</v>
      </c>
      <c r="G32" s="12"/>
      <c r="H32" s="13"/>
      <c r="I32" s="13"/>
      <c r="J32" s="14"/>
      <c r="K32" s="12">
        <v>4</v>
      </c>
      <c r="L32" s="13">
        <v>3</v>
      </c>
      <c r="M32" s="13">
        <v>1</v>
      </c>
      <c r="N32" s="14">
        <v>5</v>
      </c>
      <c r="O32" s="15">
        <v>4</v>
      </c>
      <c r="P32" s="13">
        <v>1</v>
      </c>
      <c r="Q32" s="13">
        <v>2</v>
      </c>
      <c r="R32" s="16">
        <v>3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13</v>
      </c>
      <c r="B33" s="86" t="str">
        <f t="shared" si="2"/>
        <v>Alex Barrera'</v>
      </c>
      <c r="C33" s="12">
        <v>4</v>
      </c>
      <c r="D33" s="13">
        <v>2</v>
      </c>
      <c r="E33" s="13">
        <v>2</v>
      </c>
      <c r="F33" s="14">
        <v>0</v>
      </c>
      <c r="G33" s="12"/>
      <c r="H33" s="13"/>
      <c r="I33" s="13"/>
      <c r="J33" s="14"/>
      <c r="K33" s="12">
        <v>4</v>
      </c>
      <c r="L33" s="13">
        <v>0</v>
      </c>
      <c r="M33" s="13">
        <v>3</v>
      </c>
      <c r="N33" s="14">
        <v>0</v>
      </c>
      <c r="O33" s="15">
        <v>2</v>
      </c>
      <c r="P33" s="13">
        <v>0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35</v>
      </c>
      <c r="B34" s="86" t="str">
        <f t="shared" si="2"/>
        <v>Pasquale Agone</v>
      </c>
      <c r="C34" s="12">
        <v>4</v>
      </c>
      <c r="D34" s="13">
        <v>3</v>
      </c>
      <c r="E34" s="13">
        <v>0</v>
      </c>
      <c r="F34" s="14">
        <v>0</v>
      </c>
      <c r="G34" s="12">
        <v>4</v>
      </c>
      <c r="H34" s="13">
        <v>1</v>
      </c>
      <c r="I34" s="13">
        <v>0</v>
      </c>
      <c r="J34" s="14">
        <v>0</v>
      </c>
      <c r="K34" s="12">
        <v>4</v>
      </c>
      <c r="L34" s="13">
        <v>0</v>
      </c>
      <c r="M34" s="13">
        <v>4</v>
      </c>
      <c r="N34" s="14">
        <v>0</v>
      </c>
      <c r="O34" s="15">
        <v>2</v>
      </c>
      <c r="P34" s="13">
        <v>0</v>
      </c>
      <c r="Q34" s="13">
        <v>2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38</v>
      </c>
      <c r="B35" s="86" t="str">
        <f t="shared" si="2"/>
        <v>Edgar Ericson</v>
      </c>
      <c r="C35" s="12">
        <v>0</v>
      </c>
      <c r="D35" s="13">
        <v>0</v>
      </c>
      <c r="E35" s="13">
        <v>0</v>
      </c>
      <c r="F35" s="14">
        <v>1</v>
      </c>
      <c r="G35" s="12">
        <v>5</v>
      </c>
      <c r="H35" s="13">
        <v>0</v>
      </c>
      <c r="I35" s="13">
        <v>1</v>
      </c>
      <c r="J35" s="14">
        <v>1</v>
      </c>
      <c r="K35" s="12">
        <v>1</v>
      </c>
      <c r="L35" s="13">
        <v>0</v>
      </c>
      <c r="M35" s="13">
        <v>0</v>
      </c>
      <c r="N35" s="14">
        <v>2</v>
      </c>
      <c r="O35" s="15">
        <v>3</v>
      </c>
      <c r="P35" s="13">
        <v>0</v>
      </c>
      <c r="Q35" s="13">
        <v>3</v>
      </c>
      <c r="R35" s="16">
        <v>0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23</v>
      </c>
      <c r="B36" s="86" t="str">
        <f t="shared" si="2"/>
        <v>Braulio Thorne</v>
      </c>
      <c r="C36" s="12">
        <v>4</v>
      </c>
      <c r="D36" s="13">
        <v>0</v>
      </c>
      <c r="E36" s="13">
        <v>3</v>
      </c>
      <c r="F36" s="14">
        <v>1</v>
      </c>
      <c r="G36" s="12">
        <v>4</v>
      </c>
      <c r="H36" s="13">
        <v>2</v>
      </c>
      <c r="I36" s="13">
        <v>0</v>
      </c>
      <c r="J36" s="14">
        <v>2</v>
      </c>
      <c r="K36" s="12"/>
      <c r="L36" s="13"/>
      <c r="M36" s="13"/>
      <c r="N36" s="14"/>
      <c r="O36" s="15">
        <v>2</v>
      </c>
      <c r="P36" s="13">
        <v>0</v>
      </c>
      <c r="Q36" s="13">
        <v>1</v>
      </c>
      <c r="R36" s="16">
        <v>1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15</v>
      </c>
      <c r="B37" s="86" t="str">
        <f t="shared" si="2"/>
        <v>Meghan Fink</v>
      </c>
      <c r="C37" s="12">
        <v>0</v>
      </c>
      <c r="D37" s="13">
        <v>0</v>
      </c>
      <c r="E37" s="13">
        <v>0</v>
      </c>
      <c r="F37" s="14">
        <v>2</v>
      </c>
      <c r="G37" s="12">
        <v>0</v>
      </c>
      <c r="H37" s="13">
        <v>0</v>
      </c>
      <c r="I37" s="13">
        <v>0</v>
      </c>
      <c r="J37" s="14">
        <v>5</v>
      </c>
      <c r="K37" s="12">
        <v>2</v>
      </c>
      <c r="L37" s="13">
        <v>1</v>
      </c>
      <c r="M37" s="13">
        <v>0</v>
      </c>
      <c r="N37" s="14">
        <v>4</v>
      </c>
      <c r="O37" s="15">
        <v>2</v>
      </c>
      <c r="P37" s="13">
        <v>0</v>
      </c>
      <c r="Q37" s="13">
        <v>1</v>
      </c>
      <c r="R37" s="16">
        <v>2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74</v>
      </c>
      <c r="B38" s="86" t="str">
        <f t="shared" si="2"/>
        <v>John Gilroy</v>
      </c>
      <c r="C38" s="12">
        <v>1</v>
      </c>
      <c r="D38" s="13">
        <v>0</v>
      </c>
      <c r="E38" s="13">
        <v>1</v>
      </c>
      <c r="F38" s="14">
        <v>0</v>
      </c>
      <c r="G38" s="12">
        <v>4</v>
      </c>
      <c r="H38" s="13">
        <v>1</v>
      </c>
      <c r="I38" s="13">
        <v>3</v>
      </c>
      <c r="J38" s="14">
        <v>0</v>
      </c>
      <c r="K38" s="12">
        <v>4</v>
      </c>
      <c r="L38" s="13">
        <v>1</v>
      </c>
      <c r="M38" s="13">
        <v>2</v>
      </c>
      <c r="N38" s="14">
        <v>0</v>
      </c>
      <c r="O38" s="15">
        <v>2</v>
      </c>
      <c r="P38" s="13">
        <v>1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32</v>
      </c>
      <c r="B39" s="86" t="str">
        <f t="shared" si="2"/>
        <v>Mike Zampella</v>
      </c>
      <c r="C39" s="12"/>
      <c r="D39" s="13"/>
      <c r="E39" s="13"/>
      <c r="F39" s="14"/>
      <c r="G39" s="12">
        <v>5</v>
      </c>
      <c r="H39" s="13">
        <v>2</v>
      </c>
      <c r="I39" s="13">
        <v>2</v>
      </c>
      <c r="J39" s="14">
        <v>0</v>
      </c>
      <c r="K39" s="12">
        <v>4</v>
      </c>
      <c r="L39" s="13">
        <v>0</v>
      </c>
      <c r="M39" s="13">
        <v>4</v>
      </c>
      <c r="N39" s="14">
        <v>0</v>
      </c>
      <c r="O39" s="15">
        <v>2</v>
      </c>
      <c r="P39" s="13">
        <v>0</v>
      </c>
      <c r="Q39" s="13">
        <v>2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16</v>
      </c>
      <c r="B40" s="86" t="str">
        <f t="shared" si="2"/>
        <v>Jim Hughes</v>
      </c>
      <c r="C40" s="12">
        <v>3</v>
      </c>
      <c r="D40" s="13">
        <v>0</v>
      </c>
      <c r="E40" s="13">
        <v>3</v>
      </c>
      <c r="F40" s="14">
        <v>1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Dave Mazza</v>
      </c>
      <c r="C50" s="20">
        <v>24</v>
      </c>
      <c r="D50" s="21">
        <v>6</v>
      </c>
      <c r="E50" s="21">
        <v>12</v>
      </c>
      <c r="F50" s="22">
        <v>9</v>
      </c>
      <c r="G50" s="20">
        <v>27</v>
      </c>
      <c r="H50" s="21">
        <v>9</v>
      </c>
      <c r="I50" s="21">
        <v>7</v>
      </c>
      <c r="J50" s="22">
        <v>9</v>
      </c>
      <c r="K50" s="20">
        <v>23</v>
      </c>
      <c r="L50" s="21">
        <v>5</v>
      </c>
      <c r="M50" s="21">
        <v>14</v>
      </c>
      <c r="N50" s="22">
        <v>11</v>
      </c>
      <c r="O50" s="20">
        <v>23</v>
      </c>
      <c r="P50" s="21">
        <v>4</v>
      </c>
      <c r="Q50" s="21">
        <v>16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James Sciortino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12</v>
      </c>
      <c r="F54" s="29">
        <f t="shared" si="3"/>
        <v>9</v>
      </c>
      <c r="G54" s="29">
        <f t="shared" si="3"/>
        <v>27</v>
      </c>
      <c r="H54" s="29">
        <f t="shared" si="3"/>
        <v>9</v>
      </c>
      <c r="I54" s="29">
        <f t="shared" si="3"/>
        <v>7</v>
      </c>
      <c r="J54" s="29">
        <f t="shared" si="3"/>
        <v>9</v>
      </c>
      <c r="K54" s="29">
        <f t="shared" si="3"/>
        <v>23</v>
      </c>
      <c r="L54" s="29">
        <f t="shared" si="3"/>
        <v>5</v>
      </c>
      <c r="M54" s="29">
        <f t="shared" si="3"/>
        <v>14</v>
      </c>
      <c r="N54" s="29">
        <f t="shared" si="3"/>
        <v>11</v>
      </c>
      <c r="O54" s="29">
        <f t="shared" si="3"/>
        <v>23</v>
      </c>
      <c r="P54" s="29">
        <f t="shared" si="3"/>
        <v>4</v>
      </c>
      <c r="Q54" s="29">
        <f t="shared" si="3"/>
        <v>16</v>
      </c>
      <c r="R54" s="29">
        <f t="shared" si="3"/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120</v>
      </c>
      <c r="D55" s="30">
        <f>SUM(P27,D54)</f>
        <v>33</v>
      </c>
      <c r="E55" s="30">
        <f>SUM(Q27,E54)</f>
        <v>40</v>
      </c>
      <c r="F55" s="30">
        <f>SUM(R27,F54)</f>
        <v>37</v>
      </c>
      <c r="G55" s="30">
        <f t="shared" ref="G55:R55" si="4">SUM(C55,G54)</f>
        <v>147</v>
      </c>
      <c r="H55" s="30">
        <f t="shared" si="4"/>
        <v>42</v>
      </c>
      <c r="I55" s="30">
        <f t="shared" si="4"/>
        <v>47</v>
      </c>
      <c r="J55" s="30">
        <f t="shared" si="4"/>
        <v>46</v>
      </c>
      <c r="K55" s="30">
        <f t="shared" si="4"/>
        <v>170</v>
      </c>
      <c r="L55" s="30">
        <f t="shared" si="4"/>
        <v>47</v>
      </c>
      <c r="M55" s="30">
        <f t="shared" si="4"/>
        <v>61</v>
      </c>
      <c r="N55" s="30">
        <f t="shared" si="4"/>
        <v>57</v>
      </c>
      <c r="O55" s="31">
        <f t="shared" si="4"/>
        <v>193</v>
      </c>
      <c r="P55" s="30">
        <f t="shared" si="4"/>
        <v>51</v>
      </c>
      <c r="Q55" s="30">
        <f t="shared" si="4"/>
        <v>77</v>
      </c>
      <c r="R55" s="32">
        <f t="shared" si="4"/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73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55</v>
      </c>
      <c r="B59" s="86" t="str">
        <f t="shared" ref="B59:B76" si="6">B31</f>
        <v>Joe DeJesus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31</v>
      </c>
      <c r="P59" s="88">
        <f>SUM(D3,H3,L3,P3,D31,H31,L31,P31,D59,H59,L59)</f>
        <v>12</v>
      </c>
      <c r="Q59" s="88">
        <f>SUM(E3,I3,M3,Q3,E31,I31,M31,Q31,E59,I59,M59)</f>
        <v>9</v>
      </c>
      <c r="R59" s="89">
        <f>SUM(F3,J3,N3,R3,F31,J31,N31,R31,F59,J59,N59)</f>
        <v>10</v>
      </c>
      <c r="S59" s="84">
        <f>IF(O59=0,0,AVERAGE(P59/O59))</f>
        <v>0.38709677419354838</v>
      </c>
      <c r="U59" s="43" t="s">
        <v>105</v>
      </c>
      <c r="V59" s="86" t="s">
        <v>296</v>
      </c>
      <c r="W59" s="59">
        <v>10</v>
      </c>
      <c r="X59" s="59">
        <v>10</v>
      </c>
      <c r="Y59" s="60">
        <v>0.38709677419354838</v>
      </c>
      <c r="Z59" s="60" t="s">
        <v>199</v>
      </c>
      <c r="AA59" s="60">
        <v>1.4285714285714286</v>
      </c>
      <c r="AB59" s="60" t="s">
        <v>199</v>
      </c>
      <c r="AC59" s="59">
        <v>7</v>
      </c>
      <c r="AD59" s="105">
        <v>0.38709677419354838</v>
      </c>
    </row>
    <row r="60" spans="1:30" x14ac:dyDescent="0.2">
      <c r="A60" s="83" t="str">
        <f t="shared" si="5"/>
        <v>17</v>
      </c>
      <c r="B60" s="86" t="str">
        <f t="shared" si="6"/>
        <v>Chris DeJesus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30</v>
      </c>
      <c r="P60" s="56">
        <f t="shared" si="7"/>
        <v>10</v>
      </c>
      <c r="Q60" s="56">
        <f t="shared" si="7"/>
        <v>8</v>
      </c>
      <c r="R60" s="91">
        <f t="shared" si="7"/>
        <v>19</v>
      </c>
      <c r="S60" s="85">
        <f t="shared" ref="S60:S76" si="8">IF(O60=0,0,AVERAGE(P60/O60))</f>
        <v>0.33333333333333331</v>
      </c>
      <c r="U60" s="43" t="s">
        <v>131</v>
      </c>
      <c r="V60" s="86" t="s">
        <v>358</v>
      </c>
      <c r="W60" s="59">
        <v>19</v>
      </c>
      <c r="X60" s="59">
        <v>19</v>
      </c>
      <c r="Y60" s="60">
        <v>0.33333333333333331</v>
      </c>
      <c r="Z60" s="60" t="s">
        <v>199</v>
      </c>
      <c r="AA60" s="60">
        <v>2.7142857142857144</v>
      </c>
      <c r="AB60" s="60" t="s">
        <v>199</v>
      </c>
      <c r="AC60" s="59">
        <v>7</v>
      </c>
      <c r="AD60" s="105">
        <v>0.33333333333333331</v>
      </c>
    </row>
    <row r="61" spans="1:30" x14ac:dyDescent="0.2">
      <c r="A61" s="83" t="str">
        <f t="shared" si="5"/>
        <v>13</v>
      </c>
      <c r="B61" s="86" t="str">
        <f t="shared" si="6"/>
        <v>Alex Barrera'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23</v>
      </c>
      <c r="P61" s="56">
        <f t="shared" si="9"/>
        <v>8</v>
      </c>
      <c r="Q61" s="56">
        <f t="shared" si="9"/>
        <v>12</v>
      </c>
      <c r="R61" s="91">
        <f t="shared" si="9"/>
        <v>2</v>
      </c>
      <c r="S61" s="85">
        <f t="shared" si="8"/>
        <v>0.34782608695652173</v>
      </c>
      <c r="U61" s="43" t="s">
        <v>138</v>
      </c>
      <c r="V61" s="86" t="s">
        <v>391</v>
      </c>
      <c r="W61" s="59">
        <v>2</v>
      </c>
      <c r="X61" s="59">
        <v>2</v>
      </c>
      <c r="Y61" s="60">
        <v>0.34782608695652173</v>
      </c>
      <c r="Z61" s="60" t="s">
        <v>199</v>
      </c>
      <c r="AA61" s="60">
        <v>0.33333333333333331</v>
      </c>
      <c r="AB61" s="60" t="s">
        <v>199</v>
      </c>
      <c r="AC61" s="59">
        <v>6</v>
      </c>
      <c r="AD61" s="105">
        <v>0.34782608695652173</v>
      </c>
    </row>
    <row r="62" spans="1:30" x14ac:dyDescent="0.2">
      <c r="A62" s="83" t="str">
        <f t="shared" si="5"/>
        <v>35</v>
      </c>
      <c r="B62" s="86" t="str">
        <f t="shared" si="6"/>
        <v>Pasquale Agone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25</v>
      </c>
      <c r="P62" s="56">
        <f t="shared" si="10"/>
        <v>9</v>
      </c>
      <c r="Q62" s="56">
        <f t="shared" si="10"/>
        <v>11</v>
      </c>
      <c r="R62" s="91">
        <f t="shared" si="10"/>
        <v>0</v>
      </c>
      <c r="S62" s="85">
        <f t="shared" si="8"/>
        <v>0.36</v>
      </c>
      <c r="U62" s="43" t="s">
        <v>104</v>
      </c>
      <c r="V62" s="86" t="s">
        <v>299</v>
      </c>
      <c r="W62" s="59">
        <v>0</v>
      </c>
      <c r="X62" s="59" t="s">
        <v>447</v>
      </c>
      <c r="Y62" s="60">
        <v>0.36</v>
      </c>
      <c r="Z62" s="60" t="s">
        <v>199</v>
      </c>
      <c r="AA62" s="60">
        <v>0</v>
      </c>
      <c r="AB62" s="60" t="s">
        <v>199</v>
      </c>
      <c r="AC62" s="59">
        <v>7</v>
      </c>
      <c r="AD62" s="105">
        <v>0.36</v>
      </c>
    </row>
    <row r="63" spans="1:30" x14ac:dyDescent="0.2">
      <c r="A63" s="83" t="str">
        <f t="shared" si="5"/>
        <v>38</v>
      </c>
      <c r="B63" s="86" t="str">
        <f t="shared" si="6"/>
        <v>Edgar Ericson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17</v>
      </c>
      <c r="P63" s="56">
        <f t="shared" si="11"/>
        <v>3</v>
      </c>
      <c r="Q63" s="56">
        <f t="shared" si="11"/>
        <v>4</v>
      </c>
      <c r="R63" s="91">
        <f t="shared" si="11"/>
        <v>4</v>
      </c>
      <c r="S63" s="85">
        <f t="shared" si="8"/>
        <v>0.17647058823529413</v>
      </c>
      <c r="U63" s="43" t="s">
        <v>195</v>
      </c>
      <c r="V63" s="86" t="s">
        <v>298</v>
      </c>
      <c r="W63" s="59">
        <v>4</v>
      </c>
      <c r="X63" s="59">
        <v>4</v>
      </c>
      <c r="Y63" s="60">
        <v>0.17647058823529413</v>
      </c>
      <c r="Z63" s="60" t="s">
        <v>202</v>
      </c>
      <c r="AA63" s="60">
        <v>0.5</v>
      </c>
      <c r="AB63" s="60" t="s">
        <v>199</v>
      </c>
      <c r="AC63" s="59">
        <v>8</v>
      </c>
      <c r="AD63" s="105">
        <v>0.15</v>
      </c>
    </row>
    <row r="64" spans="1:30" x14ac:dyDescent="0.2">
      <c r="A64" s="83" t="str">
        <f t="shared" si="5"/>
        <v>23</v>
      </c>
      <c r="B64" s="86" t="str">
        <f t="shared" si="6"/>
        <v>Braulio Thorne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18</v>
      </c>
      <c r="P64" s="56">
        <f t="shared" si="12"/>
        <v>3</v>
      </c>
      <c r="Q64" s="56">
        <f t="shared" si="12"/>
        <v>6</v>
      </c>
      <c r="R64" s="91">
        <f t="shared" si="12"/>
        <v>6</v>
      </c>
      <c r="S64" s="85">
        <f t="shared" si="8"/>
        <v>0.16666666666666666</v>
      </c>
      <c r="U64" s="43" t="s">
        <v>135</v>
      </c>
      <c r="V64" s="86" t="s">
        <v>58</v>
      </c>
      <c r="W64" s="59">
        <v>6</v>
      </c>
      <c r="X64" s="59">
        <v>6</v>
      </c>
      <c r="Y64" s="60">
        <v>0.16666666666666666</v>
      </c>
      <c r="Z64" s="60" t="s">
        <v>202</v>
      </c>
      <c r="AA64" s="60">
        <v>1</v>
      </c>
      <c r="AB64" s="60" t="s">
        <v>199</v>
      </c>
      <c r="AC64" s="59">
        <v>6</v>
      </c>
      <c r="AD64" s="105">
        <v>0.15</v>
      </c>
    </row>
    <row r="65" spans="1:30" x14ac:dyDescent="0.2">
      <c r="A65" s="83" t="str">
        <f t="shared" si="5"/>
        <v>15</v>
      </c>
      <c r="B65" s="86" t="str">
        <f t="shared" si="6"/>
        <v>Meghan Fink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11</v>
      </c>
      <c r="P65" s="56">
        <f t="shared" si="13"/>
        <v>1</v>
      </c>
      <c r="Q65" s="56">
        <f t="shared" si="13"/>
        <v>2</v>
      </c>
      <c r="R65" s="91">
        <f t="shared" si="13"/>
        <v>22</v>
      </c>
      <c r="S65" s="85">
        <f t="shared" si="8"/>
        <v>9.0909090909090912E-2</v>
      </c>
      <c r="U65" s="43" t="s">
        <v>140</v>
      </c>
      <c r="V65" s="86" t="s">
        <v>331</v>
      </c>
      <c r="W65" s="59">
        <v>22</v>
      </c>
      <c r="X65" s="59">
        <v>22</v>
      </c>
      <c r="Y65" s="60">
        <v>9.0909090909090912E-2</v>
      </c>
      <c r="Z65" s="60" t="s">
        <v>202</v>
      </c>
      <c r="AA65" s="60">
        <v>2.75</v>
      </c>
      <c r="AB65" s="60" t="s">
        <v>199</v>
      </c>
      <c r="AC65" s="59">
        <v>8</v>
      </c>
      <c r="AD65" s="105">
        <v>0.05</v>
      </c>
    </row>
    <row r="66" spans="1:30" x14ac:dyDescent="0.2">
      <c r="A66" s="83" t="str">
        <f t="shared" si="5"/>
        <v>74</v>
      </c>
      <c r="B66" s="86" t="str">
        <f t="shared" si="6"/>
        <v>John Gilroy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18</v>
      </c>
      <c r="P66" s="56">
        <f t="shared" si="14"/>
        <v>3</v>
      </c>
      <c r="Q66" s="56">
        <f t="shared" si="14"/>
        <v>10</v>
      </c>
      <c r="R66" s="91">
        <f t="shared" si="14"/>
        <v>0</v>
      </c>
      <c r="S66" s="85">
        <f t="shared" si="8"/>
        <v>0.16666666666666666</v>
      </c>
      <c r="U66" s="43" t="s">
        <v>139</v>
      </c>
      <c r="V66" s="86" t="s">
        <v>359</v>
      </c>
      <c r="W66" s="59">
        <v>0</v>
      </c>
      <c r="X66" s="59" t="s">
        <v>447</v>
      </c>
      <c r="Y66" s="60">
        <v>0.16666666666666666</v>
      </c>
      <c r="Z66" s="60" t="s">
        <v>202</v>
      </c>
      <c r="AA66" s="60">
        <v>0</v>
      </c>
      <c r="AB66" s="60" t="s">
        <v>199</v>
      </c>
      <c r="AC66" s="59">
        <v>8</v>
      </c>
      <c r="AD66" s="105">
        <v>0.15</v>
      </c>
    </row>
    <row r="67" spans="1:30" x14ac:dyDescent="0.2">
      <c r="A67" s="83" t="str">
        <f t="shared" si="5"/>
        <v>32</v>
      </c>
      <c r="B67" s="86" t="str">
        <f t="shared" si="6"/>
        <v>Mike Zampella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16</v>
      </c>
      <c r="P67" s="56">
        <f t="shared" si="15"/>
        <v>2</v>
      </c>
      <c r="Q67" s="56">
        <f t="shared" si="15"/>
        <v>12</v>
      </c>
      <c r="R67" s="91">
        <f t="shared" si="15"/>
        <v>0</v>
      </c>
      <c r="S67" s="85">
        <f t="shared" si="8"/>
        <v>0.125</v>
      </c>
      <c r="U67" s="43" t="s">
        <v>146</v>
      </c>
      <c r="V67" s="86" t="s">
        <v>318</v>
      </c>
      <c r="W67" s="59">
        <v>0</v>
      </c>
      <c r="X67" s="59" t="s">
        <v>447</v>
      </c>
      <c r="Y67" s="60">
        <v>0.125</v>
      </c>
      <c r="Z67" s="60" t="s">
        <v>202</v>
      </c>
      <c r="AA67" s="60">
        <v>0</v>
      </c>
      <c r="AB67" s="60" t="s">
        <v>199</v>
      </c>
      <c r="AC67" s="59">
        <v>5</v>
      </c>
      <c r="AD67" s="105">
        <v>0.1</v>
      </c>
    </row>
    <row r="68" spans="1:30" x14ac:dyDescent="0.2">
      <c r="A68" s="83" t="str">
        <f t="shared" si="5"/>
        <v>16</v>
      </c>
      <c r="B68" s="86" t="str">
        <f t="shared" si="6"/>
        <v>Jim Hughes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4</v>
      </c>
      <c r="P68" s="56">
        <f t="shared" si="16"/>
        <v>0</v>
      </c>
      <c r="Q68" s="56">
        <f t="shared" si="16"/>
        <v>3</v>
      </c>
      <c r="R68" s="91">
        <f t="shared" si="16"/>
        <v>2</v>
      </c>
      <c r="S68" s="85">
        <f t="shared" si="8"/>
        <v>0</v>
      </c>
      <c r="U68" s="43" t="s">
        <v>136</v>
      </c>
      <c r="V68" s="86" t="s">
        <v>297</v>
      </c>
      <c r="W68" s="59">
        <v>2</v>
      </c>
      <c r="X68" s="59">
        <v>2</v>
      </c>
      <c r="Y68" s="60">
        <v>0</v>
      </c>
      <c r="Z68" s="60" t="s">
        <v>202</v>
      </c>
      <c r="AA68" s="60">
        <v>0.66666666666666663</v>
      </c>
      <c r="AB68" s="60" t="s">
        <v>203</v>
      </c>
      <c r="AC68" s="59">
        <v>3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Dave Mazza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193</v>
      </c>
      <c r="P78" s="21">
        <f t="shared" si="25"/>
        <v>51</v>
      </c>
      <c r="Q78" s="158">
        <f t="shared" si="25"/>
        <v>77</v>
      </c>
      <c r="R78" s="157"/>
      <c r="S78" s="159">
        <f>SUM(Q78/O78)</f>
        <v>0.39896373056994816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James Sciortino</v>
      </c>
      <c r="C79" s="90"/>
      <c r="D79" s="56"/>
      <c r="E79" s="56"/>
      <c r="F79" s="91"/>
      <c r="G79" s="90"/>
      <c r="H79" s="56"/>
      <c r="I79" s="56"/>
      <c r="J79" s="91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0.38709677419354838</v>
      </c>
      <c r="Z79" s="68"/>
      <c r="AA79" s="68">
        <v>2.75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193</v>
      </c>
      <c r="P82" s="29">
        <f t="shared" si="26"/>
        <v>51</v>
      </c>
      <c r="Q82" s="29">
        <f t="shared" si="26"/>
        <v>77</v>
      </c>
      <c r="R82" s="29">
        <f t="shared" si="26"/>
        <v>65</v>
      </c>
      <c r="S82" s="69">
        <f>AVERAGE(P82/O82)</f>
        <v>0.26424870466321243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193</v>
      </c>
      <c r="D83" s="29">
        <f>SUM(P55,D82)</f>
        <v>51</v>
      </c>
      <c r="E83" s="29">
        <f>SUM(Q55,E82)</f>
        <v>77</v>
      </c>
      <c r="F83" s="29">
        <f>SUM(R55,F82)</f>
        <v>65</v>
      </c>
      <c r="G83" s="29">
        <f t="shared" ref="G83:M83" si="27">SUM(C83,G82)</f>
        <v>193</v>
      </c>
      <c r="H83" s="29">
        <f t="shared" si="27"/>
        <v>51</v>
      </c>
      <c r="I83" s="29">
        <f t="shared" si="27"/>
        <v>77</v>
      </c>
      <c r="J83" s="29">
        <f t="shared" si="27"/>
        <v>65</v>
      </c>
      <c r="K83" s="29">
        <f t="shared" si="27"/>
        <v>193</v>
      </c>
      <c r="L83" s="29">
        <f t="shared" si="27"/>
        <v>51</v>
      </c>
      <c r="M83" s="29">
        <f t="shared" si="27"/>
        <v>77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0.56034482758620685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1.1643835616438356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300</v>
      </c>
      <c r="X86" s="79">
        <v>0.60103626943005184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319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2">
    <sortCondition descending="1" ref="T3:T12"/>
    <sortCondition descending="1" ref="U3:U12"/>
    <sortCondition descending="1" ref="W3:W12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15" sqref="C15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86" t="s">
        <v>244</v>
      </c>
      <c r="D1" s="187"/>
      <c r="E1" s="188"/>
      <c r="F1" s="4">
        <v>7</v>
      </c>
      <c r="G1" s="186" t="s">
        <v>71</v>
      </c>
      <c r="H1" s="187"/>
      <c r="I1" s="188"/>
      <c r="J1" s="4">
        <v>12</v>
      </c>
      <c r="K1" s="186" t="s">
        <v>183</v>
      </c>
      <c r="L1" s="187"/>
      <c r="M1" s="188"/>
      <c r="N1" s="4">
        <v>4</v>
      </c>
      <c r="O1" s="186" t="s">
        <v>39</v>
      </c>
      <c r="P1" s="187"/>
      <c r="Q1" s="188"/>
      <c r="R1" s="4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96</v>
      </c>
      <c r="B3" s="168" t="s">
        <v>188</v>
      </c>
      <c r="C3" s="12">
        <v>4</v>
      </c>
      <c r="D3" s="13">
        <v>2</v>
      </c>
      <c r="E3" s="13">
        <v>1</v>
      </c>
      <c r="F3" s="14">
        <v>0</v>
      </c>
      <c r="G3" s="12">
        <v>4</v>
      </c>
      <c r="H3" s="13">
        <v>2</v>
      </c>
      <c r="I3" s="13">
        <v>1</v>
      </c>
      <c r="J3" s="14">
        <v>0</v>
      </c>
      <c r="K3" s="127">
        <v>4</v>
      </c>
      <c r="L3" s="128">
        <v>2</v>
      </c>
      <c r="M3" s="128">
        <v>0</v>
      </c>
      <c r="N3" s="129">
        <v>2</v>
      </c>
      <c r="O3" s="127">
        <v>4</v>
      </c>
      <c r="P3" s="128">
        <v>2</v>
      </c>
      <c r="Q3" s="128">
        <v>1</v>
      </c>
      <c r="R3" s="129">
        <v>1</v>
      </c>
      <c r="S3" s="17"/>
    </row>
    <row r="4" spans="1:19" x14ac:dyDescent="0.2">
      <c r="A4" s="83" t="s">
        <v>146</v>
      </c>
      <c r="B4" s="86" t="s">
        <v>90</v>
      </c>
      <c r="C4" s="12">
        <v>4</v>
      </c>
      <c r="D4" s="13">
        <v>0</v>
      </c>
      <c r="E4" s="13">
        <v>1</v>
      </c>
      <c r="F4" s="14">
        <v>0</v>
      </c>
      <c r="G4" s="12">
        <v>4</v>
      </c>
      <c r="H4" s="13">
        <v>0</v>
      </c>
      <c r="I4" s="13">
        <v>2</v>
      </c>
      <c r="J4" s="14">
        <v>0</v>
      </c>
      <c r="K4" s="127">
        <v>4</v>
      </c>
      <c r="L4" s="128">
        <v>2</v>
      </c>
      <c r="M4" s="128">
        <v>1</v>
      </c>
      <c r="N4" s="129">
        <v>0</v>
      </c>
      <c r="O4" s="127">
        <v>4</v>
      </c>
      <c r="P4" s="128">
        <v>0</v>
      </c>
      <c r="Q4" s="128">
        <v>0</v>
      </c>
      <c r="R4" s="129">
        <v>0</v>
      </c>
      <c r="S4" s="17"/>
    </row>
    <row r="5" spans="1:19" x14ac:dyDescent="0.2">
      <c r="A5" s="83" t="s">
        <v>98</v>
      </c>
      <c r="B5" s="86" t="s">
        <v>112</v>
      </c>
      <c r="C5" s="12">
        <v>5</v>
      </c>
      <c r="D5" s="13">
        <v>4</v>
      </c>
      <c r="E5" s="13">
        <v>0</v>
      </c>
      <c r="F5" s="14">
        <v>4</v>
      </c>
      <c r="G5" s="12">
        <v>4</v>
      </c>
      <c r="H5" s="13">
        <v>3</v>
      </c>
      <c r="I5" s="13">
        <v>1</v>
      </c>
      <c r="J5" s="14">
        <v>7</v>
      </c>
      <c r="K5" s="127">
        <v>5</v>
      </c>
      <c r="L5" s="128">
        <v>3</v>
      </c>
      <c r="M5" s="128">
        <v>0</v>
      </c>
      <c r="N5" s="129">
        <v>3</v>
      </c>
      <c r="O5" s="127">
        <v>1</v>
      </c>
      <c r="P5" s="128">
        <v>0</v>
      </c>
      <c r="Q5" s="128">
        <v>0</v>
      </c>
      <c r="R5" s="129">
        <v>3</v>
      </c>
      <c r="S5" s="17"/>
    </row>
    <row r="6" spans="1:19" x14ac:dyDescent="0.2">
      <c r="A6" s="83" t="s">
        <v>93</v>
      </c>
      <c r="B6" s="86" t="s">
        <v>179</v>
      </c>
      <c r="C6" s="12">
        <v>4</v>
      </c>
      <c r="D6" s="146">
        <v>2</v>
      </c>
      <c r="E6" s="146">
        <v>1</v>
      </c>
      <c r="F6" s="14">
        <v>1</v>
      </c>
      <c r="G6" s="12">
        <v>4</v>
      </c>
      <c r="H6" s="13">
        <v>1</v>
      </c>
      <c r="I6" s="13">
        <v>2</v>
      </c>
      <c r="J6" s="14">
        <v>2</v>
      </c>
      <c r="K6" s="127">
        <v>4</v>
      </c>
      <c r="L6" s="128">
        <v>0</v>
      </c>
      <c r="M6" s="128">
        <v>1</v>
      </c>
      <c r="N6" s="129">
        <v>0</v>
      </c>
      <c r="O6" s="127">
        <v>3</v>
      </c>
      <c r="P6" s="128">
        <v>0</v>
      </c>
      <c r="Q6" s="128">
        <v>1</v>
      </c>
      <c r="R6" s="129">
        <v>0</v>
      </c>
      <c r="S6" s="17"/>
    </row>
    <row r="7" spans="1:19" x14ac:dyDescent="0.2">
      <c r="A7" s="83" t="s">
        <v>134</v>
      </c>
      <c r="B7" s="86" t="s">
        <v>265</v>
      </c>
      <c r="C7" s="12">
        <v>4</v>
      </c>
      <c r="D7" s="146">
        <v>0</v>
      </c>
      <c r="E7" s="146">
        <v>2</v>
      </c>
      <c r="F7" s="14">
        <v>0</v>
      </c>
      <c r="G7" s="12">
        <v>3</v>
      </c>
      <c r="H7" s="13">
        <v>0</v>
      </c>
      <c r="I7" s="13">
        <v>0</v>
      </c>
      <c r="J7" s="14">
        <v>0</v>
      </c>
      <c r="K7" s="127">
        <v>5</v>
      </c>
      <c r="L7" s="128">
        <v>2</v>
      </c>
      <c r="M7" s="128">
        <v>1</v>
      </c>
      <c r="N7" s="129">
        <v>0</v>
      </c>
      <c r="O7" s="127">
        <v>1</v>
      </c>
      <c r="P7" s="128">
        <v>0</v>
      </c>
      <c r="Q7" s="128">
        <v>1</v>
      </c>
      <c r="R7" s="129">
        <v>0</v>
      </c>
      <c r="S7" s="17" t="s">
        <v>8</v>
      </c>
    </row>
    <row r="8" spans="1:19" x14ac:dyDescent="0.2">
      <c r="A8" s="83" t="s">
        <v>103</v>
      </c>
      <c r="B8" s="86" t="s">
        <v>180</v>
      </c>
      <c r="C8" s="12">
        <v>3</v>
      </c>
      <c r="D8" s="146">
        <v>0</v>
      </c>
      <c r="E8" s="146">
        <v>1</v>
      </c>
      <c r="F8" s="14">
        <v>0</v>
      </c>
      <c r="G8" s="12">
        <v>2</v>
      </c>
      <c r="H8" s="13">
        <v>0</v>
      </c>
      <c r="I8" s="13">
        <v>2</v>
      </c>
      <c r="J8" s="14">
        <v>0</v>
      </c>
      <c r="K8" s="127">
        <v>1</v>
      </c>
      <c r="L8" s="128">
        <v>1</v>
      </c>
      <c r="M8" s="128">
        <v>0</v>
      </c>
      <c r="N8" s="129">
        <v>0</v>
      </c>
      <c r="O8" s="127">
        <v>3</v>
      </c>
      <c r="P8" s="128">
        <v>1</v>
      </c>
      <c r="Q8" s="128">
        <v>2</v>
      </c>
      <c r="R8" s="129">
        <v>3</v>
      </c>
      <c r="S8" s="17"/>
    </row>
    <row r="9" spans="1:19" x14ac:dyDescent="0.2">
      <c r="A9" s="83" t="s">
        <v>251</v>
      </c>
      <c r="B9" s="86" t="s">
        <v>403</v>
      </c>
      <c r="C9" s="12"/>
      <c r="D9" s="13"/>
      <c r="E9" s="13"/>
      <c r="F9" s="14"/>
      <c r="G9" s="12">
        <v>2</v>
      </c>
      <c r="H9" s="13">
        <v>0</v>
      </c>
      <c r="I9" s="13">
        <v>0</v>
      </c>
      <c r="J9" s="14">
        <v>0</v>
      </c>
      <c r="K9" s="12"/>
      <c r="L9" s="146"/>
      <c r="M9" s="146"/>
      <c r="N9" s="14"/>
      <c r="O9" s="12">
        <v>3</v>
      </c>
      <c r="P9" s="146">
        <v>0</v>
      </c>
      <c r="Q9" s="146">
        <v>1</v>
      </c>
      <c r="R9" s="14">
        <v>0</v>
      </c>
      <c r="S9" s="17"/>
    </row>
    <row r="10" spans="1:19" x14ac:dyDescent="0.2">
      <c r="A10" s="83" t="s">
        <v>120</v>
      </c>
      <c r="B10" s="168" t="s">
        <v>128</v>
      </c>
      <c r="C10" s="12">
        <v>0</v>
      </c>
      <c r="D10" s="13">
        <v>0</v>
      </c>
      <c r="E10" s="13">
        <v>0</v>
      </c>
      <c r="F10" s="14">
        <v>4</v>
      </c>
      <c r="G10" s="12">
        <v>1</v>
      </c>
      <c r="H10" s="13">
        <v>0</v>
      </c>
      <c r="I10" s="13">
        <v>0</v>
      </c>
      <c r="J10" s="14">
        <v>0</v>
      </c>
      <c r="K10" s="127">
        <v>0</v>
      </c>
      <c r="L10" s="128">
        <v>0</v>
      </c>
      <c r="M10" s="128">
        <v>0</v>
      </c>
      <c r="N10" s="129">
        <v>1</v>
      </c>
      <c r="O10" s="127">
        <v>3</v>
      </c>
      <c r="P10" s="128">
        <v>1</v>
      </c>
      <c r="Q10" s="128">
        <v>0</v>
      </c>
      <c r="R10" s="129">
        <v>4</v>
      </c>
      <c r="S10" s="17"/>
    </row>
    <row r="11" spans="1:19" x14ac:dyDescent="0.2">
      <c r="A11" s="83" t="s">
        <v>133</v>
      </c>
      <c r="B11" s="86" t="s">
        <v>168</v>
      </c>
      <c r="C11" s="12">
        <v>1</v>
      </c>
      <c r="D11" s="146">
        <v>0</v>
      </c>
      <c r="E11" s="146">
        <v>0</v>
      </c>
      <c r="F11" s="14">
        <v>0</v>
      </c>
      <c r="G11" s="12"/>
      <c r="H11" s="146"/>
      <c r="I11" s="146"/>
      <c r="J11" s="14"/>
      <c r="K11" s="127">
        <v>3</v>
      </c>
      <c r="L11" s="128">
        <v>1</v>
      </c>
      <c r="M11" s="128">
        <v>0</v>
      </c>
      <c r="N11" s="129">
        <v>0</v>
      </c>
      <c r="O11" s="127">
        <v>0</v>
      </c>
      <c r="P11" s="128">
        <v>0</v>
      </c>
      <c r="Q11" s="128">
        <v>0</v>
      </c>
      <c r="R11" s="129">
        <v>0</v>
      </c>
      <c r="S11" s="17"/>
    </row>
    <row r="12" spans="1:19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2"/>
      <c r="P12" s="146"/>
      <c r="Q12" s="13"/>
      <c r="R12" s="14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46"/>
      <c r="Q13" s="13"/>
      <c r="R13" s="14"/>
      <c r="S13" s="17"/>
    </row>
    <row r="14" spans="1:19" x14ac:dyDescent="0.2">
      <c r="A14" s="83"/>
      <c r="B14" s="168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3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3"/>
      <c r="R15" s="14"/>
      <c r="S15" s="17"/>
    </row>
    <row r="16" spans="1:19" x14ac:dyDescent="0.2">
      <c r="A16" s="83"/>
      <c r="B16" s="168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119</v>
      </c>
      <c r="C22" s="20">
        <v>25</v>
      </c>
      <c r="D22" s="21">
        <v>8</v>
      </c>
      <c r="E22" s="21">
        <v>6</v>
      </c>
      <c r="F22" s="22">
        <v>9</v>
      </c>
      <c r="G22" s="20">
        <v>24</v>
      </c>
      <c r="H22" s="21">
        <v>6</v>
      </c>
      <c r="I22" s="21">
        <v>8</v>
      </c>
      <c r="J22" s="22">
        <v>9</v>
      </c>
      <c r="K22" s="20">
        <v>26</v>
      </c>
      <c r="L22" s="21">
        <v>11</v>
      </c>
      <c r="M22" s="21">
        <v>3</v>
      </c>
      <c r="N22" s="22">
        <v>6</v>
      </c>
      <c r="O22" s="20">
        <v>21</v>
      </c>
      <c r="P22" s="21">
        <v>4</v>
      </c>
      <c r="Q22" s="21">
        <v>5</v>
      </c>
      <c r="R22" s="22">
        <v>11</v>
      </c>
      <c r="S22" s="24"/>
    </row>
    <row r="23" spans="1:24" x14ac:dyDescent="0.2">
      <c r="A23" s="18"/>
      <c r="B23" s="170" t="s">
        <v>425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>
        <v>1</v>
      </c>
      <c r="P23" s="56">
        <v>0</v>
      </c>
      <c r="Q23" s="56">
        <v>1</v>
      </c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25</v>
      </c>
      <c r="D26" s="29">
        <f t="shared" si="0"/>
        <v>8</v>
      </c>
      <c r="E26" s="29">
        <f t="shared" si="0"/>
        <v>6</v>
      </c>
      <c r="F26" s="29">
        <f t="shared" si="0"/>
        <v>9</v>
      </c>
      <c r="G26" s="29">
        <f t="shared" si="0"/>
        <v>24</v>
      </c>
      <c r="H26" s="29">
        <f t="shared" si="0"/>
        <v>6</v>
      </c>
      <c r="I26" s="29">
        <f t="shared" si="0"/>
        <v>8</v>
      </c>
      <c r="J26" s="29">
        <f t="shared" si="0"/>
        <v>9</v>
      </c>
      <c r="K26" s="29">
        <f t="shared" si="0"/>
        <v>26</v>
      </c>
      <c r="L26" s="29">
        <f t="shared" si="0"/>
        <v>11</v>
      </c>
      <c r="M26" s="29">
        <f t="shared" si="0"/>
        <v>3</v>
      </c>
      <c r="N26" s="29">
        <f t="shared" si="0"/>
        <v>6</v>
      </c>
      <c r="O26" s="29">
        <f t="shared" si="0"/>
        <v>22</v>
      </c>
      <c r="P26" s="29">
        <f t="shared" si="0"/>
        <v>4</v>
      </c>
      <c r="Q26" s="29">
        <f t="shared" si="0"/>
        <v>6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25</v>
      </c>
      <c r="D27" s="30">
        <f>D26</f>
        <v>8</v>
      </c>
      <c r="E27" s="30">
        <f>E26</f>
        <v>6</v>
      </c>
      <c r="F27" s="30">
        <f>F26</f>
        <v>9</v>
      </c>
      <c r="G27" s="30">
        <f t="shared" ref="G27:R27" si="1">SUM(C27,G26)</f>
        <v>49</v>
      </c>
      <c r="H27" s="30">
        <f t="shared" si="1"/>
        <v>14</v>
      </c>
      <c r="I27" s="30">
        <f t="shared" si="1"/>
        <v>14</v>
      </c>
      <c r="J27" s="30">
        <f t="shared" si="1"/>
        <v>18</v>
      </c>
      <c r="K27" s="30">
        <f t="shared" si="1"/>
        <v>75</v>
      </c>
      <c r="L27" s="30">
        <f t="shared" si="1"/>
        <v>25</v>
      </c>
      <c r="M27" s="30">
        <f t="shared" si="1"/>
        <v>17</v>
      </c>
      <c r="N27" s="30">
        <f t="shared" si="1"/>
        <v>24</v>
      </c>
      <c r="O27" s="31">
        <f t="shared" si="1"/>
        <v>97</v>
      </c>
      <c r="P27" s="30">
        <f t="shared" si="1"/>
        <v>29</v>
      </c>
      <c r="Q27" s="30">
        <f t="shared" si="1"/>
        <v>23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280</v>
      </c>
      <c r="D29" s="187"/>
      <c r="E29" s="188"/>
      <c r="F29" s="4">
        <v>3</v>
      </c>
      <c r="G29" s="193" t="s">
        <v>244</v>
      </c>
      <c r="H29" s="187"/>
      <c r="I29" s="188"/>
      <c r="J29" s="4">
        <v>8</v>
      </c>
      <c r="K29" s="193" t="s">
        <v>40</v>
      </c>
      <c r="L29" s="187"/>
      <c r="M29" s="188"/>
      <c r="N29" s="4">
        <v>17</v>
      </c>
      <c r="O29" s="193" t="s">
        <v>70</v>
      </c>
      <c r="P29" s="187"/>
      <c r="Q29" s="188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21</v>
      </c>
      <c r="B31" s="86" t="str">
        <f t="shared" si="2"/>
        <v>Josh Xiong</v>
      </c>
      <c r="C31" s="12">
        <v>4</v>
      </c>
      <c r="D31" s="13">
        <v>4</v>
      </c>
      <c r="E31" s="13">
        <v>0</v>
      </c>
      <c r="F31" s="14">
        <v>0</v>
      </c>
      <c r="G31" s="12">
        <v>5</v>
      </c>
      <c r="H31" s="13">
        <v>1</v>
      </c>
      <c r="I31" s="13">
        <v>1</v>
      </c>
      <c r="J31" s="14">
        <v>2</v>
      </c>
      <c r="K31" s="12">
        <v>5</v>
      </c>
      <c r="L31" s="13">
        <v>3</v>
      </c>
      <c r="M31" s="13">
        <v>0</v>
      </c>
      <c r="N31" s="14">
        <v>2</v>
      </c>
      <c r="O31" s="15">
        <v>4</v>
      </c>
      <c r="P31" s="13">
        <v>2</v>
      </c>
      <c r="Q31" s="13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32</v>
      </c>
      <c r="B32" s="86" t="str">
        <f t="shared" si="2"/>
        <v>Matt McCoy</v>
      </c>
      <c r="C32" s="12">
        <v>3</v>
      </c>
      <c r="D32" s="13">
        <v>2</v>
      </c>
      <c r="E32" s="13">
        <v>1</v>
      </c>
      <c r="F32" s="14">
        <v>2</v>
      </c>
      <c r="G32" s="12">
        <v>4</v>
      </c>
      <c r="H32" s="13">
        <v>1</v>
      </c>
      <c r="I32" s="13">
        <v>1</v>
      </c>
      <c r="J32" s="14">
        <v>1</v>
      </c>
      <c r="K32" s="12">
        <v>4</v>
      </c>
      <c r="L32" s="13">
        <v>2</v>
      </c>
      <c r="M32" s="13">
        <v>1</v>
      </c>
      <c r="N32" s="14">
        <v>0</v>
      </c>
      <c r="O32" s="15">
        <v>1</v>
      </c>
      <c r="P32" s="13">
        <v>0</v>
      </c>
      <c r="Q32" s="13">
        <v>0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11</v>
      </c>
      <c r="B33" s="86" t="str">
        <f t="shared" si="2"/>
        <v>Evan Van Duyne</v>
      </c>
      <c r="C33" s="12">
        <v>4</v>
      </c>
      <c r="D33" s="13">
        <v>4</v>
      </c>
      <c r="E33" s="13">
        <v>0</v>
      </c>
      <c r="F33" s="14">
        <v>3</v>
      </c>
      <c r="G33" s="12">
        <v>5</v>
      </c>
      <c r="H33" s="13">
        <v>3</v>
      </c>
      <c r="I33" s="13">
        <v>2</v>
      </c>
      <c r="J33" s="14">
        <v>4</v>
      </c>
      <c r="K33" s="12">
        <v>5</v>
      </c>
      <c r="L33" s="13">
        <v>2</v>
      </c>
      <c r="M33" s="13">
        <v>2</v>
      </c>
      <c r="N33" s="14">
        <v>7</v>
      </c>
      <c r="O33" s="15">
        <v>4</v>
      </c>
      <c r="P33" s="13">
        <v>1</v>
      </c>
      <c r="Q33" s="13">
        <v>3</v>
      </c>
      <c r="R33" s="16">
        <v>7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9</v>
      </c>
      <c r="B34" s="86" t="str">
        <f t="shared" si="2"/>
        <v>Riley Schmitz</v>
      </c>
      <c r="C34" s="12">
        <v>4</v>
      </c>
      <c r="D34" s="13">
        <v>2</v>
      </c>
      <c r="E34" s="13">
        <v>1</v>
      </c>
      <c r="F34" s="14">
        <v>0</v>
      </c>
      <c r="G34" s="12">
        <v>5</v>
      </c>
      <c r="H34" s="13">
        <v>2</v>
      </c>
      <c r="I34" s="13">
        <v>0</v>
      </c>
      <c r="J34" s="14">
        <v>0</v>
      </c>
      <c r="K34" s="12">
        <v>4</v>
      </c>
      <c r="L34" s="13">
        <v>1</v>
      </c>
      <c r="M34" s="13">
        <v>0</v>
      </c>
      <c r="N34" s="14">
        <v>0</v>
      </c>
      <c r="O34" s="15">
        <v>4</v>
      </c>
      <c r="P34" s="13">
        <v>0</v>
      </c>
      <c r="Q34" s="13">
        <v>0</v>
      </c>
      <c r="R34" s="1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88</v>
      </c>
      <c r="B35" s="86" t="str">
        <f t="shared" si="2"/>
        <v>Todd Paulson</v>
      </c>
      <c r="C35" s="12">
        <v>4</v>
      </c>
      <c r="D35" s="13">
        <v>3</v>
      </c>
      <c r="E35" s="13">
        <v>1</v>
      </c>
      <c r="F35" s="14">
        <v>1</v>
      </c>
      <c r="G35" s="12">
        <v>5</v>
      </c>
      <c r="H35" s="13">
        <v>2</v>
      </c>
      <c r="I35" s="13">
        <v>2</v>
      </c>
      <c r="J35" s="14">
        <v>0</v>
      </c>
      <c r="K35" s="12">
        <v>5</v>
      </c>
      <c r="L35" s="13">
        <v>1</v>
      </c>
      <c r="M35" s="13">
        <v>1</v>
      </c>
      <c r="N35" s="14">
        <v>0</v>
      </c>
      <c r="O35" s="15">
        <v>4</v>
      </c>
      <c r="P35" s="13">
        <v>1</v>
      </c>
      <c r="Q35" s="13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5</v>
      </c>
      <c r="B36" s="86" t="str">
        <f t="shared" si="2"/>
        <v>Patrick Lemke</v>
      </c>
      <c r="C36" s="12">
        <v>4</v>
      </c>
      <c r="D36" s="13">
        <v>2</v>
      </c>
      <c r="E36" s="13">
        <v>2</v>
      </c>
      <c r="F36" s="14">
        <v>0</v>
      </c>
      <c r="G36" s="12">
        <v>1</v>
      </c>
      <c r="H36" s="13">
        <v>1</v>
      </c>
      <c r="I36" s="13">
        <v>0</v>
      </c>
      <c r="J36" s="14">
        <v>0</v>
      </c>
      <c r="K36" s="12">
        <v>2</v>
      </c>
      <c r="L36" s="13">
        <v>0</v>
      </c>
      <c r="M36" s="13">
        <v>0</v>
      </c>
      <c r="N36" s="14">
        <v>0</v>
      </c>
      <c r="O36" s="15">
        <v>4</v>
      </c>
      <c r="P36" s="13">
        <v>0</v>
      </c>
      <c r="Q36" s="13">
        <v>2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27</v>
      </c>
      <c r="B37" s="86" t="str">
        <f t="shared" si="2"/>
        <v>Erin Pruitt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>
        <v>0</v>
      </c>
      <c r="P37" s="13">
        <v>0</v>
      </c>
      <c r="Q37" s="13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42</v>
      </c>
      <c r="B38" s="86" t="str">
        <f t="shared" si="2"/>
        <v>Chris Peterson</v>
      </c>
      <c r="C38" s="12">
        <v>0</v>
      </c>
      <c r="D38" s="13">
        <v>0</v>
      </c>
      <c r="E38" s="13">
        <v>0</v>
      </c>
      <c r="F38" s="14">
        <v>0</v>
      </c>
      <c r="G38" s="12">
        <v>0</v>
      </c>
      <c r="H38" s="13">
        <v>0</v>
      </c>
      <c r="I38" s="13">
        <v>0</v>
      </c>
      <c r="J38" s="14">
        <v>2</v>
      </c>
      <c r="K38" s="12">
        <v>2</v>
      </c>
      <c r="L38" s="13">
        <v>0</v>
      </c>
      <c r="M38" s="13">
        <v>0</v>
      </c>
      <c r="N38" s="14">
        <v>0</v>
      </c>
      <c r="O38" s="15">
        <v>0</v>
      </c>
      <c r="P38" s="13">
        <v>0</v>
      </c>
      <c r="Q38" s="13">
        <v>0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24</v>
      </c>
      <c r="B39" s="86" t="str">
        <f t="shared" si="2"/>
        <v>Steve Guerra</v>
      </c>
      <c r="C39" s="12"/>
      <c r="D39" s="146"/>
      <c r="E39" s="146"/>
      <c r="F39" s="14"/>
      <c r="G39" s="12">
        <v>3</v>
      </c>
      <c r="H39" s="13">
        <v>0</v>
      </c>
      <c r="I39" s="13">
        <v>2</v>
      </c>
      <c r="J39" s="14">
        <v>0</v>
      </c>
      <c r="K39" s="12">
        <v>0</v>
      </c>
      <c r="L39" s="13">
        <v>0</v>
      </c>
      <c r="M39" s="13">
        <v>0</v>
      </c>
      <c r="N39" s="14">
        <v>1</v>
      </c>
      <c r="O39" s="15">
        <v>2</v>
      </c>
      <c r="P39" s="13">
        <v>1</v>
      </c>
      <c r="Q39" s="13">
        <v>0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 Eliason</v>
      </c>
      <c r="C50" s="20">
        <v>23</v>
      </c>
      <c r="D50" s="21">
        <v>17</v>
      </c>
      <c r="E50" s="21">
        <v>5</v>
      </c>
      <c r="F50" s="22">
        <v>6</v>
      </c>
      <c r="G50" s="20">
        <v>28</v>
      </c>
      <c r="H50" s="21">
        <v>10</v>
      </c>
      <c r="I50" s="21">
        <v>8</v>
      </c>
      <c r="J50" s="22">
        <v>9</v>
      </c>
      <c r="K50" s="20">
        <v>27</v>
      </c>
      <c r="L50" s="21">
        <v>9</v>
      </c>
      <c r="M50" s="21">
        <v>4</v>
      </c>
      <c r="N50" s="22">
        <v>10</v>
      </c>
      <c r="O50" s="20">
        <v>23</v>
      </c>
      <c r="P50" s="21">
        <v>5</v>
      </c>
      <c r="Q50" s="21">
        <v>8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Maddie Eliason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23</v>
      </c>
      <c r="D54" s="29">
        <f t="shared" si="3"/>
        <v>17</v>
      </c>
      <c r="E54" s="29">
        <f t="shared" si="3"/>
        <v>5</v>
      </c>
      <c r="F54" s="29">
        <f t="shared" si="3"/>
        <v>6</v>
      </c>
      <c r="G54" s="29">
        <f t="shared" si="3"/>
        <v>28</v>
      </c>
      <c r="H54" s="29">
        <f t="shared" si="3"/>
        <v>10</v>
      </c>
      <c r="I54" s="29">
        <f t="shared" si="3"/>
        <v>8</v>
      </c>
      <c r="J54" s="29">
        <f t="shared" si="3"/>
        <v>9</v>
      </c>
      <c r="K54" s="29">
        <f t="shared" si="3"/>
        <v>27</v>
      </c>
      <c r="L54" s="29">
        <f t="shared" si="3"/>
        <v>9</v>
      </c>
      <c r="M54" s="29">
        <f t="shared" si="3"/>
        <v>4</v>
      </c>
      <c r="N54" s="29">
        <f t="shared" si="3"/>
        <v>10</v>
      </c>
      <c r="O54" s="29">
        <f t="shared" si="3"/>
        <v>23</v>
      </c>
      <c r="P54" s="29">
        <f t="shared" si="3"/>
        <v>5</v>
      </c>
      <c r="Q54" s="29">
        <f t="shared" si="3"/>
        <v>8</v>
      </c>
      <c r="R54" s="29">
        <f t="shared" si="3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120</v>
      </c>
      <c r="D55" s="30">
        <f>SUM(P27,D54)</f>
        <v>46</v>
      </c>
      <c r="E55" s="30">
        <f>SUM(Q27,E54)</f>
        <v>28</v>
      </c>
      <c r="F55" s="30">
        <f>SUM(R27,F54)</f>
        <v>41</v>
      </c>
      <c r="G55" s="30">
        <f t="shared" ref="G55:R55" si="4">SUM(C55,G54)</f>
        <v>148</v>
      </c>
      <c r="H55" s="30">
        <f t="shared" si="4"/>
        <v>56</v>
      </c>
      <c r="I55" s="30">
        <f t="shared" si="4"/>
        <v>36</v>
      </c>
      <c r="J55" s="30">
        <f t="shared" si="4"/>
        <v>50</v>
      </c>
      <c r="K55" s="30">
        <f t="shared" si="4"/>
        <v>175</v>
      </c>
      <c r="L55" s="30">
        <f t="shared" si="4"/>
        <v>65</v>
      </c>
      <c r="M55" s="30">
        <f t="shared" si="4"/>
        <v>40</v>
      </c>
      <c r="N55" s="30">
        <f t="shared" si="4"/>
        <v>60</v>
      </c>
      <c r="O55" s="31">
        <f t="shared" si="4"/>
        <v>198</v>
      </c>
      <c r="P55" s="30">
        <f t="shared" si="4"/>
        <v>70</v>
      </c>
      <c r="Q55" s="30">
        <f t="shared" si="4"/>
        <v>48</v>
      </c>
      <c r="R55" s="32">
        <f t="shared" si="4"/>
        <v>71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415</v>
      </c>
      <c r="D57" s="187"/>
      <c r="E57" s="188"/>
      <c r="F57" s="49">
        <v>5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75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21</v>
      </c>
      <c r="B59" s="86" t="str">
        <f t="shared" ref="B59:B76" si="6">B31</f>
        <v>Josh Xiong</v>
      </c>
      <c r="C59" s="12">
        <v>4</v>
      </c>
      <c r="D59" s="13">
        <v>3</v>
      </c>
      <c r="E59" s="13">
        <v>0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38</v>
      </c>
      <c r="P59" s="88">
        <f>SUM(D3,H3,L3,P3,D31,H31,L31,P31,D59,H59,L59)</f>
        <v>21</v>
      </c>
      <c r="Q59" s="88">
        <f>SUM(E3,I3,M3,Q3,E31,I31,M31,Q31,E59,I59,M59)</f>
        <v>6</v>
      </c>
      <c r="R59" s="89">
        <f>SUM(F3,J3,N3,R3,F31,J31,N31,R31,F59,J59,N59)</f>
        <v>8</v>
      </c>
      <c r="S59" s="84">
        <f>IF(O59=0,0,AVERAGE(P59/O59))</f>
        <v>0.55263157894736847</v>
      </c>
      <c r="U59" s="43" t="s">
        <v>96</v>
      </c>
      <c r="V59" s="86" t="s">
        <v>188</v>
      </c>
      <c r="W59" s="59">
        <v>8</v>
      </c>
      <c r="X59" s="59">
        <v>8</v>
      </c>
      <c r="Y59" s="60">
        <v>0.55263157894736847</v>
      </c>
      <c r="Z59" s="60" t="s">
        <v>199</v>
      </c>
      <c r="AA59" s="60">
        <v>0.88888888888888884</v>
      </c>
      <c r="AB59" s="60" t="s">
        <v>199</v>
      </c>
      <c r="AC59" s="59">
        <v>9</v>
      </c>
      <c r="AD59" s="105">
        <v>0.55263157894736847</v>
      </c>
    </row>
    <row r="60" spans="1:30" x14ac:dyDescent="0.2">
      <c r="A60" s="83" t="str">
        <f t="shared" si="5"/>
        <v>32</v>
      </c>
      <c r="B60" s="86" t="str">
        <f t="shared" si="6"/>
        <v>Matt McCoy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28</v>
      </c>
      <c r="P60" s="56">
        <f t="shared" si="7"/>
        <v>7</v>
      </c>
      <c r="Q60" s="56">
        <f t="shared" si="7"/>
        <v>7</v>
      </c>
      <c r="R60" s="91">
        <f t="shared" si="7"/>
        <v>3</v>
      </c>
      <c r="S60" s="85">
        <f t="shared" ref="S60:S76" si="8">IF(O60=0,0,AVERAGE(P60/O60))</f>
        <v>0.25</v>
      </c>
      <c r="U60" s="43" t="s">
        <v>146</v>
      </c>
      <c r="V60" s="86" t="s">
        <v>90</v>
      </c>
      <c r="W60" s="59">
        <v>3</v>
      </c>
      <c r="X60" s="59">
        <v>3</v>
      </c>
      <c r="Y60" s="60">
        <v>0.25</v>
      </c>
      <c r="Z60" s="60" t="s">
        <v>199</v>
      </c>
      <c r="AA60" s="60">
        <v>0.375</v>
      </c>
      <c r="AB60" s="60" t="s">
        <v>199</v>
      </c>
      <c r="AC60" s="59">
        <v>8</v>
      </c>
      <c r="AD60" s="105">
        <v>0.25</v>
      </c>
    </row>
    <row r="61" spans="1:30" x14ac:dyDescent="0.2">
      <c r="A61" s="83" t="str">
        <f t="shared" si="5"/>
        <v>11</v>
      </c>
      <c r="B61" s="86" t="str">
        <f t="shared" si="6"/>
        <v>Evan Van Duyne</v>
      </c>
      <c r="C61" s="12">
        <v>4</v>
      </c>
      <c r="D61" s="13">
        <v>2</v>
      </c>
      <c r="E61" s="13">
        <v>2</v>
      </c>
      <c r="F61" s="14">
        <v>9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37</v>
      </c>
      <c r="P61" s="56">
        <f t="shared" si="9"/>
        <v>22</v>
      </c>
      <c r="Q61" s="56">
        <f t="shared" si="9"/>
        <v>10</v>
      </c>
      <c r="R61" s="91">
        <f t="shared" si="9"/>
        <v>47</v>
      </c>
      <c r="S61" s="85">
        <f t="shared" si="8"/>
        <v>0.59459459459459463</v>
      </c>
      <c r="U61" s="43" t="s">
        <v>98</v>
      </c>
      <c r="V61" s="86" t="s">
        <v>112</v>
      </c>
      <c r="W61" s="59">
        <v>47</v>
      </c>
      <c r="X61" s="59">
        <v>47</v>
      </c>
      <c r="Y61" s="60">
        <v>0.59459459459459463</v>
      </c>
      <c r="Z61" s="60" t="s">
        <v>199</v>
      </c>
      <c r="AA61" s="60">
        <v>5.2222222222222223</v>
      </c>
      <c r="AB61" s="60" t="s">
        <v>199</v>
      </c>
      <c r="AC61" s="59">
        <v>9</v>
      </c>
      <c r="AD61" s="105">
        <v>0.59459459459459463</v>
      </c>
    </row>
    <row r="62" spans="1:30" x14ac:dyDescent="0.2">
      <c r="A62" s="83" t="str">
        <f t="shared" si="5"/>
        <v>9</v>
      </c>
      <c r="B62" s="86" t="str">
        <f t="shared" si="6"/>
        <v>Riley Schmitz</v>
      </c>
      <c r="C62" s="12">
        <v>3</v>
      </c>
      <c r="D62" s="13">
        <v>1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35</v>
      </c>
      <c r="P62" s="56">
        <f t="shared" si="10"/>
        <v>9</v>
      </c>
      <c r="Q62" s="56">
        <f t="shared" si="10"/>
        <v>6</v>
      </c>
      <c r="R62" s="91">
        <f t="shared" si="10"/>
        <v>5</v>
      </c>
      <c r="S62" s="85">
        <f t="shared" si="8"/>
        <v>0.25714285714285712</v>
      </c>
      <c r="U62" s="43" t="s">
        <v>93</v>
      </c>
      <c r="V62" s="86" t="s">
        <v>179</v>
      </c>
      <c r="W62" s="59">
        <v>5</v>
      </c>
      <c r="X62" s="59">
        <v>5</v>
      </c>
      <c r="Y62" s="60">
        <v>0.25714285714285712</v>
      </c>
      <c r="Z62" s="60" t="s">
        <v>199</v>
      </c>
      <c r="AA62" s="60">
        <v>0.55555555555555558</v>
      </c>
      <c r="AB62" s="60" t="s">
        <v>199</v>
      </c>
      <c r="AC62" s="59">
        <v>9</v>
      </c>
      <c r="AD62" s="105">
        <v>0.25714285714285712</v>
      </c>
    </row>
    <row r="63" spans="1:30" x14ac:dyDescent="0.2">
      <c r="A63" s="83" t="str">
        <f t="shared" si="5"/>
        <v>88</v>
      </c>
      <c r="B63" s="86" t="str">
        <f t="shared" si="6"/>
        <v>Todd Paulson</v>
      </c>
      <c r="C63" s="12">
        <v>4</v>
      </c>
      <c r="D63" s="13">
        <v>0</v>
      </c>
      <c r="E63" s="13">
        <v>1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35</v>
      </c>
      <c r="P63" s="56">
        <f t="shared" si="11"/>
        <v>9</v>
      </c>
      <c r="Q63" s="56">
        <f t="shared" si="11"/>
        <v>10</v>
      </c>
      <c r="R63" s="91">
        <f t="shared" si="11"/>
        <v>1</v>
      </c>
      <c r="S63" s="85">
        <f t="shared" si="8"/>
        <v>0.25714285714285712</v>
      </c>
      <c r="U63" s="43" t="s">
        <v>134</v>
      </c>
      <c r="V63" s="86" t="s">
        <v>265</v>
      </c>
      <c r="W63" s="59">
        <v>1</v>
      </c>
      <c r="X63" s="59">
        <v>1</v>
      </c>
      <c r="Y63" s="60">
        <v>0.25714285714285712</v>
      </c>
      <c r="Z63" s="60" t="s">
        <v>199</v>
      </c>
      <c r="AA63" s="60">
        <v>0.1111111111111111</v>
      </c>
      <c r="AB63" s="60" t="s">
        <v>199</v>
      </c>
      <c r="AC63" s="59">
        <v>9</v>
      </c>
      <c r="AD63" s="105">
        <v>0.25714285714285712</v>
      </c>
    </row>
    <row r="64" spans="1:30" x14ac:dyDescent="0.2">
      <c r="A64" s="83" t="str">
        <f t="shared" si="5"/>
        <v>5</v>
      </c>
      <c r="B64" s="86" t="str">
        <f t="shared" si="6"/>
        <v>Patrick Lemke</v>
      </c>
      <c r="C64" s="12">
        <v>4</v>
      </c>
      <c r="D64" s="13">
        <v>1</v>
      </c>
      <c r="E64" s="13">
        <v>0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24</v>
      </c>
      <c r="P64" s="56">
        <f t="shared" si="12"/>
        <v>6</v>
      </c>
      <c r="Q64" s="56">
        <f t="shared" si="12"/>
        <v>9</v>
      </c>
      <c r="R64" s="91">
        <f t="shared" si="12"/>
        <v>3</v>
      </c>
      <c r="S64" s="85">
        <f t="shared" si="8"/>
        <v>0.25</v>
      </c>
      <c r="U64" s="43" t="s">
        <v>103</v>
      </c>
      <c r="V64" s="86" t="s">
        <v>180</v>
      </c>
      <c r="W64" s="59">
        <v>3</v>
      </c>
      <c r="X64" s="59">
        <v>3</v>
      </c>
      <c r="Y64" s="60">
        <v>0.25</v>
      </c>
      <c r="Z64" s="60" t="s">
        <v>199</v>
      </c>
      <c r="AA64" s="60">
        <v>0.33333333333333331</v>
      </c>
      <c r="AB64" s="60" t="s">
        <v>199</v>
      </c>
      <c r="AC64" s="59">
        <v>9</v>
      </c>
      <c r="AD64" s="105">
        <v>0.25</v>
      </c>
    </row>
    <row r="65" spans="1:30" x14ac:dyDescent="0.2">
      <c r="A65" s="83" t="str">
        <f t="shared" si="5"/>
        <v>27</v>
      </c>
      <c r="B65" s="86" t="str">
        <f t="shared" si="6"/>
        <v>Erin Pruitt</v>
      </c>
      <c r="C65" s="12">
        <v>3</v>
      </c>
      <c r="D65" s="13">
        <v>0</v>
      </c>
      <c r="E65" s="13">
        <v>1</v>
      </c>
      <c r="F65" s="14">
        <v>0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8</v>
      </c>
      <c r="P65" s="56">
        <f t="shared" si="13"/>
        <v>0</v>
      </c>
      <c r="Q65" s="56">
        <f t="shared" si="13"/>
        <v>2</v>
      </c>
      <c r="R65" s="91">
        <f t="shared" si="13"/>
        <v>0</v>
      </c>
      <c r="S65" s="85">
        <f t="shared" si="8"/>
        <v>0</v>
      </c>
      <c r="U65" s="43" t="s">
        <v>251</v>
      </c>
      <c r="V65" s="86" t="s">
        <v>403</v>
      </c>
      <c r="W65" s="59">
        <v>0</v>
      </c>
      <c r="X65" s="59" t="s">
        <v>447</v>
      </c>
      <c r="Y65" s="60">
        <v>0</v>
      </c>
      <c r="Z65" s="60" t="s">
        <v>202</v>
      </c>
      <c r="AA65" s="60">
        <v>0</v>
      </c>
      <c r="AB65" s="60" t="s">
        <v>199</v>
      </c>
      <c r="AC65" s="59">
        <v>4</v>
      </c>
      <c r="AD65" s="105">
        <v>0</v>
      </c>
    </row>
    <row r="66" spans="1:30" x14ac:dyDescent="0.2">
      <c r="A66" s="83" t="str">
        <f t="shared" si="5"/>
        <v>42</v>
      </c>
      <c r="B66" s="86" t="str">
        <f t="shared" si="6"/>
        <v>Chris Peterson</v>
      </c>
      <c r="C66" s="12">
        <v>2</v>
      </c>
      <c r="D66" s="13">
        <v>0</v>
      </c>
      <c r="E66" s="13">
        <v>0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8</v>
      </c>
      <c r="P66" s="56">
        <f t="shared" si="14"/>
        <v>1</v>
      </c>
      <c r="Q66" s="56">
        <f t="shared" si="14"/>
        <v>0</v>
      </c>
      <c r="R66" s="91">
        <f t="shared" si="14"/>
        <v>12</v>
      </c>
      <c r="S66" s="85">
        <f t="shared" si="8"/>
        <v>0.125</v>
      </c>
      <c r="U66" s="43" t="s">
        <v>120</v>
      </c>
      <c r="V66" s="86" t="s">
        <v>128</v>
      </c>
      <c r="W66" s="59">
        <v>12</v>
      </c>
      <c r="X66" s="59">
        <v>12</v>
      </c>
      <c r="Y66" s="60">
        <v>0.125</v>
      </c>
      <c r="Z66" s="60" t="s">
        <v>202</v>
      </c>
      <c r="AA66" s="60">
        <v>1.3333333333333333</v>
      </c>
      <c r="AB66" s="60" t="s">
        <v>199</v>
      </c>
      <c r="AC66" s="59">
        <v>9</v>
      </c>
      <c r="AD66" s="105">
        <v>0.05</v>
      </c>
    </row>
    <row r="67" spans="1:30" x14ac:dyDescent="0.2">
      <c r="A67" s="83" t="str">
        <f t="shared" si="5"/>
        <v>24</v>
      </c>
      <c r="B67" s="86" t="str">
        <f t="shared" si="6"/>
        <v>Steve Guerra</v>
      </c>
      <c r="C67" s="12">
        <v>1</v>
      </c>
      <c r="D67" s="13">
        <v>0</v>
      </c>
      <c r="E67" s="13">
        <v>1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10</v>
      </c>
      <c r="P67" s="56">
        <f t="shared" si="15"/>
        <v>2</v>
      </c>
      <c r="Q67" s="56">
        <f t="shared" si="15"/>
        <v>3</v>
      </c>
      <c r="R67" s="91">
        <f t="shared" si="15"/>
        <v>2</v>
      </c>
      <c r="S67" s="85">
        <f t="shared" si="8"/>
        <v>0.2</v>
      </c>
      <c r="U67" s="43" t="s">
        <v>133</v>
      </c>
      <c r="V67" s="86" t="s">
        <v>168</v>
      </c>
      <c r="W67" s="59">
        <v>2</v>
      </c>
      <c r="X67" s="59">
        <v>2</v>
      </c>
      <c r="Y67" s="60">
        <v>0.2</v>
      </c>
      <c r="Z67" s="60" t="s">
        <v>202</v>
      </c>
      <c r="AA67" s="60">
        <v>0.2857142857142857</v>
      </c>
      <c r="AB67" s="60" t="s">
        <v>199</v>
      </c>
      <c r="AC67" s="59">
        <v>7</v>
      </c>
      <c r="AD67" s="105">
        <v>0.1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 Eliason</v>
      </c>
      <c r="C78" s="20">
        <v>22</v>
      </c>
      <c r="D78" s="21">
        <v>7</v>
      </c>
      <c r="E78" s="21">
        <v>4</v>
      </c>
      <c r="F78" s="22">
        <v>10</v>
      </c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219</v>
      </c>
      <c r="P78" s="21">
        <f t="shared" si="25"/>
        <v>77</v>
      </c>
      <c r="Q78" s="158">
        <f t="shared" si="25"/>
        <v>51</v>
      </c>
      <c r="R78" s="157"/>
      <c r="S78" s="159">
        <f>SUM(Q78/O78)</f>
        <v>0.23287671232876711</v>
      </c>
      <c r="V78" s="56" t="s">
        <v>23</v>
      </c>
      <c r="W78" s="59">
        <v>81</v>
      </c>
      <c r="X78" s="59">
        <v>81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Maddie Eliason</v>
      </c>
      <c r="C79" s="90">
        <v>3</v>
      </c>
      <c r="D79" s="56">
        <v>0</v>
      </c>
      <c r="E79" s="56">
        <v>1</v>
      </c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4</v>
      </c>
      <c r="P79" s="56">
        <f t="shared" si="25"/>
        <v>0</v>
      </c>
      <c r="Q79" s="56">
        <f t="shared" si="25"/>
        <v>2</v>
      </c>
      <c r="R79" s="91"/>
      <c r="S79" s="160">
        <f>SUM(Q79/O79)</f>
        <v>0.5</v>
      </c>
      <c r="V79" s="67" t="s">
        <v>24</v>
      </c>
      <c r="W79" s="62"/>
      <c r="X79" s="62"/>
      <c r="Y79" s="68">
        <v>0.59459459459459463</v>
      </c>
      <c r="Z79" s="68"/>
      <c r="AA79" s="68">
        <v>5.2222222222222223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25</v>
      </c>
      <c r="D82" s="29">
        <f t="shared" si="26"/>
        <v>7</v>
      </c>
      <c r="E82" s="29">
        <f t="shared" si="26"/>
        <v>5</v>
      </c>
      <c r="F82" s="29">
        <f t="shared" si="26"/>
        <v>10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223</v>
      </c>
      <c r="P82" s="29">
        <f t="shared" si="26"/>
        <v>77</v>
      </c>
      <c r="Q82" s="29">
        <f t="shared" si="26"/>
        <v>53</v>
      </c>
      <c r="R82" s="29">
        <f t="shared" si="26"/>
        <v>81</v>
      </c>
      <c r="S82" s="69">
        <f>AVERAGE(P82/O82)</f>
        <v>0.3452914798206278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223</v>
      </c>
      <c r="D83" s="29">
        <f>SUM(P55,D82)</f>
        <v>77</v>
      </c>
      <c r="E83" s="29">
        <f>SUM(Q55,E82)</f>
        <v>53</v>
      </c>
      <c r="F83" s="29">
        <f>SUM(R55,F82)</f>
        <v>81</v>
      </c>
      <c r="G83" s="29">
        <f t="shared" ref="G83:M83" si="27">SUM(C83,G82)</f>
        <v>223</v>
      </c>
      <c r="H83" s="29">
        <f t="shared" si="27"/>
        <v>77</v>
      </c>
      <c r="I83" s="29">
        <f t="shared" si="27"/>
        <v>53</v>
      </c>
      <c r="J83" s="29">
        <f t="shared" si="27"/>
        <v>81</v>
      </c>
      <c r="K83" s="29">
        <f t="shared" si="27"/>
        <v>223</v>
      </c>
      <c r="L83" s="29">
        <f t="shared" si="27"/>
        <v>77</v>
      </c>
      <c r="M83" s="29">
        <f t="shared" si="27"/>
        <v>53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0.54705882352941182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1.6933333333333334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V86" s="77" t="s">
        <v>29</v>
      </c>
      <c r="W86" s="61" t="s">
        <v>119</v>
      </c>
      <c r="X86" s="79">
        <v>0.76712328767123283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425</v>
      </c>
      <c r="X87" s="163">
        <v>0.5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1">
    <sortCondition descending="1" ref="T3:T11"/>
    <sortCondition descending="1" ref="U3:U11"/>
    <sortCondition descending="1" ref="W3:W1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20" ht="13.5" thickBot="1" x14ac:dyDescent="0.25">
      <c r="A1" s="1" t="s">
        <v>0</v>
      </c>
      <c r="B1" s="2" t="s">
        <v>1</v>
      </c>
      <c r="C1" s="186" t="s">
        <v>92</v>
      </c>
      <c r="D1" s="187"/>
      <c r="E1" s="188"/>
      <c r="F1" s="4">
        <v>8</v>
      </c>
      <c r="G1" s="186" t="s">
        <v>71</v>
      </c>
      <c r="H1" s="187"/>
      <c r="I1" s="188"/>
      <c r="J1" s="4">
        <v>19</v>
      </c>
      <c r="K1" s="186" t="s">
        <v>208</v>
      </c>
      <c r="L1" s="187"/>
      <c r="M1" s="188"/>
      <c r="N1" s="4">
        <v>3</v>
      </c>
      <c r="O1" s="186" t="s">
        <v>245</v>
      </c>
      <c r="P1" s="187"/>
      <c r="Q1" s="188"/>
      <c r="R1" s="4">
        <v>14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133</v>
      </c>
      <c r="B3" s="86" t="s">
        <v>201</v>
      </c>
      <c r="C3" s="12">
        <v>5</v>
      </c>
      <c r="D3" s="146">
        <v>2</v>
      </c>
      <c r="E3" s="146">
        <v>1</v>
      </c>
      <c r="F3" s="14">
        <v>1</v>
      </c>
      <c r="G3" s="12">
        <v>6</v>
      </c>
      <c r="H3" s="146">
        <v>3</v>
      </c>
      <c r="I3" s="146">
        <v>2</v>
      </c>
      <c r="J3" s="14">
        <v>0</v>
      </c>
      <c r="K3" s="127">
        <v>1</v>
      </c>
      <c r="L3" s="128">
        <v>0</v>
      </c>
      <c r="M3" s="128">
        <v>0</v>
      </c>
      <c r="N3" s="129">
        <v>2</v>
      </c>
      <c r="O3" s="127">
        <v>5</v>
      </c>
      <c r="P3" s="128">
        <v>3</v>
      </c>
      <c r="Q3" s="128">
        <v>1</v>
      </c>
      <c r="R3" s="129">
        <v>0</v>
      </c>
      <c r="S3" s="17"/>
      <c r="T3" s="99"/>
    </row>
    <row r="4" spans="1:20" x14ac:dyDescent="0.2">
      <c r="A4" s="83" t="s">
        <v>98</v>
      </c>
      <c r="B4" s="86" t="s">
        <v>254</v>
      </c>
      <c r="C4" s="12">
        <v>4</v>
      </c>
      <c r="D4" s="146">
        <v>1</v>
      </c>
      <c r="E4" s="146">
        <v>1</v>
      </c>
      <c r="F4" s="14">
        <v>6</v>
      </c>
      <c r="G4" s="12">
        <v>5</v>
      </c>
      <c r="H4" s="146">
        <v>0</v>
      </c>
      <c r="I4" s="146">
        <v>3</v>
      </c>
      <c r="J4" s="14">
        <v>7</v>
      </c>
      <c r="K4" s="127">
        <v>4</v>
      </c>
      <c r="L4" s="128">
        <v>1</v>
      </c>
      <c r="M4" s="128">
        <v>2</v>
      </c>
      <c r="N4" s="129">
        <v>3</v>
      </c>
      <c r="O4" s="127">
        <v>4</v>
      </c>
      <c r="P4" s="128">
        <v>2</v>
      </c>
      <c r="Q4" s="128">
        <v>1</v>
      </c>
      <c r="R4" s="129">
        <v>2</v>
      </c>
      <c r="S4" s="17"/>
      <c r="T4" s="99"/>
    </row>
    <row r="5" spans="1:20" x14ac:dyDescent="0.2">
      <c r="A5" s="83" t="s">
        <v>149</v>
      </c>
      <c r="B5" s="86" t="s">
        <v>222</v>
      </c>
      <c r="C5" s="12">
        <v>4</v>
      </c>
      <c r="D5" s="146">
        <v>0</v>
      </c>
      <c r="E5" s="146">
        <v>3</v>
      </c>
      <c r="F5" s="14">
        <v>0</v>
      </c>
      <c r="G5" s="12">
        <v>6</v>
      </c>
      <c r="H5" s="146">
        <v>2</v>
      </c>
      <c r="I5" s="146">
        <v>4</v>
      </c>
      <c r="J5" s="14">
        <v>0</v>
      </c>
      <c r="K5" s="127">
        <v>1</v>
      </c>
      <c r="L5" s="128">
        <v>0</v>
      </c>
      <c r="M5" s="128">
        <v>1</v>
      </c>
      <c r="N5" s="129">
        <v>0</v>
      </c>
      <c r="O5" s="127">
        <v>4</v>
      </c>
      <c r="P5" s="128">
        <v>1</v>
      </c>
      <c r="Q5" s="128">
        <v>1</v>
      </c>
      <c r="R5" s="129">
        <v>0</v>
      </c>
      <c r="S5" s="17" t="s">
        <v>8</v>
      </c>
      <c r="T5" s="99"/>
    </row>
    <row r="6" spans="1:20" x14ac:dyDescent="0.2">
      <c r="A6" s="83" t="s">
        <v>97</v>
      </c>
      <c r="B6" s="86" t="s">
        <v>414</v>
      </c>
      <c r="C6" s="12">
        <v>4</v>
      </c>
      <c r="D6" s="146">
        <v>1</v>
      </c>
      <c r="E6" s="146">
        <v>2</v>
      </c>
      <c r="F6" s="14">
        <v>0</v>
      </c>
      <c r="G6" s="12">
        <v>5</v>
      </c>
      <c r="H6" s="146">
        <v>4</v>
      </c>
      <c r="I6" s="146">
        <v>0</v>
      </c>
      <c r="J6" s="14">
        <v>0</v>
      </c>
      <c r="K6" s="127">
        <v>1</v>
      </c>
      <c r="L6" s="128">
        <v>0</v>
      </c>
      <c r="M6" s="128">
        <v>1</v>
      </c>
      <c r="N6" s="129">
        <v>0</v>
      </c>
      <c r="O6" s="127">
        <v>4</v>
      </c>
      <c r="P6" s="128">
        <v>1</v>
      </c>
      <c r="Q6" s="128">
        <v>0</v>
      </c>
      <c r="R6" s="129">
        <v>1</v>
      </c>
      <c r="S6" s="17"/>
      <c r="T6" s="99"/>
    </row>
    <row r="7" spans="1:20" x14ac:dyDescent="0.2">
      <c r="A7" s="83" t="s">
        <v>138</v>
      </c>
      <c r="B7" s="86" t="s">
        <v>232</v>
      </c>
      <c r="C7" s="12">
        <v>4</v>
      </c>
      <c r="D7" s="146">
        <v>2</v>
      </c>
      <c r="E7" s="146">
        <v>1</v>
      </c>
      <c r="F7" s="14">
        <v>2</v>
      </c>
      <c r="G7" s="12">
        <v>2</v>
      </c>
      <c r="H7" s="146">
        <v>0</v>
      </c>
      <c r="I7" s="146">
        <v>1</v>
      </c>
      <c r="J7" s="14">
        <v>0</v>
      </c>
      <c r="K7" s="127">
        <v>4</v>
      </c>
      <c r="L7" s="128">
        <v>2</v>
      </c>
      <c r="M7" s="128">
        <v>2</v>
      </c>
      <c r="N7" s="129">
        <v>0</v>
      </c>
      <c r="O7" s="127">
        <v>4</v>
      </c>
      <c r="P7" s="128">
        <v>0</v>
      </c>
      <c r="Q7" s="128">
        <v>2</v>
      </c>
      <c r="R7" s="129">
        <v>0</v>
      </c>
      <c r="S7" s="17"/>
      <c r="T7" s="99"/>
    </row>
    <row r="8" spans="1:20" x14ac:dyDescent="0.2">
      <c r="A8" s="83" t="s">
        <v>152</v>
      </c>
      <c r="B8" s="86" t="s">
        <v>192</v>
      </c>
      <c r="C8" s="12"/>
      <c r="D8" s="146"/>
      <c r="E8" s="146"/>
      <c r="F8" s="14"/>
      <c r="G8" s="12">
        <v>5</v>
      </c>
      <c r="H8" s="146">
        <v>2</v>
      </c>
      <c r="I8" s="146">
        <v>3</v>
      </c>
      <c r="J8" s="14">
        <v>2</v>
      </c>
      <c r="K8" s="12">
        <v>3</v>
      </c>
      <c r="L8" s="146">
        <v>2</v>
      </c>
      <c r="M8" s="146">
        <v>1</v>
      </c>
      <c r="N8" s="14">
        <v>0</v>
      </c>
      <c r="O8" s="12">
        <v>4</v>
      </c>
      <c r="P8" s="146">
        <v>1</v>
      </c>
      <c r="Q8" s="146">
        <v>2</v>
      </c>
      <c r="R8" s="14">
        <v>2</v>
      </c>
      <c r="S8" s="17"/>
      <c r="T8" s="99"/>
    </row>
    <row r="9" spans="1:20" x14ac:dyDescent="0.2">
      <c r="A9" s="83" t="s">
        <v>154</v>
      </c>
      <c r="B9" s="86" t="s">
        <v>115</v>
      </c>
      <c r="C9" s="12">
        <v>4</v>
      </c>
      <c r="D9" s="146">
        <v>1</v>
      </c>
      <c r="E9" s="146">
        <v>1</v>
      </c>
      <c r="F9" s="14">
        <v>1</v>
      </c>
      <c r="G9" s="12"/>
      <c r="H9" s="146"/>
      <c r="I9" s="146"/>
      <c r="J9" s="14"/>
      <c r="K9" s="127">
        <v>4</v>
      </c>
      <c r="L9" s="128">
        <v>2</v>
      </c>
      <c r="M9" s="128">
        <v>2</v>
      </c>
      <c r="N9" s="129">
        <v>0</v>
      </c>
      <c r="O9" s="127"/>
      <c r="P9" s="128"/>
      <c r="Q9" s="128"/>
      <c r="R9" s="129"/>
      <c r="S9" s="17"/>
      <c r="T9" s="99"/>
    </row>
    <row r="10" spans="1:20" x14ac:dyDescent="0.2">
      <c r="A10" s="83" t="s">
        <v>141</v>
      </c>
      <c r="B10" s="86" t="s">
        <v>413</v>
      </c>
      <c r="C10" s="12"/>
      <c r="D10" s="146"/>
      <c r="E10" s="146"/>
      <c r="F10" s="14"/>
      <c r="G10" s="12">
        <v>4</v>
      </c>
      <c r="H10" s="146">
        <v>4</v>
      </c>
      <c r="I10" s="146">
        <v>0</v>
      </c>
      <c r="J10" s="14">
        <v>1</v>
      </c>
      <c r="K10" s="127">
        <v>3</v>
      </c>
      <c r="L10" s="128">
        <v>0</v>
      </c>
      <c r="M10" s="128">
        <v>3</v>
      </c>
      <c r="N10" s="129">
        <v>0</v>
      </c>
      <c r="O10" s="127"/>
      <c r="P10" s="128"/>
      <c r="Q10" s="128"/>
      <c r="R10" s="129"/>
      <c r="S10" s="17"/>
      <c r="T10" s="99"/>
    </row>
    <row r="11" spans="1:20" x14ac:dyDescent="0.2">
      <c r="A11" s="83" t="s">
        <v>102</v>
      </c>
      <c r="B11" s="86" t="s">
        <v>416</v>
      </c>
      <c r="C11" s="12"/>
      <c r="D11" s="146"/>
      <c r="E11" s="146"/>
      <c r="F11" s="14"/>
      <c r="G11" s="12"/>
      <c r="H11" s="146"/>
      <c r="I11" s="146"/>
      <c r="J11" s="14"/>
      <c r="K11" s="12">
        <v>4</v>
      </c>
      <c r="L11" s="146">
        <v>0</v>
      </c>
      <c r="M11" s="146">
        <v>2</v>
      </c>
      <c r="N11" s="14">
        <v>0</v>
      </c>
      <c r="O11" s="12"/>
      <c r="P11" s="146"/>
      <c r="Q11" s="146"/>
      <c r="R11" s="14"/>
      <c r="S11" s="17"/>
      <c r="T11" s="99"/>
    </row>
    <row r="12" spans="1:20" x14ac:dyDescent="0.2">
      <c r="A12" s="83" t="s">
        <v>140</v>
      </c>
      <c r="B12" s="86" t="s">
        <v>124</v>
      </c>
      <c r="C12" s="12">
        <v>0</v>
      </c>
      <c r="D12" s="146">
        <v>0</v>
      </c>
      <c r="E12" s="146">
        <v>0</v>
      </c>
      <c r="F12" s="14">
        <v>1</v>
      </c>
      <c r="G12" s="12">
        <v>0</v>
      </c>
      <c r="H12" s="146">
        <v>0</v>
      </c>
      <c r="I12" s="146">
        <v>0</v>
      </c>
      <c r="J12" s="14">
        <v>0</v>
      </c>
      <c r="K12" s="127">
        <v>0</v>
      </c>
      <c r="L12" s="128">
        <v>0</v>
      </c>
      <c r="M12" s="128">
        <v>0</v>
      </c>
      <c r="N12" s="129">
        <v>1</v>
      </c>
      <c r="O12" s="127">
        <v>0</v>
      </c>
      <c r="P12" s="128">
        <v>0</v>
      </c>
      <c r="Q12" s="128">
        <v>0</v>
      </c>
      <c r="R12" s="129">
        <v>1</v>
      </c>
      <c r="S12" s="17"/>
      <c r="T12" s="99"/>
    </row>
    <row r="13" spans="1:20" x14ac:dyDescent="0.2">
      <c r="A13" s="83" t="s">
        <v>95</v>
      </c>
      <c r="B13" s="86" t="s">
        <v>116</v>
      </c>
      <c r="C13" s="12">
        <v>0</v>
      </c>
      <c r="D13" s="146">
        <v>0</v>
      </c>
      <c r="E13" s="146">
        <v>0</v>
      </c>
      <c r="F13" s="14">
        <v>0</v>
      </c>
      <c r="G13" s="12"/>
      <c r="H13" s="146"/>
      <c r="I13" s="146"/>
      <c r="J13" s="14"/>
      <c r="K13" s="127">
        <v>0</v>
      </c>
      <c r="L13" s="128">
        <v>0</v>
      </c>
      <c r="M13" s="128">
        <v>0</v>
      </c>
      <c r="N13" s="129">
        <v>0</v>
      </c>
      <c r="O13" s="127"/>
      <c r="P13" s="128"/>
      <c r="Q13" s="128"/>
      <c r="R13" s="129"/>
      <c r="S13" s="17"/>
      <c r="T13" s="99"/>
    </row>
    <row r="14" spans="1:20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20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20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380</v>
      </c>
      <c r="C22" s="20">
        <v>25</v>
      </c>
      <c r="D22" s="21">
        <v>7</v>
      </c>
      <c r="E22" s="21">
        <v>9</v>
      </c>
      <c r="F22" s="22">
        <v>11</v>
      </c>
      <c r="G22" s="20">
        <v>33</v>
      </c>
      <c r="H22" s="21">
        <v>15</v>
      </c>
      <c r="I22" s="21">
        <v>13</v>
      </c>
      <c r="J22" s="22">
        <v>10</v>
      </c>
      <c r="K22" s="20">
        <v>25</v>
      </c>
      <c r="L22" s="21">
        <v>7</v>
      </c>
      <c r="M22" s="21">
        <v>14</v>
      </c>
      <c r="N22" s="22">
        <v>6</v>
      </c>
      <c r="O22" s="20">
        <v>25</v>
      </c>
      <c r="P22" s="21">
        <v>8</v>
      </c>
      <c r="Q22" s="21">
        <v>7</v>
      </c>
      <c r="R22" s="22">
        <v>6</v>
      </c>
      <c r="S22" s="24"/>
    </row>
    <row r="23" spans="1:24" x14ac:dyDescent="0.2">
      <c r="A23" s="18"/>
      <c r="B23" s="170" t="s">
        <v>272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0" t="s">
        <v>438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25</v>
      </c>
      <c r="D26" s="29">
        <f t="shared" si="0"/>
        <v>7</v>
      </c>
      <c r="E26" s="29">
        <f t="shared" si="0"/>
        <v>9</v>
      </c>
      <c r="F26" s="29">
        <f t="shared" si="0"/>
        <v>11</v>
      </c>
      <c r="G26" s="29">
        <f t="shared" si="0"/>
        <v>33</v>
      </c>
      <c r="H26" s="29">
        <f t="shared" si="0"/>
        <v>15</v>
      </c>
      <c r="I26" s="29">
        <f t="shared" si="0"/>
        <v>13</v>
      </c>
      <c r="J26" s="29">
        <f t="shared" si="0"/>
        <v>10</v>
      </c>
      <c r="K26" s="29">
        <f t="shared" si="0"/>
        <v>25</v>
      </c>
      <c r="L26" s="29">
        <f t="shared" si="0"/>
        <v>7</v>
      </c>
      <c r="M26" s="29">
        <f t="shared" si="0"/>
        <v>14</v>
      </c>
      <c r="N26" s="29">
        <f t="shared" si="0"/>
        <v>6</v>
      </c>
      <c r="O26" s="29">
        <f t="shared" si="0"/>
        <v>25</v>
      </c>
      <c r="P26" s="29">
        <f t="shared" si="0"/>
        <v>8</v>
      </c>
      <c r="Q26" s="29">
        <f t="shared" si="0"/>
        <v>7</v>
      </c>
      <c r="R26" s="29">
        <f t="shared" si="0"/>
        <v>6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25</v>
      </c>
      <c r="D27" s="30">
        <f>D26</f>
        <v>7</v>
      </c>
      <c r="E27" s="30">
        <f>E26</f>
        <v>9</v>
      </c>
      <c r="F27" s="30">
        <f>F26</f>
        <v>11</v>
      </c>
      <c r="G27" s="30">
        <f t="shared" ref="G27:R27" si="1">SUM(C27,G26)</f>
        <v>58</v>
      </c>
      <c r="H27" s="30">
        <f t="shared" si="1"/>
        <v>22</v>
      </c>
      <c r="I27" s="30">
        <f t="shared" si="1"/>
        <v>22</v>
      </c>
      <c r="J27" s="30">
        <f t="shared" si="1"/>
        <v>21</v>
      </c>
      <c r="K27" s="30">
        <f t="shared" si="1"/>
        <v>83</v>
      </c>
      <c r="L27" s="30">
        <f t="shared" si="1"/>
        <v>29</v>
      </c>
      <c r="M27" s="30">
        <f t="shared" si="1"/>
        <v>36</v>
      </c>
      <c r="N27" s="30">
        <f t="shared" si="1"/>
        <v>27</v>
      </c>
      <c r="O27" s="31">
        <f t="shared" si="1"/>
        <v>108</v>
      </c>
      <c r="P27" s="30">
        <f t="shared" si="1"/>
        <v>37</v>
      </c>
      <c r="Q27" s="30">
        <f t="shared" si="1"/>
        <v>43</v>
      </c>
      <c r="R27" s="32">
        <f t="shared" si="1"/>
        <v>33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86" t="s">
        <v>246</v>
      </c>
      <c r="D29" s="187"/>
      <c r="E29" s="188"/>
      <c r="F29" s="4">
        <v>3</v>
      </c>
      <c r="G29" s="186" t="s">
        <v>92</v>
      </c>
      <c r="H29" s="187"/>
      <c r="I29" s="188"/>
      <c r="J29" s="4">
        <v>10</v>
      </c>
      <c r="K29" s="186" t="s">
        <v>42</v>
      </c>
      <c r="L29" s="187"/>
      <c r="M29" s="188"/>
      <c r="N29" s="4">
        <v>5</v>
      </c>
      <c r="O29" s="193" t="s">
        <v>207</v>
      </c>
      <c r="P29" s="187"/>
      <c r="Q29" s="188"/>
      <c r="R29" s="5">
        <v>1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2" t="s">
        <v>4</v>
      </c>
      <c r="P30" s="8" t="s">
        <v>5</v>
      </c>
      <c r="Q30" s="8" t="s">
        <v>6</v>
      </c>
      <c r="R30" s="181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6" si="2">A3</f>
        <v>24</v>
      </c>
      <c r="B31" s="86" t="str">
        <f t="shared" si="2"/>
        <v>Lamont Bordley</v>
      </c>
      <c r="C31" s="12">
        <v>3</v>
      </c>
      <c r="D31" s="146">
        <v>2</v>
      </c>
      <c r="E31" s="146">
        <v>1</v>
      </c>
      <c r="F31" s="14">
        <v>1</v>
      </c>
      <c r="G31" s="12">
        <v>5</v>
      </c>
      <c r="H31" s="146">
        <v>1</v>
      </c>
      <c r="I31" s="146">
        <v>3</v>
      </c>
      <c r="J31" s="14">
        <v>0</v>
      </c>
      <c r="K31" s="12">
        <v>5</v>
      </c>
      <c r="L31" s="146">
        <v>4</v>
      </c>
      <c r="M31" s="146">
        <v>0</v>
      </c>
      <c r="N31" s="14">
        <v>0</v>
      </c>
      <c r="O31" s="15">
        <v>4</v>
      </c>
      <c r="P31" s="146">
        <v>2</v>
      </c>
      <c r="Q31" s="146">
        <v>1</v>
      </c>
      <c r="R31" s="16">
        <v>0</v>
      </c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Randy George</v>
      </c>
      <c r="C32" s="12">
        <v>5</v>
      </c>
      <c r="D32" s="146">
        <v>3</v>
      </c>
      <c r="E32" s="146">
        <v>2</v>
      </c>
      <c r="F32" s="14">
        <v>2</v>
      </c>
      <c r="G32" s="12">
        <v>4</v>
      </c>
      <c r="H32" s="146">
        <v>2</v>
      </c>
      <c r="I32" s="146">
        <v>0</v>
      </c>
      <c r="J32" s="14">
        <v>8</v>
      </c>
      <c r="K32" s="12">
        <v>5</v>
      </c>
      <c r="L32" s="146">
        <v>2</v>
      </c>
      <c r="M32" s="146">
        <v>2</v>
      </c>
      <c r="N32" s="14">
        <v>2</v>
      </c>
      <c r="O32" s="15">
        <v>4</v>
      </c>
      <c r="P32" s="146">
        <v>1</v>
      </c>
      <c r="Q32" s="146">
        <v>2</v>
      </c>
      <c r="R32" s="16">
        <v>10</v>
      </c>
      <c r="S32" s="17"/>
      <c r="U32" s="41"/>
      <c r="V32" s="39"/>
      <c r="W32" s="39"/>
      <c r="X32" s="39"/>
    </row>
    <row r="33" spans="1:24" ht="12.75" customHeight="1" x14ac:dyDescent="0.2">
      <c r="A33" s="83" t="str">
        <f t="shared" si="2"/>
        <v>3</v>
      </c>
      <c r="B33" s="86" t="str">
        <f t="shared" si="2"/>
        <v>Marvin Morgan</v>
      </c>
      <c r="C33" s="12">
        <v>2</v>
      </c>
      <c r="D33" s="146">
        <v>1</v>
      </c>
      <c r="E33" s="146">
        <v>1</v>
      </c>
      <c r="F33" s="14">
        <v>0</v>
      </c>
      <c r="G33" s="12"/>
      <c r="H33" s="146"/>
      <c r="I33" s="146"/>
      <c r="J33" s="14"/>
      <c r="K33" s="12">
        <v>5</v>
      </c>
      <c r="L33" s="146">
        <v>3</v>
      </c>
      <c r="M33" s="146">
        <v>1</v>
      </c>
      <c r="N33" s="14">
        <v>0</v>
      </c>
      <c r="O33" s="15">
        <v>4</v>
      </c>
      <c r="P33" s="146">
        <v>1</v>
      </c>
      <c r="Q33" s="146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Zack Turner</v>
      </c>
      <c r="C34" s="12">
        <v>5</v>
      </c>
      <c r="D34" s="146">
        <v>1</v>
      </c>
      <c r="E34" s="146">
        <v>2</v>
      </c>
      <c r="F34" s="14">
        <v>0</v>
      </c>
      <c r="G34" s="12">
        <v>5</v>
      </c>
      <c r="H34" s="146">
        <v>1</v>
      </c>
      <c r="I34" s="146">
        <v>2</v>
      </c>
      <c r="J34" s="14">
        <v>0</v>
      </c>
      <c r="K34" s="12">
        <v>5</v>
      </c>
      <c r="L34" s="146">
        <v>1</v>
      </c>
      <c r="M34" s="146">
        <v>2</v>
      </c>
      <c r="N34" s="14">
        <v>1</v>
      </c>
      <c r="O34" s="15">
        <v>4</v>
      </c>
      <c r="P34" s="146">
        <v>2</v>
      </c>
      <c r="Q34" s="146">
        <v>0</v>
      </c>
      <c r="R34" s="16">
        <v>3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13</v>
      </c>
      <c r="B35" s="86" t="str">
        <f t="shared" si="2"/>
        <v>Scott Hogwood</v>
      </c>
      <c r="C35" s="12">
        <v>1</v>
      </c>
      <c r="D35" s="146">
        <v>0</v>
      </c>
      <c r="E35" s="146">
        <v>1</v>
      </c>
      <c r="F35" s="14">
        <v>0</v>
      </c>
      <c r="G35" s="12">
        <v>4</v>
      </c>
      <c r="H35" s="146">
        <v>2</v>
      </c>
      <c r="I35" s="146">
        <v>1</v>
      </c>
      <c r="J35" s="14">
        <v>0</v>
      </c>
      <c r="K35" s="12"/>
      <c r="L35" s="146"/>
      <c r="M35" s="146"/>
      <c r="N35" s="14"/>
      <c r="O35" s="15"/>
      <c r="P35" s="146"/>
      <c r="Q35" s="146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6</v>
      </c>
      <c r="B36" s="86" t="str">
        <f t="shared" si="2"/>
        <v>Alfonso Harrell</v>
      </c>
      <c r="C36" s="12">
        <v>4</v>
      </c>
      <c r="D36" s="146">
        <v>2</v>
      </c>
      <c r="E36" s="146">
        <v>2</v>
      </c>
      <c r="F36" s="14">
        <v>2</v>
      </c>
      <c r="G36" s="12">
        <v>4</v>
      </c>
      <c r="H36" s="146">
        <v>1</v>
      </c>
      <c r="I36" s="146">
        <v>1</v>
      </c>
      <c r="J36" s="14">
        <v>0</v>
      </c>
      <c r="K36" s="12">
        <v>5</v>
      </c>
      <c r="L36" s="146">
        <v>4</v>
      </c>
      <c r="M36" s="146">
        <v>0</v>
      </c>
      <c r="N36" s="14">
        <v>0</v>
      </c>
      <c r="O36" s="15">
        <v>4</v>
      </c>
      <c r="P36" s="146">
        <v>3</v>
      </c>
      <c r="Q36" s="146">
        <v>0</v>
      </c>
      <c r="R36" s="16">
        <v>0</v>
      </c>
      <c r="S36" s="17" t="s">
        <v>8</v>
      </c>
      <c r="U36" s="178"/>
      <c r="V36" s="39"/>
      <c r="W36" s="44"/>
      <c r="X36" s="39"/>
    </row>
    <row r="37" spans="1:24" ht="12.75" customHeight="1" x14ac:dyDescent="0.2">
      <c r="A37" s="83" t="str">
        <f t="shared" si="2"/>
        <v>19</v>
      </c>
      <c r="B37" s="86" t="str">
        <f t="shared" si="2"/>
        <v>Rich Koppenjan</v>
      </c>
      <c r="C37" s="12">
        <v>4</v>
      </c>
      <c r="D37" s="146">
        <v>1</v>
      </c>
      <c r="E37" s="146">
        <v>2</v>
      </c>
      <c r="F37" s="14">
        <v>0</v>
      </c>
      <c r="G37" s="12"/>
      <c r="H37" s="146"/>
      <c r="I37" s="146"/>
      <c r="J37" s="14"/>
      <c r="K37" s="12">
        <v>5</v>
      </c>
      <c r="L37" s="146">
        <v>0</v>
      </c>
      <c r="M37" s="146">
        <v>1</v>
      </c>
      <c r="N37" s="14">
        <v>0</v>
      </c>
      <c r="O37" s="15">
        <v>1</v>
      </c>
      <c r="P37" s="146">
        <v>0</v>
      </c>
      <c r="Q37" s="146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12</v>
      </c>
      <c r="B38" s="86" t="str">
        <f t="shared" si="2"/>
        <v>Wally Salahuddin</v>
      </c>
      <c r="C38" s="12">
        <v>4</v>
      </c>
      <c r="D38" s="146">
        <v>1</v>
      </c>
      <c r="E38" s="146">
        <v>3</v>
      </c>
      <c r="F38" s="14">
        <v>0</v>
      </c>
      <c r="G38" s="12">
        <v>4</v>
      </c>
      <c r="H38" s="146">
        <v>1</v>
      </c>
      <c r="I38" s="146">
        <v>2</v>
      </c>
      <c r="J38" s="14">
        <v>0</v>
      </c>
      <c r="K38" s="12">
        <v>1</v>
      </c>
      <c r="L38" s="146">
        <v>1</v>
      </c>
      <c r="M38" s="146">
        <v>0</v>
      </c>
      <c r="N38" s="14">
        <v>0</v>
      </c>
      <c r="O38" s="15">
        <v>5</v>
      </c>
      <c r="P38" s="146">
        <v>1</v>
      </c>
      <c r="Q38" s="146">
        <v>3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4</v>
      </c>
      <c r="B39" s="86" t="str">
        <f t="shared" si="2"/>
        <v>Damien Gonzalez</v>
      </c>
      <c r="C39" s="12">
        <v>1</v>
      </c>
      <c r="D39" s="146">
        <v>0</v>
      </c>
      <c r="E39" s="146">
        <v>0</v>
      </c>
      <c r="F39" s="14">
        <v>0</v>
      </c>
      <c r="G39" s="12"/>
      <c r="H39" s="146"/>
      <c r="I39" s="146"/>
      <c r="J39" s="14"/>
      <c r="K39" s="12">
        <v>1</v>
      </c>
      <c r="L39" s="146">
        <v>0</v>
      </c>
      <c r="M39" s="146">
        <v>1</v>
      </c>
      <c r="N39" s="14">
        <v>0</v>
      </c>
      <c r="O39" s="15">
        <v>1</v>
      </c>
      <c r="P39" s="146">
        <v>0</v>
      </c>
      <c r="Q39" s="146">
        <v>0</v>
      </c>
      <c r="R39" s="16">
        <v>0</v>
      </c>
      <c r="S39" s="17"/>
      <c r="U39" s="178"/>
      <c r="V39" s="39"/>
      <c r="W39" s="44"/>
      <c r="X39" s="39"/>
    </row>
    <row r="40" spans="1:24" ht="12.75" customHeight="1" x14ac:dyDescent="0.2">
      <c r="A40" s="83" t="str">
        <f t="shared" si="2"/>
        <v>15</v>
      </c>
      <c r="B40" s="86" t="str">
        <f t="shared" si="2"/>
        <v>John Patterson</v>
      </c>
      <c r="C40" s="12">
        <v>0</v>
      </c>
      <c r="D40" s="146">
        <v>0</v>
      </c>
      <c r="E40" s="146">
        <v>0</v>
      </c>
      <c r="F40" s="14">
        <v>0</v>
      </c>
      <c r="G40" s="12">
        <v>0</v>
      </c>
      <c r="H40" s="146">
        <v>0</v>
      </c>
      <c r="I40" s="146">
        <v>0</v>
      </c>
      <c r="J40" s="14">
        <v>2</v>
      </c>
      <c r="K40" s="12">
        <v>1</v>
      </c>
      <c r="L40" s="146">
        <v>0</v>
      </c>
      <c r="M40" s="146">
        <v>0</v>
      </c>
      <c r="N40" s="14">
        <v>1</v>
      </c>
      <c r="O40" s="15">
        <v>1</v>
      </c>
      <c r="P40" s="146">
        <v>0</v>
      </c>
      <c r="Q40" s="146">
        <v>0</v>
      </c>
      <c r="R40" s="16">
        <v>0</v>
      </c>
      <c r="S40" s="17"/>
      <c r="U40" s="101"/>
      <c r="V40" s="39"/>
      <c r="W40" s="44"/>
      <c r="X40" s="39"/>
    </row>
    <row r="41" spans="1:24" ht="12.75" customHeight="1" x14ac:dyDescent="0.2">
      <c r="A41" s="83" t="str">
        <f t="shared" si="2"/>
        <v>7</v>
      </c>
      <c r="B41" s="86" t="str">
        <f t="shared" si="2"/>
        <v>Steve Rutch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178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178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178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178"/>
      <c r="V49" s="39"/>
      <c r="W49" s="39"/>
      <c r="X49" s="39"/>
    </row>
    <row r="50" spans="1:30" x14ac:dyDescent="0.2">
      <c r="A50" s="18" t="s">
        <v>9</v>
      </c>
      <c r="B50" s="19" t="str">
        <f>B22</f>
        <v>Gregg Rutz</v>
      </c>
      <c r="C50" s="20">
        <v>29</v>
      </c>
      <c r="D50" s="21">
        <v>11</v>
      </c>
      <c r="E50" s="21">
        <v>14</v>
      </c>
      <c r="F50" s="22">
        <v>5</v>
      </c>
      <c r="G50" s="20"/>
      <c r="H50" s="21"/>
      <c r="I50" s="21"/>
      <c r="J50" s="22"/>
      <c r="K50" s="20">
        <v>33</v>
      </c>
      <c r="L50" s="21">
        <v>15</v>
      </c>
      <c r="M50" s="21">
        <v>7</v>
      </c>
      <c r="N50" s="22">
        <v>4</v>
      </c>
      <c r="O50" s="20">
        <v>28</v>
      </c>
      <c r="P50" s="21">
        <v>10</v>
      </c>
      <c r="Q50" s="21">
        <v>8</v>
      </c>
      <c r="R50" s="23">
        <v>13</v>
      </c>
      <c r="S50" s="24"/>
      <c r="U50" s="43"/>
      <c r="V50" s="39"/>
      <c r="W50" s="39"/>
      <c r="X50" s="39"/>
    </row>
    <row r="51" spans="1:30" x14ac:dyDescent="0.2">
      <c r="A51" s="18"/>
      <c r="B51" s="162" t="str">
        <f>B23</f>
        <v>Jeremy McIntyre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62" t="str">
        <f>B24</f>
        <v>Nestor Gonzalez</v>
      </c>
      <c r="C52" s="90"/>
      <c r="D52" s="56"/>
      <c r="E52" s="56"/>
      <c r="F52" s="91"/>
      <c r="G52" s="90">
        <v>26</v>
      </c>
      <c r="H52" s="56">
        <v>8</v>
      </c>
      <c r="I52" s="56">
        <v>9</v>
      </c>
      <c r="J52" s="91">
        <v>10</v>
      </c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29</v>
      </c>
      <c r="D54" s="29">
        <f t="shared" si="4"/>
        <v>11</v>
      </c>
      <c r="E54" s="29">
        <f t="shared" si="4"/>
        <v>14</v>
      </c>
      <c r="F54" s="29">
        <f t="shared" si="4"/>
        <v>5</v>
      </c>
      <c r="G54" s="29">
        <f t="shared" si="4"/>
        <v>26</v>
      </c>
      <c r="H54" s="29">
        <f t="shared" si="4"/>
        <v>8</v>
      </c>
      <c r="I54" s="29">
        <f t="shared" si="4"/>
        <v>9</v>
      </c>
      <c r="J54" s="29">
        <f t="shared" si="4"/>
        <v>10</v>
      </c>
      <c r="K54" s="29">
        <f t="shared" si="4"/>
        <v>33</v>
      </c>
      <c r="L54" s="29">
        <f t="shared" si="4"/>
        <v>15</v>
      </c>
      <c r="M54" s="29">
        <f t="shared" si="4"/>
        <v>7</v>
      </c>
      <c r="N54" s="29">
        <f t="shared" si="4"/>
        <v>4</v>
      </c>
      <c r="O54" s="29">
        <f t="shared" si="4"/>
        <v>28</v>
      </c>
      <c r="P54" s="29">
        <f t="shared" si="4"/>
        <v>10</v>
      </c>
      <c r="Q54" s="29">
        <f t="shared" si="4"/>
        <v>8</v>
      </c>
      <c r="R54" s="29">
        <f t="shared" si="4"/>
        <v>13</v>
      </c>
      <c r="S54" s="24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137</v>
      </c>
      <c r="D55" s="30">
        <f>SUM(P27,D54)</f>
        <v>48</v>
      </c>
      <c r="E55" s="30">
        <f>SUM(Q27,E54)</f>
        <v>57</v>
      </c>
      <c r="F55" s="30">
        <f>SUM(R27,F54)</f>
        <v>38</v>
      </c>
      <c r="G55" s="30">
        <f t="shared" ref="G55:R55" si="5">SUM(C55,G54)</f>
        <v>163</v>
      </c>
      <c r="H55" s="30">
        <f t="shared" si="5"/>
        <v>56</v>
      </c>
      <c r="I55" s="30">
        <f t="shared" si="5"/>
        <v>66</v>
      </c>
      <c r="J55" s="30">
        <f t="shared" si="5"/>
        <v>48</v>
      </c>
      <c r="K55" s="30">
        <f t="shared" si="5"/>
        <v>196</v>
      </c>
      <c r="L55" s="30">
        <f t="shared" si="5"/>
        <v>71</v>
      </c>
      <c r="M55" s="30">
        <f t="shared" si="5"/>
        <v>73</v>
      </c>
      <c r="N55" s="30">
        <f t="shared" si="5"/>
        <v>52</v>
      </c>
      <c r="O55" s="31">
        <f t="shared" si="5"/>
        <v>224</v>
      </c>
      <c r="P55" s="30">
        <f t="shared" si="5"/>
        <v>81</v>
      </c>
      <c r="Q55" s="30">
        <f t="shared" si="5"/>
        <v>81</v>
      </c>
      <c r="R55" s="32">
        <f t="shared" si="5"/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29"/>
      <c r="O57" s="51" t="s">
        <v>14</v>
      </c>
      <c r="P57" s="52"/>
      <c r="Q57" s="4"/>
      <c r="R57" s="53">
        <f>SUM(F1,J1,N1,R1,F29,J29,N29,R29,F57,J57,N57)</f>
        <v>63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24</v>
      </c>
      <c r="B59" s="86" t="str">
        <f t="shared" ref="B59:B76" si="7">B31</f>
        <v>Lamont Bordley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34</v>
      </c>
      <c r="P59" s="88">
        <f>SUM(D3,H3,L3,P3,D31,H31,L31,P31,D59,H59,L59)</f>
        <v>17</v>
      </c>
      <c r="Q59" s="88">
        <f>SUM(E3,I3,M3,Q3,E31,I31,M31,Q31,E59,I59,M59)</f>
        <v>9</v>
      </c>
      <c r="R59" s="89">
        <f>SUM(F3,J3,N3,R3,F31,J31,N31,R31,F59,J59,N59)</f>
        <v>4</v>
      </c>
      <c r="S59" s="84">
        <f>IF(O59=0,0,AVERAGE(P59/O59))</f>
        <v>0.5</v>
      </c>
      <c r="U59" s="43" t="s">
        <v>133</v>
      </c>
      <c r="V59" s="86" t="s">
        <v>201</v>
      </c>
      <c r="W59" s="59">
        <v>4</v>
      </c>
      <c r="X59" s="59">
        <v>4</v>
      </c>
      <c r="Y59" s="60">
        <v>0.5</v>
      </c>
      <c r="Z59" s="60" t="s">
        <v>199</v>
      </c>
      <c r="AA59" s="60">
        <v>0.5</v>
      </c>
      <c r="AB59" s="60" t="s">
        <v>199</v>
      </c>
      <c r="AC59" s="59">
        <v>8</v>
      </c>
      <c r="AD59" s="105">
        <v>0.5</v>
      </c>
    </row>
    <row r="60" spans="1:30" x14ac:dyDescent="0.2">
      <c r="A60" s="83" t="str">
        <f t="shared" si="6"/>
        <v>11</v>
      </c>
      <c r="B60" s="86" t="str">
        <f t="shared" si="7"/>
        <v>Randy George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35</v>
      </c>
      <c r="P60" s="56">
        <f t="shared" si="8"/>
        <v>12</v>
      </c>
      <c r="Q60" s="56">
        <f t="shared" si="8"/>
        <v>13</v>
      </c>
      <c r="R60" s="91">
        <f t="shared" si="8"/>
        <v>40</v>
      </c>
      <c r="S60" s="85">
        <f t="shared" ref="S60:S76" si="9">IF(O60=0,0,AVERAGE(P60/O60))</f>
        <v>0.34285714285714286</v>
      </c>
      <c r="U60" s="43" t="s">
        <v>98</v>
      </c>
      <c r="V60" s="86" t="s">
        <v>254</v>
      </c>
      <c r="W60" s="59">
        <v>40</v>
      </c>
      <c r="X60" s="59">
        <v>40</v>
      </c>
      <c r="Y60" s="60">
        <v>0.34285714285714286</v>
      </c>
      <c r="Z60" s="60" t="s">
        <v>199</v>
      </c>
      <c r="AA60" s="60">
        <v>5</v>
      </c>
      <c r="AB60" s="60" t="s">
        <v>199</v>
      </c>
      <c r="AC60" s="59">
        <v>8</v>
      </c>
      <c r="AD60" s="105">
        <v>0.34285714285714286</v>
      </c>
    </row>
    <row r="61" spans="1:30" x14ac:dyDescent="0.2">
      <c r="A61" s="83" t="str">
        <f t="shared" si="6"/>
        <v>3</v>
      </c>
      <c r="B61" s="86" t="str">
        <f t="shared" si="7"/>
        <v>Marvin Morgan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26</v>
      </c>
      <c r="P61" s="56">
        <f t="shared" si="10"/>
        <v>8</v>
      </c>
      <c r="Q61" s="56">
        <f t="shared" si="10"/>
        <v>12</v>
      </c>
      <c r="R61" s="91">
        <f t="shared" si="10"/>
        <v>0</v>
      </c>
      <c r="S61" s="85">
        <f t="shared" si="9"/>
        <v>0.30769230769230771</v>
      </c>
      <c r="U61" s="43" t="s">
        <v>149</v>
      </c>
      <c r="V61" s="86" t="s">
        <v>222</v>
      </c>
      <c r="W61" s="59">
        <v>0</v>
      </c>
      <c r="X61" s="59" t="s">
        <v>447</v>
      </c>
      <c r="Y61" s="60">
        <v>0.30769230769230771</v>
      </c>
      <c r="Z61" s="60" t="s">
        <v>199</v>
      </c>
      <c r="AA61" s="60">
        <v>0</v>
      </c>
      <c r="AB61" s="60" t="s">
        <v>199</v>
      </c>
      <c r="AC61" s="59">
        <v>7</v>
      </c>
      <c r="AD61" s="105">
        <v>0.30769230769230771</v>
      </c>
    </row>
    <row r="62" spans="1:30" x14ac:dyDescent="0.2">
      <c r="A62" s="83" t="str">
        <f t="shared" si="6"/>
        <v>2</v>
      </c>
      <c r="B62" s="86" t="str">
        <f t="shared" si="7"/>
        <v>Zack Turner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33</v>
      </c>
      <c r="P62" s="56">
        <f t="shared" si="11"/>
        <v>11</v>
      </c>
      <c r="Q62" s="56">
        <f t="shared" si="11"/>
        <v>9</v>
      </c>
      <c r="R62" s="91">
        <f t="shared" si="11"/>
        <v>5</v>
      </c>
      <c r="S62" s="85">
        <f t="shared" si="9"/>
        <v>0.33333333333333331</v>
      </c>
      <c r="U62" s="43" t="s">
        <v>97</v>
      </c>
      <c r="V62" s="86" t="s">
        <v>414</v>
      </c>
      <c r="W62" s="59">
        <v>5</v>
      </c>
      <c r="X62" s="59">
        <v>5</v>
      </c>
      <c r="Y62" s="60">
        <v>0.33333333333333331</v>
      </c>
      <c r="Z62" s="60" t="s">
        <v>199</v>
      </c>
      <c r="AA62" s="60">
        <v>0.625</v>
      </c>
      <c r="AB62" s="60" t="s">
        <v>199</v>
      </c>
      <c r="AC62" s="59">
        <v>8</v>
      </c>
      <c r="AD62" s="105">
        <v>0.33333333333333331</v>
      </c>
    </row>
    <row r="63" spans="1:30" x14ac:dyDescent="0.2">
      <c r="A63" s="83" t="str">
        <f t="shared" si="6"/>
        <v>13</v>
      </c>
      <c r="B63" s="86" t="str">
        <f t="shared" si="7"/>
        <v>Scott Hogwood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19</v>
      </c>
      <c r="P63" s="56">
        <f t="shared" si="12"/>
        <v>6</v>
      </c>
      <c r="Q63" s="56">
        <f t="shared" si="12"/>
        <v>8</v>
      </c>
      <c r="R63" s="91">
        <f t="shared" si="12"/>
        <v>2</v>
      </c>
      <c r="S63" s="85">
        <f t="shared" si="9"/>
        <v>0.31578947368421051</v>
      </c>
      <c r="U63" s="43" t="s">
        <v>138</v>
      </c>
      <c r="V63" s="86" t="s">
        <v>232</v>
      </c>
      <c r="W63" s="59">
        <v>2</v>
      </c>
      <c r="X63" s="59">
        <v>2</v>
      </c>
      <c r="Y63" s="60">
        <v>0.31578947368421051</v>
      </c>
      <c r="Z63" s="60" t="s">
        <v>202</v>
      </c>
      <c r="AA63" s="60">
        <v>0.33333333333333331</v>
      </c>
      <c r="AB63" s="60" t="s">
        <v>199</v>
      </c>
      <c r="AC63" s="59">
        <v>6</v>
      </c>
      <c r="AD63" s="105">
        <v>0.3</v>
      </c>
    </row>
    <row r="64" spans="1:30" x14ac:dyDescent="0.2">
      <c r="A64" s="83" t="str">
        <f t="shared" si="6"/>
        <v>6</v>
      </c>
      <c r="B64" s="86" t="str">
        <f t="shared" si="7"/>
        <v>Alfonso Harrell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29</v>
      </c>
      <c r="P64" s="56">
        <f t="shared" si="13"/>
        <v>15</v>
      </c>
      <c r="Q64" s="56">
        <f t="shared" si="13"/>
        <v>9</v>
      </c>
      <c r="R64" s="91">
        <f t="shared" si="13"/>
        <v>6</v>
      </c>
      <c r="S64" s="85">
        <f t="shared" si="9"/>
        <v>0.51724137931034486</v>
      </c>
      <c r="U64" s="43" t="s">
        <v>152</v>
      </c>
      <c r="V64" s="86" t="s">
        <v>192</v>
      </c>
      <c r="W64" s="59">
        <v>6</v>
      </c>
      <c r="X64" s="59">
        <v>6</v>
      </c>
      <c r="Y64" s="60">
        <v>0.51724137931034486</v>
      </c>
      <c r="Z64" s="60" t="s">
        <v>199</v>
      </c>
      <c r="AA64" s="60">
        <v>0.8571428571428571</v>
      </c>
      <c r="AB64" s="60" t="s">
        <v>199</v>
      </c>
      <c r="AC64" s="59">
        <v>7</v>
      </c>
      <c r="AD64" s="105">
        <v>0.51724137931034486</v>
      </c>
    </row>
    <row r="65" spans="1:30" x14ac:dyDescent="0.2">
      <c r="A65" s="83" t="str">
        <f t="shared" si="6"/>
        <v>19</v>
      </c>
      <c r="B65" s="86" t="str">
        <f t="shared" si="7"/>
        <v>Rich Koppenjan</v>
      </c>
      <c r="C65" s="12"/>
      <c r="D65" s="146"/>
      <c r="E65" s="146"/>
      <c r="F65" s="1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18</v>
      </c>
      <c r="P65" s="56">
        <f t="shared" si="14"/>
        <v>4</v>
      </c>
      <c r="Q65" s="56">
        <f t="shared" si="14"/>
        <v>7</v>
      </c>
      <c r="R65" s="91">
        <f t="shared" si="14"/>
        <v>1</v>
      </c>
      <c r="S65" s="85">
        <f t="shared" si="9"/>
        <v>0.22222222222222221</v>
      </c>
      <c r="U65" s="43" t="s">
        <v>154</v>
      </c>
      <c r="V65" s="86" t="s">
        <v>115</v>
      </c>
      <c r="W65" s="59">
        <v>1</v>
      </c>
      <c r="X65" s="59">
        <v>1</v>
      </c>
      <c r="Y65" s="60">
        <v>0.22222222222222221</v>
      </c>
      <c r="Z65" s="60" t="s">
        <v>202</v>
      </c>
      <c r="AA65" s="60">
        <v>0.2</v>
      </c>
      <c r="AB65" s="60" t="s">
        <v>199</v>
      </c>
      <c r="AC65" s="59">
        <v>5</v>
      </c>
      <c r="AD65" s="105">
        <v>0.2</v>
      </c>
    </row>
    <row r="66" spans="1:30" x14ac:dyDescent="0.2">
      <c r="A66" s="83" t="str">
        <f t="shared" si="6"/>
        <v>12</v>
      </c>
      <c r="B66" s="86" t="str">
        <f t="shared" si="7"/>
        <v>Wally Salahuddin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21</v>
      </c>
      <c r="P66" s="56">
        <f t="shared" si="15"/>
        <v>8</v>
      </c>
      <c r="Q66" s="56">
        <f t="shared" si="15"/>
        <v>11</v>
      </c>
      <c r="R66" s="91">
        <f t="shared" si="15"/>
        <v>1</v>
      </c>
      <c r="S66" s="85">
        <f t="shared" si="9"/>
        <v>0.38095238095238093</v>
      </c>
      <c r="U66" s="43" t="s">
        <v>141</v>
      </c>
      <c r="V66" s="86" t="s">
        <v>413</v>
      </c>
      <c r="W66" s="59">
        <v>1</v>
      </c>
      <c r="X66" s="59">
        <v>1</v>
      </c>
      <c r="Y66" s="60">
        <v>0.38095238095238093</v>
      </c>
      <c r="Z66" s="60" t="s">
        <v>199</v>
      </c>
      <c r="AA66" s="60">
        <v>0.16666666666666666</v>
      </c>
      <c r="AB66" s="60" t="s">
        <v>199</v>
      </c>
      <c r="AC66" s="59">
        <v>6</v>
      </c>
      <c r="AD66" s="105">
        <v>0.38095238095238093</v>
      </c>
    </row>
    <row r="67" spans="1:30" x14ac:dyDescent="0.2">
      <c r="A67" s="83" t="str">
        <f t="shared" si="6"/>
        <v>4</v>
      </c>
      <c r="B67" s="86" t="str">
        <f t="shared" si="7"/>
        <v>Damien Gonzalez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7</v>
      </c>
      <c r="P67" s="56">
        <f t="shared" si="16"/>
        <v>0</v>
      </c>
      <c r="Q67" s="56">
        <f t="shared" si="16"/>
        <v>3</v>
      </c>
      <c r="R67" s="91">
        <f t="shared" si="16"/>
        <v>0</v>
      </c>
      <c r="S67" s="85">
        <f t="shared" si="9"/>
        <v>0</v>
      </c>
      <c r="U67" s="43" t="s">
        <v>102</v>
      </c>
      <c r="V67" s="86" t="s">
        <v>416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199</v>
      </c>
      <c r="AC67" s="59">
        <v>4</v>
      </c>
      <c r="AD67" s="105">
        <v>0</v>
      </c>
    </row>
    <row r="68" spans="1:30" x14ac:dyDescent="0.2">
      <c r="A68" s="83" t="str">
        <f t="shared" si="6"/>
        <v>15</v>
      </c>
      <c r="B68" s="86" t="str">
        <f t="shared" si="7"/>
        <v>John Patterson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2</v>
      </c>
      <c r="P68" s="56">
        <f t="shared" si="17"/>
        <v>0</v>
      </c>
      <c r="Q68" s="56">
        <f t="shared" si="17"/>
        <v>0</v>
      </c>
      <c r="R68" s="91">
        <f t="shared" si="17"/>
        <v>6</v>
      </c>
      <c r="S68" s="85">
        <f t="shared" si="9"/>
        <v>0</v>
      </c>
      <c r="U68" s="43" t="s">
        <v>140</v>
      </c>
      <c r="V68" s="86" t="s">
        <v>124</v>
      </c>
      <c r="W68" s="59">
        <v>6</v>
      </c>
      <c r="X68" s="59">
        <v>6</v>
      </c>
      <c r="Y68" s="60">
        <v>0</v>
      </c>
      <c r="Z68" s="60" t="s">
        <v>202</v>
      </c>
      <c r="AA68" s="60">
        <v>0.75</v>
      </c>
      <c r="AB68" s="60" t="s">
        <v>199</v>
      </c>
      <c r="AC68" s="59">
        <v>8</v>
      </c>
      <c r="AD68" s="105">
        <v>0</v>
      </c>
    </row>
    <row r="69" spans="1:30" x14ac:dyDescent="0.2">
      <c r="A69" s="83" t="str">
        <f t="shared" si="6"/>
        <v>7</v>
      </c>
      <c r="B69" s="86" t="str">
        <f t="shared" si="7"/>
        <v>Steve Rutch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 t="s">
        <v>95</v>
      </c>
      <c r="V69" s="86" t="s">
        <v>116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2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Gregg Rutz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198</v>
      </c>
      <c r="P78" s="21">
        <f t="shared" si="26"/>
        <v>73</v>
      </c>
      <c r="Q78" s="158">
        <f t="shared" si="26"/>
        <v>72</v>
      </c>
      <c r="R78" s="157"/>
      <c r="S78" s="159">
        <f>SUM(Q78/O78)</f>
        <v>0.36363636363636365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176"/>
    </row>
    <row r="79" spans="1:30" x14ac:dyDescent="0.2">
      <c r="A79" s="171"/>
      <c r="B79" s="156" t="str">
        <f>B51</f>
        <v>Jeremy McIntyre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0.51724137931034486</v>
      </c>
      <c r="Z79" s="68"/>
      <c r="AA79" s="68">
        <v>5</v>
      </c>
      <c r="AB79" s="68"/>
      <c r="AC79" s="176"/>
    </row>
    <row r="80" spans="1:30" x14ac:dyDescent="0.2">
      <c r="A80" s="171"/>
      <c r="B80" s="156" t="str">
        <f>B52</f>
        <v>Nestor Gonzalez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26</v>
      </c>
      <c r="P80" s="56">
        <f t="shared" si="26"/>
        <v>8</v>
      </c>
      <c r="Q80" s="56">
        <f t="shared" si="26"/>
        <v>9</v>
      </c>
      <c r="R80" s="91"/>
      <c r="S80" s="160">
        <f>SUM(Q80/O80)</f>
        <v>0.34615384615384615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224</v>
      </c>
      <c r="P82" s="29">
        <f t="shared" si="27"/>
        <v>81</v>
      </c>
      <c r="Q82" s="29">
        <f t="shared" si="27"/>
        <v>81</v>
      </c>
      <c r="R82" s="29">
        <f t="shared" si="27"/>
        <v>65</v>
      </c>
      <c r="S82" s="69">
        <f>AVERAGE(P82/O82)</f>
        <v>0.36160714285714285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224</v>
      </c>
      <c r="D83" s="29">
        <f>SUM(P55,D82)</f>
        <v>81</v>
      </c>
      <c r="E83" s="29">
        <f>SUM(Q55,E82)</f>
        <v>81</v>
      </c>
      <c r="F83" s="29">
        <f>SUM(R55,F82)</f>
        <v>65</v>
      </c>
      <c r="G83" s="29">
        <f t="shared" ref="G83:M83" si="28">SUM(C83,G82)</f>
        <v>224</v>
      </c>
      <c r="H83" s="29">
        <f t="shared" si="28"/>
        <v>81</v>
      </c>
      <c r="I83" s="29">
        <f t="shared" si="28"/>
        <v>81</v>
      </c>
      <c r="J83" s="29">
        <f t="shared" si="28"/>
        <v>65</v>
      </c>
      <c r="K83" s="29">
        <f t="shared" si="28"/>
        <v>224</v>
      </c>
      <c r="L83" s="29">
        <f t="shared" si="28"/>
        <v>81</v>
      </c>
      <c r="M83" s="29">
        <f t="shared" si="28"/>
        <v>81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0.43356643356643354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1.6507936507936507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380</v>
      </c>
      <c r="X86" s="79">
        <v>0.63636363636363635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 t="s">
        <v>272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 t="s">
        <v>438</v>
      </c>
      <c r="X88" s="163">
        <v>0.65384615384615385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W13">
    <sortCondition descending="1" ref="T3:T13"/>
    <sortCondition descending="1" ref="U3:U13"/>
    <sortCondition descending="1" ref="W3:W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40</v>
      </c>
      <c r="D1" s="187"/>
      <c r="E1" s="188"/>
      <c r="F1" s="4">
        <v>10</v>
      </c>
      <c r="G1" s="186" t="s">
        <v>42</v>
      </c>
      <c r="H1" s="187"/>
      <c r="I1" s="188"/>
      <c r="J1" s="4">
        <v>9</v>
      </c>
      <c r="K1" s="186" t="s">
        <v>280</v>
      </c>
      <c r="L1" s="187"/>
      <c r="M1" s="188"/>
      <c r="N1" s="4">
        <v>6</v>
      </c>
      <c r="O1" s="186" t="s">
        <v>70</v>
      </c>
      <c r="P1" s="187"/>
      <c r="Q1" s="188"/>
      <c r="R1" s="4">
        <v>16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131</v>
      </c>
      <c r="B3" s="86" t="s">
        <v>270</v>
      </c>
      <c r="C3" s="12">
        <v>3</v>
      </c>
      <c r="D3" s="146">
        <v>1</v>
      </c>
      <c r="E3" s="146">
        <v>2</v>
      </c>
      <c r="F3" s="14">
        <v>2</v>
      </c>
      <c r="G3" s="12">
        <v>5</v>
      </c>
      <c r="H3" s="146">
        <v>4</v>
      </c>
      <c r="I3" s="146">
        <v>1</v>
      </c>
      <c r="J3" s="14">
        <v>2</v>
      </c>
      <c r="K3" s="12">
        <v>5</v>
      </c>
      <c r="L3" s="146">
        <v>1</v>
      </c>
      <c r="M3" s="146">
        <v>4</v>
      </c>
      <c r="N3" s="14">
        <v>0</v>
      </c>
      <c r="O3" s="12">
        <v>4</v>
      </c>
      <c r="P3" s="146">
        <v>1</v>
      </c>
      <c r="Q3" s="146">
        <v>0</v>
      </c>
      <c r="R3" s="14">
        <v>3</v>
      </c>
      <c r="S3" s="17"/>
    </row>
    <row r="4" spans="1:19" x14ac:dyDescent="0.2">
      <c r="A4" s="83" t="s">
        <v>141</v>
      </c>
      <c r="B4" s="86" t="s">
        <v>170</v>
      </c>
      <c r="C4" s="12">
        <v>3</v>
      </c>
      <c r="D4" s="146">
        <v>0</v>
      </c>
      <c r="E4" s="146">
        <v>1</v>
      </c>
      <c r="F4" s="14">
        <v>6</v>
      </c>
      <c r="G4" s="12">
        <v>5</v>
      </c>
      <c r="H4" s="146">
        <v>3</v>
      </c>
      <c r="I4" s="146">
        <v>2</v>
      </c>
      <c r="J4" s="14">
        <v>3</v>
      </c>
      <c r="K4" s="12">
        <v>5</v>
      </c>
      <c r="L4" s="146">
        <v>2</v>
      </c>
      <c r="M4" s="146">
        <v>2</v>
      </c>
      <c r="N4" s="14">
        <v>2</v>
      </c>
      <c r="O4" s="12">
        <v>3</v>
      </c>
      <c r="P4" s="146">
        <v>2</v>
      </c>
      <c r="Q4" s="146">
        <v>0</v>
      </c>
      <c r="R4" s="14">
        <v>4</v>
      </c>
      <c r="S4" s="17"/>
    </row>
    <row r="5" spans="1:19" x14ac:dyDescent="0.2">
      <c r="A5" s="83" t="s">
        <v>152</v>
      </c>
      <c r="B5" s="86" t="s">
        <v>355</v>
      </c>
      <c r="C5" s="12">
        <v>2</v>
      </c>
      <c r="D5" s="146">
        <v>0</v>
      </c>
      <c r="E5" s="146">
        <v>2</v>
      </c>
      <c r="F5" s="14">
        <v>0</v>
      </c>
      <c r="G5" s="12">
        <v>4</v>
      </c>
      <c r="H5" s="146">
        <v>1</v>
      </c>
      <c r="I5" s="146">
        <v>2</v>
      </c>
      <c r="J5" s="14">
        <v>1</v>
      </c>
      <c r="K5" s="12">
        <v>5</v>
      </c>
      <c r="L5" s="146">
        <v>3</v>
      </c>
      <c r="M5" s="146">
        <v>1</v>
      </c>
      <c r="N5" s="14">
        <v>1</v>
      </c>
      <c r="O5" s="12">
        <v>4</v>
      </c>
      <c r="P5" s="146">
        <v>0</v>
      </c>
      <c r="Q5" s="146">
        <v>1</v>
      </c>
      <c r="R5" s="14">
        <v>1</v>
      </c>
      <c r="S5" s="17"/>
    </row>
    <row r="6" spans="1:19" x14ac:dyDescent="0.2">
      <c r="A6" s="83" t="s">
        <v>93</v>
      </c>
      <c r="B6" s="86" t="s">
        <v>353</v>
      </c>
      <c r="C6" s="12">
        <v>2</v>
      </c>
      <c r="D6" s="146">
        <v>0</v>
      </c>
      <c r="E6" s="146">
        <v>1</v>
      </c>
      <c r="F6" s="14">
        <v>0</v>
      </c>
      <c r="G6" s="12">
        <v>4</v>
      </c>
      <c r="H6" s="146">
        <v>1</v>
      </c>
      <c r="I6" s="146">
        <v>2</v>
      </c>
      <c r="J6" s="14">
        <v>0</v>
      </c>
      <c r="K6" s="12">
        <v>4</v>
      </c>
      <c r="L6" s="146">
        <v>1</v>
      </c>
      <c r="M6" s="146">
        <v>1</v>
      </c>
      <c r="N6" s="14">
        <v>0</v>
      </c>
      <c r="O6" s="12">
        <v>4</v>
      </c>
      <c r="P6" s="146">
        <v>0</v>
      </c>
      <c r="Q6" s="146">
        <v>2</v>
      </c>
      <c r="R6" s="14">
        <v>0</v>
      </c>
      <c r="S6" s="17"/>
    </row>
    <row r="7" spans="1:19" x14ac:dyDescent="0.2">
      <c r="A7" s="83" t="s">
        <v>133</v>
      </c>
      <c r="B7" s="86" t="s">
        <v>227</v>
      </c>
      <c r="C7" s="12">
        <v>3</v>
      </c>
      <c r="D7" s="146">
        <v>0</v>
      </c>
      <c r="E7" s="146">
        <v>1</v>
      </c>
      <c r="F7" s="14">
        <v>0</v>
      </c>
      <c r="G7" s="12">
        <v>4</v>
      </c>
      <c r="H7" s="146">
        <v>0</v>
      </c>
      <c r="I7" s="146">
        <v>1</v>
      </c>
      <c r="J7" s="14">
        <v>0</v>
      </c>
      <c r="K7" s="12">
        <v>4</v>
      </c>
      <c r="L7" s="146">
        <v>0</v>
      </c>
      <c r="M7" s="146">
        <v>3</v>
      </c>
      <c r="N7" s="14">
        <v>2</v>
      </c>
      <c r="O7" s="12">
        <v>2</v>
      </c>
      <c r="P7" s="146">
        <v>1</v>
      </c>
      <c r="Q7" s="146">
        <v>1</v>
      </c>
      <c r="R7" s="14">
        <v>1</v>
      </c>
      <c r="S7" s="17"/>
    </row>
    <row r="8" spans="1:19" x14ac:dyDescent="0.2">
      <c r="A8" s="83" t="s">
        <v>94</v>
      </c>
      <c r="B8" s="86" t="s">
        <v>356</v>
      </c>
      <c r="C8" s="12">
        <v>1</v>
      </c>
      <c r="D8" s="146">
        <v>0</v>
      </c>
      <c r="E8" s="146">
        <v>0</v>
      </c>
      <c r="F8" s="14">
        <v>0</v>
      </c>
      <c r="G8" s="12">
        <v>4</v>
      </c>
      <c r="H8" s="146">
        <v>1</v>
      </c>
      <c r="I8" s="146">
        <v>2</v>
      </c>
      <c r="J8" s="14">
        <v>0</v>
      </c>
      <c r="K8" s="12">
        <v>4</v>
      </c>
      <c r="L8" s="146">
        <v>2</v>
      </c>
      <c r="M8" s="146">
        <v>1</v>
      </c>
      <c r="N8" s="14">
        <v>0</v>
      </c>
      <c r="O8" s="12">
        <v>2</v>
      </c>
      <c r="P8" s="146">
        <v>0</v>
      </c>
      <c r="Q8" s="146">
        <v>0</v>
      </c>
      <c r="R8" s="14">
        <v>0</v>
      </c>
      <c r="S8" s="17"/>
    </row>
    <row r="9" spans="1:19" x14ac:dyDescent="0.2">
      <c r="A9" s="83" t="s">
        <v>137</v>
      </c>
      <c r="B9" s="86" t="s">
        <v>440</v>
      </c>
      <c r="C9" s="12">
        <v>3</v>
      </c>
      <c r="D9" s="146">
        <v>0</v>
      </c>
      <c r="E9" s="146">
        <v>2</v>
      </c>
      <c r="F9" s="14">
        <v>0</v>
      </c>
      <c r="G9" s="12"/>
      <c r="H9" s="146"/>
      <c r="I9" s="146"/>
      <c r="J9" s="14"/>
      <c r="K9" s="12"/>
      <c r="L9" s="146"/>
      <c r="M9" s="146"/>
      <c r="N9" s="14"/>
      <c r="O9" s="12"/>
      <c r="P9" s="146"/>
      <c r="Q9" s="146"/>
      <c r="R9" s="14"/>
      <c r="S9" s="17" t="s">
        <v>8</v>
      </c>
    </row>
    <row r="10" spans="1:19" x14ac:dyDescent="0.2">
      <c r="A10" s="83" t="s">
        <v>96</v>
      </c>
      <c r="B10" s="86" t="s">
        <v>194</v>
      </c>
      <c r="C10" s="12">
        <v>1</v>
      </c>
      <c r="D10" s="146">
        <v>0</v>
      </c>
      <c r="E10" s="146">
        <v>1</v>
      </c>
      <c r="F10" s="14">
        <v>0</v>
      </c>
      <c r="G10" s="12"/>
      <c r="H10" s="146"/>
      <c r="I10" s="146"/>
      <c r="J10" s="14"/>
      <c r="K10" s="12"/>
      <c r="L10" s="146"/>
      <c r="M10" s="146"/>
      <c r="N10" s="14"/>
      <c r="O10" s="12">
        <v>1</v>
      </c>
      <c r="P10" s="146">
        <v>0</v>
      </c>
      <c r="Q10" s="146">
        <v>1</v>
      </c>
      <c r="R10" s="14">
        <v>0</v>
      </c>
      <c r="S10" s="17"/>
    </row>
    <row r="11" spans="1:19" x14ac:dyDescent="0.2">
      <c r="A11" s="83" t="s">
        <v>138</v>
      </c>
      <c r="B11" s="86" t="s">
        <v>354</v>
      </c>
      <c r="C11" s="12">
        <v>1</v>
      </c>
      <c r="D11" s="146">
        <v>0</v>
      </c>
      <c r="E11" s="146">
        <v>0</v>
      </c>
      <c r="F11" s="14">
        <v>0</v>
      </c>
      <c r="G11" s="12"/>
      <c r="H11" s="146"/>
      <c r="I11" s="146"/>
      <c r="J11" s="14"/>
      <c r="K11" s="12">
        <v>0</v>
      </c>
      <c r="L11" s="146">
        <v>0</v>
      </c>
      <c r="M11" s="146">
        <v>0</v>
      </c>
      <c r="N11" s="14">
        <v>0</v>
      </c>
      <c r="O11" s="12">
        <v>1</v>
      </c>
      <c r="P11" s="146">
        <v>0</v>
      </c>
      <c r="Q11" s="146">
        <v>1</v>
      </c>
      <c r="R11" s="14">
        <v>0</v>
      </c>
      <c r="S11" s="17"/>
    </row>
    <row r="12" spans="1:19" x14ac:dyDescent="0.2">
      <c r="A12" s="83" t="s">
        <v>140</v>
      </c>
      <c r="B12" s="86" t="s">
        <v>352</v>
      </c>
      <c r="C12" s="12">
        <v>0</v>
      </c>
      <c r="D12" s="146">
        <v>0</v>
      </c>
      <c r="E12" s="146">
        <v>0</v>
      </c>
      <c r="F12" s="14">
        <v>1</v>
      </c>
      <c r="G12" s="12">
        <v>0</v>
      </c>
      <c r="H12" s="146">
        <v>0</v>
      </c>
      <c r="I12" s="146">
        <v>0</v>
      </c>
      <c r="J12" s="14">
        <v>1</v>
      </c>
      <c r="K12" s="12">
        <v>0</v>
      </c>
      <c r="L12" s="146">
        <v>0</v>
      </c>
      <c r="M12" s="146">
        <v>0</v>
      </c>
      <c r="N12" s="14">
        <v>2</v>
      </c>
      <c r="O12" s="12">
        <v>1</v>
      </c>
      <c r="P12" s="146">
        <v>0</v>
      </c>
      <c r="Q12" s="146">
        <v>1</v>
      </c>
      <c r="R12" s="14">
        <v>0</v>
      </c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46"/>
      <c r="Q13" s="146"/>
      <c r="R13" s="14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390</v>
      </c>
      <c r="C22" s="20">
        <v>19</v>
      </c>
      <c r="D22" s="21">
        <v>1</v>
      </c>
      <c r="E22" s="21">
        <v>10</v>
      </c>
      <c r="F22" s="22">
        <v>9</v>
      </c>
      <c r="G22" s="20">
        <v>26</v>
      </c>
      <c r="H22" s="21">
        <v>10</v>
      </c>
      <c r="I22" s="21">
        <v>10</v>
      </c>
      <c r="J22" s="22">
        <v>7</v>
      </c>
      <c r="K22" s="20">
        <v>27</v>
      </c>
      <c r="L22" s="21">
        <v>9</v>
      </c>
      <c r="M22" s="21">
        <v>12</v>
      </c>
      <c r="N22" s="22">
        <v>7</v>
      </c>
      <c r="O22" s="20">
        <v>22</v>
      </c>
      <c r="P22" s="21">
        <v>4</v>
      </c>
      <c r="Q22" s="21">
        <v>7</v>
      </c>
      <c r="R22" s="22">
        <v>9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70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10</v>
      </c>
      <c r="F26" s="29">
        <f t="shared" si="0"/>
        <v>9</v>
      </c>
      <c r="G26" s="29">
        <f t="shared" si="0"/>
        <v>26</v>
      </c>
      <c r="H26" s="29">
        <f t="shared" si="0"/>
        <v>10</v>
      </c>
      <c r="I26" s="29">
        <f t="shared" si="0"/>
        <v>10</v>
      </c>
      <c r="J26" s="29">
        <f t="shared" si="0"/>
        <v>7</v>
      </c>
      <c r="K26" s="29">
        <f t="shared" si="0"/>
        <v>27</v>
      </c>
      <c r="L26" s="29">
        <f t="shared" si="0"/>
        <v>9</v>
      </c>
      <c r="M26" s="29">
        <f t="shared" si="0"/>
        <v>12</v>
      </c>
      <c r="N26" s="29">
        <f t="shared" si="0"/>
        <v>7</v>
      </c>
      <c r="O26" s="29">
        <f t="shared" si="0"/>
        <v>22</v>
      </c>
      <c r="P26" s="29">
        <f t="shared" si="0"/>
        <v>4</v>
      </c>
      <c r="Q26" s="29">
        <f t="shared" si="0"/>
        <v>7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10</v>
      </c>
      <c r="F27" s="30">
        <f>F26</f>
        <v>9</v>
      </c>
      <c r="G27" s="30">
        <f t="shared" ref="G27:R27" si="1">SUM(C27,G26)</f>
        <v>45</v>
      </c>
      <c r="H27" s="30">
        <f t="shared" si="1"/>
        <v>11</v>
      </c>
      <c r="I27" s="30">
        <f t="shared" si="1"/>
        <v>20</v>
      </c>
      <c r="J27" s="30">
        <f t="shared" si="1"/>
        <v>16</v>
      </c>
      <c r="K27" s="30">
        <f t="shared" si="1"/>
        <v>72</v>
      </c>
      <c r="L27" s="30">
        <f t="shared" si="1"/>
        <v>20</v>
      </c>
      <c r="M27" s="30">
        <f t="shared" si="1"/>
        <v>32</v>
      </c>
      <c r="N27" s="30">
        <f t="shared" si="1"/>
        <v>23</v>
      </c>
      <c r="O27" s="31">
        <f t="shared" si="1"/>
        <v>94</v>
      </c>
      <c r="P27" s="30">
        <f t="shared" si="1"/>
        <v>24</v>
      </c>
      <c r="Q27" s="30">
        <f t="shared" si="1"/>
        <v>39</v>
      </c>
      <c r="R27" s="32">
        <f t="shared" si="1"/>
        <v>32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86" t="s">
        <v>41</v>
      </c>
      <c r="D29" s="187"/>
      <c r="E29" s="188"/>
      <c r="F29" s="4">
        <v>6</v>
      </c>
      <c r="G29" s="186" t="s">
        <v>71</v>
      </c>
      <c r="H29" s="187"/>
      <c r="I29" s="188"/>
      <c r="J29" s="4">
        <v>7</v>
      </c>
      <c r="K29" s="186" t="s">
        <v>415</v>
      </c>
      <c r="L29" s="187"/>
      <c r="M29" s="188"/>
      <c r="N29" s="4">
        <v>3</v>
      </c>
      <c r="O29" s="186" t="s">
        <v>70</v>
      </c>
      <c r="P29" s="187"/>
      <c r="Q29" s="188"/>
      <c r="R29" s="4">
        <v>12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2" t="s">
        <v>4</v>
      </c>
      <c r="P30" s="8" t="s">
        <v>5</v>
      </c>
      <c r="Q30" s="8" t="s">
        <v>6</v>
      </c>
      <c r="R30" s="181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17</v>
      </c>
      <c r="B31" s="86" t="str">
        <f t="shared" si="2"/>
        <v>John Margist</v>
      </c>
      <c r="C31" s="12">
        <v>5</v>
      </c>
      <c r="D31" s="146">
        <v>4</v>
      </c>
      <c r="E31" s="146">
        <v>1</v>
      </c>
      <c r="F31" s="14">
        <v>2</v>
      </c>
      <c r="G31" s="12">
        <v>4</v>
      </c>
      <c r="H31" s="146">
        <v>1</v>
      </c>
      <c r="I31" s="146">
        <v>2</v>
      </c>
      <c r="J31" s="14">
        <v>3</v>
      </c>
      <c r="K31" s="12">
        <v>5</v>
      </c>
      <c r="L31" s="146">
        <v>3</v>
      </c>
      <c r="M31" s="146">
        <v>1</v>
      </c>
      <c r="N31" s="114">
        <v>4</v>
      </c>
      <c r="O31" s="12">
        <v>4</v>
      </c>
      <c r="P31" s="146">
        <v>2</v>
      </c>
      <c r="Q31" s="146">
        <v>0</v>
      </c>
      <c r="R31" s="114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12</v>
      </c>
      <c r="B32" s="86" t="str">
        <f t="shared" si="2"/>
        <v>Mike Coughlin</v>
      </c>
      <c r="C32" s="12">
        <v>5</v>
      </c>
      <c r="D32" s="146">
        <v>3</v>
      </c>
      <c r="E32" s="146">
        <v>1</v>
      </c>
      <c r="F32" s="14">
        <v>3</v>
      </c>
      <c r="G32" s="12">
        <v>4</v>
      </c>
      <c r="H32" s="146">
        <v>1</v>
      </c>
      <c r="I32" s="146">
        <v>2</v>
      </c>
      <c r="J32" s="14">
        <v>6</v>
      </c>
      <c r="K32" s="12">
        <v>5</v>
      </c>
      <c r="L32" s="146">
        <v>1</v>
      </c>
      <c r="M32" s="146">
        <v>2</v>
      </c>
      <c r="N32" s="114">
        <v>6</v>
      </c>
      <c r="O32" s="12">
        <v>4</v>
      </c>
      <c r="P32" s="146">
        <v>0</v>
      </c>
      <c r="Q32" s="146">
        <v>1</v>
      </c>
      <c r="R32" s="114">
        <v>3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6</v>
      </c>
      <c r="B33" s="86" t="str">
        <f t="shared" si="2"/>
        <v>Drew Greene</v>
      </c>
      <c r="C33" s="12">
        <v>5</v>
      </c>
      <c r="D33" s="146">
        <v>1</v>
      </c>
      <c r="E33" s="146">
        <v>1</v>
      </c>
      <c r="F33" s="14">
        <v>1</v>
      </c>
      <c r="G33" s="12">
        <v>4</v>
      </c>
      <c r="H33" s="146">
        <v>0</v>
      </c>
      <c r="I33" s="146">
        <v>1</v>
      </c>
      <c r="J33" s="14">
        <v>1</v>
      </c>
      <c r="K33" s="12">
        <v>4</v>
      </c>
      <c r="L33" s="146">
        <v>0</v>
      </c>
      <c r="M33" s="146">
        <v>1</v>
      </c>
      <c r="N33" s="114">
        <v>0</v>
      </c>
      <c r="O33" s="12">
        <v>3</v>
      </c>
      <c r="P33" s="146">
        <v>1</v>
      </c>
      <c r="Q33" s="146">
        <v>1</v>
      </c>
      <c r="R33" s="114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9</v>
      </c>
      <c r="B34" s="86" t="str">
        <f t="shared" si="2"/>
        <v>Jeremy Capati</v>
      </c>
      <c r="C34" s="12">
        <v>2</v>
      </c>
      <c r="D34" s="146">
        <v>0</v>
      </c>
      <c r="E34" s="146">
        <v>1</v>
      </c>
      <c r="F34" s="14">
        <v>0</v>
      </c>
      <c r="G34" s="12">
        <v>1</v>
      </c>
      <c r="H34" s="146">
        <v>1</v>
      </c>
      <c r="I34" s="146">
        <v>0</v>
      </c>
      <c r="J34" s="14">
        <v>0</v>
      </c>
      <c r="K34" s="12">
        <v>3</v>
      </c>
      <c r="L34" s="146">
        <v>1</v>
      </c>
      <c r="M34" s="146">
        <v>1</v>
      </c>
      <c r="N34" s="114">
        <v>1</v>
      </c>
      <c r="O34" s="12">
        <v>2</v>
      </c>
      <c r="P34" s="146">
        <v>0</v>
      </c>
      <c r="Q34" s="146">
        <v>1</v>
      </c>
      <c r="R34" s="114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24</v>
      </c>
      <c r="B35" s="86" t="str">
        <f t="shared" si="2"/>
        <v>Dan Kelley</v>
      </c>
      <c r="C35" s="12">
        <v>4</v>
      </c>
      <c r="D35" s="146">
        <v>1</v>
      </c>
      <c r="E35" s="146">
        <v>3</v>
      </c>
      <c r="F35" s="14">
        <v>0</v>
      </c>
      <c r="G35" s="12">
        <v>2</v>
      </c>
      <c r="H35" s="146">
        <v>1</v>
      </c>
      <c r="I35" s="146">
        <v>0</v>
      </c>
      <c r="J35" s="14">
        <v>3</v>
      </c>
      <c r="K35" s="12">
        <v>3</v>
      </c>
      <c r="L35" s="146">
        <v>1</v>
      </c>
      <c r="M35" s="146">
        <v>1</v>
      </c>
      <c r="N35" s="114">
        <v>0</v>
      </c>
      <c r="O35" s="12">
        <v>4</v>
      </c>
      <c r="P35" s="146">
        <v>1</v>
      </c>
      <c r="Q35" s="146">
        <v>0</v>
      </c>
      <c r="R35" s="114">
        <v>1</v>
      </c>
      <c r="S35" s="17"/>
      <c r="T35" s="148"/>
      <c r="U35" s="43"/>
      <c r="V35" s="39"/>
      <c r="W35" s="44"/>
      <c r="X35" s="39"/>
    </row>
    <row r="36" spans="1:24" ht="12.75" customHeight="1" x14ac:dyDescent="0.2">
      <c r="A36" s="83" t="str">
        <f t="shared" si="2"/>
        <v>26</v>
      </c>
      <c r="B36" s="86" t="str">
        <f t="shared" si="2"/>
        <v>Muneer Tawum</v>
      </c>
      <c r="C36" s="12">
        <v>2</v>
      </c>
      <c r="D36" s="146">
        <v>0</v>
      </c>
      <c r="E36" s="146">
        <v>0</v>
      </c>
      <c r="F36" s="14">
        <v>2</v>
      </c>
      <c r="G36" s="12">
        <v>4</v>
      </c>
      <c r="H36" s="146">
        <v>0</v>
      </c>
      <c r="I36" s="146">
        <v>3</v>
      </c>
      <c r="J36" s="14">
        <v>1</v>
      </c>
      <c r="K36" s="12">
        <v>1</v>
      </c>
      <c r="L36" s="146">
        <v>0</v>
      </c>
      <c r="M36" s="146">
        <v>0</v>
      </c>
      <c r="N36" s="114">
        <v>0</v>
      </c>
      <c r="O36" s="12">
        <v>2</v>
      </c>
      <c r="P36" s="146">
        <v>1</v>
      </c>
      <c r="Q36" s="146">
        <v>0</v>
      </c>
      <c r="R36" s="114">
        <v>0</v>
      </c>
      <c r="S36" s="17" t="s">
        <v>8</v>
      </c>
      <c r="T36" s="148"/>
      <c r="U36" s="43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Justin Rhines</v>
      </c>
      <c r="C37" s="12">
        <v>4</v>
      </c>
      <c r="D37" s="146">
        <v>1</v>
      </c>
      <c r="E37" s="146">
        <v>2</v>
      </c>
      <c r="F37" s="14">
        <v>0</v>
      </c>
      <c r="G37" s="12">
        <v>4</v>
      </c>
      <c r="H37" s="146">
        <v>1</v>
      </c>
      <c r="I37" s="146">
        <v>2</v>
      </c>
      <c r="J37" s="14">
        <v>0</v>
      </c>
      <c r="K37" s="12">
        <v>3</v>
      </c>
      <c r="L37" s="146">
        <v>3</v>
      </c>
      <c r="M37" s="146">
        <v>0</v>
      </c>
      <c r="N37" s="114">
        <v>0</v>
      </c>
      <c r="O37" s="12">
        <v>3</v>
      </c>
      <c r="P37" s="146">
        <v>1</v>
      </c>
      <c r="Q37" s="146">
        <v>1</v>
      </c>
      <c r="R37" s="114">
        <v>0</v>
      </c>
      <c r="S37" s="17"/>
      <c r="T37" s="148"/>
      <c r="U37" s="43"/>
      <c r="V37" s="39"/>
      <c r="W37" s="44"/>
      <c r="X37" s="39"/>
    </row>
    <row r="38" spans="1:24" ht="12.75" customHeight="1" x14ac:dyDescent="0.2">
      <c r="A38" s="83" t="str">
        <f t="shared" si="2"/>
        <v>21</v>
      </c>
      <c r="B38" s="86" t="str">
        <f t="shared" si="2"/>
        <v>Willie Scales</v>
      </c>
      <c r="C38" s="12">
        <v>1</v>
      </c>
      <c r="D38" s="146">
        <v>0</v>
      </c>
      <c r="E38" s="146">
        <v>1</v>
      </c>
      <c r="F38" s="14">
        <v>0</v>
      </c>
      <c r="G38" s="12"/>
      <c r="H38" s="146"/>
      <c r="I38" s="146"/>
      <c r="J38" s="14"/>
      <c r="K38" s="12"/>
      <c r="L38" s="146"/>
      <c r="M38" s="146"/>
      <c r="N38" s="114"/>
      <c r="O38" s="15"/>
      <c r="P38" s="146"/>
      <c r="Q38" s="146"/>
      <c r="R38" s="139"/>
      <c r="S38" s="17"/>
      <c r="T38" s="148"/>
      <c r="U38" s="43"/>
      <c r="V38" s="39"/>
      <c r="W38" s="44"/>
      <c r="X38" s="39"/>
    </row>
    <row r="39" spans="1:24" ht="12.75" customHeight="1" x14ac:dyDescent="0.2">
      <c r="A39" s="83" t="str">
        <f t="shared" si="2"/>
        <v>13</v>
      </c>
      <c r="B39" s="86" t="str">
        <f t="shared" si="2"/>
        <v>Brent Kessler</v>
      </c>
      <c r="C39" s="12">
        <v>0</v>
      </c>
      <c r="D39" s="146">
        <v>0</v>
      </c>
      <c r="E39" s="146">
        <v>0</v>
      </c>
      <c r="F39" s="14">
        <v>0</v>
      </c>
      <c r="G39" s="12"/>
      <c r="H39" s="146"/>
      <c r="I39" s="146"/>
      <c r="J39" s="14"/>
      <c r="K39" s="12">
        <v>1</v>
      </c>
      <c r="L39" s="146">
        <v>0</v>
      </c>
      <c r="M39" s="146">
        <v>1</v>
      </c>
      <c r="N39" s="114">
        <v>0</v>
      </c>
      <c r="O39" s="15">
        <v>1</v>
      </c>
      <c r="P39" s="146">
        <v>0</v>
      </c>
      <c r="Q39" s="146">
        <v>1</v>
      </c>
      <c r="R39" s="16">
        <v>0</v>
      </c>
      <c r="S39" s="17"/>
      <c r="T39" s="148"/>
      <c r="U39" s="43"/>
      <c r="V39" s="39"/>
      <c r="W39" s="44"/>
      <c r="X39" s="39"/>
    </row>
    <row r="40" spans="1:24" ht="12.75" customHeight="1" x14ac:dyDescent="0.2">
      <c r="A40" s="83" t="str">
        <f t="shared" si="2"/>
        <v>15</v>
      </c>
      <c r="B40" s="86" t="str">
        <f t="shared" si="2"/>
        <v>Gina Natali</v>
      </c>
      <c r="C40" s="12">
        <v>0</v>
      </c>
      <c r="D40" s="146">
        <v>0</v>
      </c>
      <c r="E40" s="146">
        <v>0</v>
      </c>
      <c r="F40" s="14">
        <v>1</v>
      </c>
      <c r="G40" s="12">
        <v>0</v>
      </c>
      <c r="H40" s="146">
        <v>0</v>
      </c>
      <c r="I40" s="146">
        <v>0</v>
      </c>
      <c r="J40" s="14">
        <v>1</v>
      </c>
      <c r="K40" s="12">
        <v>2</v>
      </c>
      <c r="L40" s="146">
        <v>0</v>
      </c>
      <c r="M40" s="146">
        <v>1</v>
      </c>
      <c r="N40" s="114">
        <v>1</v>
      </c>
      <c r="O40" s="15">
        <v>1</v>
      </c>
      <c r="P40" s="146">
        <v>0</v>
      </c>
      <c r="Q40" s="146">
        <v>0</v>
      </c>
      <c r="R40" s="16">
        <v>0</v>
      </c>
      <c r="S40" s="17"/>
      <c r="T40" s="148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14"/>
      <c r="O41" s="15"/>
      <c r="P41" s="146"/>
      <c r="Q41" s="146"/>
      <c r="R41" s="16"/>
      <c r="S41" s="17"/>
      <c r="T41" s="148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14"/>
      <c r="O42" s="15"/>
      <c r="P42" s="146"/>
      <c r="Q42" s="146"/>
      <c r="R42" s="16"/>
      <c r="S42" s="17"/>
      <c r="T42" s="148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Don Natoli</v>
      </c>
      <c r="C50" s="20">
        <v>28</v>
      </c>
      <c r="D50" s="21">
        <v>10</v>
      </c>
      <c r="E50" s="21">
        <v>10</v>
      </c>
      <c r="F50" s="22">
        <v>9</v>
      </c>
      <c r="G50" s="20">
        <v>23</v>
      </c>
      <c r="H50" s="21">
        <v>5</v>
      </c>
      <c r="I50" s="21">
        <v>10</v>
      </c>
      <c r="J50" s="22">
        <v>15</v>
      </c>
      <c r="K50" s="20">
        <v>27</v>
      </c>
      <c r="L50" s="21">
        <v>9</v>
      </c>
      <c r="M50" s="21">
        <v>8</v>
      </c>
      <c r="N50" s="22">
        <v>12</v>
      </c>
      <c r="O50" s="20">
        <v>24</v>
      </c>
      <c r="P50" s="21">
        <v>6</v>
      </c>
      <c r="Q50" s="21">
        <v>5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28</v>
      </c>
      <c r="D54" s="29">
        <f t="shared" si="4"/>
        <v>10</v>
      </c>
      <c r="E54" s="29">
        <f t="shared" si="4"/>
        <v>10</v>
      </c>
      <c r="F54" s="29">
        <f t="shared" si="4"/>
        <v>9</v>
      </c>
      <c r="G54" s="29">
        <f t="shared" si="4"/>
        <v>23</v>
      </c>
      <c r="H54" s="29">
        <f t="shared" si="4"/>
        <v>5</v>
      </c>
      <c r="I54" s="29">
        <f t="shared" si="4"/>
        <v>10</v>
      </c>
      <c r="J54" s="29">
        <f t="shared" si="4"/>
        <v>15</v>
      </c>
      <c r="K54" s="29">
        <f t="shared" si="4"/>
        <v>27</v>
      </c>
      <c r="L54" s="29">
        <f t="shared" si="4"/>
        <v>9</v>
      </c>
      <c r="M54" s="29">
        <f t="shared" si="4"/>
        <v>8</v>
      </c>
      <c r="N54" s="29">
        <f t="shared" si="4"/>
        <v>12</v>
      </c>
      <c r="O54" s="29">
        <f t="shared" si="4"/>
        <v>24</v>
      </c>
      <c r="P54" s="29">
        <f t="shared" si="4"/>
        <v>6</v>
      </c>
      <c r="Q54" s="29">
        <f t="shared" si="4"/>
        <v>5</v>
      </c>
      <c r="R54" s="29">
        <f t="shared" si="4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122</v>
      </c>
      <c r="D55" s="30">
        <f>SUM(P27,D54)</f>
        <v>34</v>
      </c>
      <c r="E55" s="30">
        <f>SUM(Q27,E54)</f>
        <v>49</v>
      </c>
      <c r="F55" s="30">
        <f>SUM(R27,F54)</f>
        <v>41</v>
      </c>
      <c r="G55" s="30">
        <f t="shared" ref="G55:R55" si="5">SUM(C55,G54)</f>
        <v>145</v>
      </c>
      <c r="H55" s="30">
        <f t="shared" si="5"/>
        <v>39</v>
      </c>
      <c r="I55" s="30">
        <f t="shared" si="5"/>
        <v>59</v>
      </c>
      <c r="J55" s="30">
        <f t="shared" si="5"/>
        <v>56</v>
      </c>
      <c r="K55" s="30">
        <f t="shared" si="5"/>
        <v>172</v>
      </c>
      <c r="L55" s="30">
        <f t="shared" si="5"/>
        <v>48</v>
      </c>
      <c r="M55" s="30">
        <f t="shared" si="5"/>
        <v>67</v>
      </c>
      <c r="N55" s="30">
        <f t="shared" si="5"/>
        <v>68</v>
      </c>
      <c r="O55" s="31">
        <f t="shared" si="5"/>
        <v>196</v>
      </c>
      <c r="P55" s="30">
        <f t="shared" si="5"/>
        <v>54</v>
      </c>
      <c r="Q55" s="30">
        <f t="shared" si="5"/>
        <v>72</v>
      </c>
      <c r="R55" s="32">
        <f t="shared" si="5"/>
        <v>74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17</v>
      </c>
      <c r="B59" s="86" t="str">
        <f t="shared" ref="B59:B76" si="7">B31</f>
        <v>John Margist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35</v>
      </c>
      <c r="P59" s="88">
        <f>SUM(D3,H3,L3,P3,D31,H31,L31,P31,D59,H59,L59)</f>
        <v>17</v>
      </c>
      <c r="Q59" s="88">
        <f>SUM(E3,I3,M3,Q3,E31,I31,M31,Q31,E59,I59,M59)</f>
        <v>11</v>
      </c>
      <c r="R59" s="89">
        <f>SUM(F3,J3,N3,R3,F31,J31,N31,R31,F59,J59,N59)</f>
        <v>18</v>
      </c>
      <c r="S59" s="84">
        <f>IF(O59=0,0,AVERAGE(P59/O59))</f>
        <v>0.48571428571428571</v>
      </c>
      <c r="U59" s="43" t="s">
        <v>131</v>
      </c>
      <c r="V59" s="86" t="s">
        <v>270</v>
      </c>
      <c r="W59" s="59">
        <v>18</v>
      </c>
      <c r="X59" s="59">
        <v>18</v>
      </c>
      <c r="Y59" s="60">
        <v>0.48571428571428571</v>
      </c>
      <c r="Z59" s="60" t="s">
        <v>199</v>
      </c>
      <c r="AA59" s="60">
        <v>2.25</v>
      </c>
      <c r="AB59" s="60" t="s">
        <v>199</v>
      </c>
      <c r="AC59" s="59">
        <v>8</v>
      </c>
      <c r="AD59" s="105">
        <v>0.48571428571428571</v>
      </c>
    </row>
    <row r="60" spans="1:30" x14ac:dyDescent="0.2">
      <c r="A60" s="83" t="str">
        <f t="shared" si="6"/>
        <v>12</v>
      </c>
      <c r="B60" s="86" t="str">
        <f t="shared" si="7"/>
        <v>Mike Coughlin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34</v>
      </c>
      <c r="P60" s="56">
        <f t="shared" si="8"/>
        <v>12</v>
      </c>
      <c r="Q60" s="56">
        <f t="shared" si="8"/>
        <v>11</v>
      </c>
      <c r="R60" s="91">
        <f t="shared" si="8"/>
        <v>33</v>
      </c>
      <c r="S60" s="85">
        <f t="shared" ref="S60:S76" si="9">IF(O60=0,0,AVERAGE(P60/O60))</f>
        <v>0.35294117647058826</v>
      </c>
      <c r="U60" s="43" t="s">
        <v>141</v>
      </c>
      <c r="V60" s="86" t="s">
        <v>170</v>
      </c>
      <c r="W60" s="59">
        <v>33</v>
      </c>
      <c r="X60" s="59">
        <v>33</v>
      </c>
      <c r="Y60" s="60">
        <v>0.35294117647058826</v>
      </c>
      <c r="Z60" s="60" t="s">
        <v>199</v>
      </c>
      <c r="AA60" s="60">
        <v>4.125</v>
      </c>
      <c r="AB60" s="60" t="s">
        <v>199</v>
      </c>
      <c r="AC60" s="59">
        <v>8</v>
      </c>
      <c r="AD60" s="105">
        <v>0.35294117647058826</v>
      </c>
    </row>
    <row r="61" spans="1:30" x14ac:dyDescent="0.2">
      <c r="A61" s="83" t="str">
        <f t="shared" si="6"/>
        <v>6</v>
      </c>
      <c r="B61" s="86" t="str">
        <f t="shared" si="7"/>
        <v>Drew Greene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31</v>
      </c>
      <c r="P61" s="56">
        <f t="shared" si="10"/>
        <v>6</v>
      </c>
      <c r="Q61" s="56">
        <f t="shared" si="10"/>
        <v>10</v>
      </c>
      <c r="R61" s="91">
        <f t="shared" si="10"/>
        <v>5</v>
      </c>
      <c r="S61" s="85">
        <f t="shared" si="9"/>
        <v>0.19354838709677419</v>
      </c>
      <c r="U61" s="43" t="s">
        <v>152</v>
      </c>
      <c r="V61" s="86" t="s">
        <v>355</v>
      </c>
      <c r="W61" s="59">
        <v>5</v>
      </c>
      <c r="X61" s="59">
        <v>5</v>
      </c>
      <c r="Y61" s="60">
        <v>0.19354838709677419</v>
      </c>
      <c r="Z61" s="60" t="s">
        <v>199</v>
      </c>
      <c r="AA61" s="60">
        <v>0.625</v>
      </c>
      <c r="AB61" s="60" t="s">
        <v>199</v>
      </c>
      <c r="AC61" s="59">
        <v>8</v>
      </c>
      <c r="AD61" s="105">
        <v>0.19354838709677419</v>
      </c>
    </row>
    <row r="62" spans="1:30" x14ac:dyDescent="0.2">
      <c r="A62" s="83" t="str">
        <f t="shared" si="6"/>
        <v>9</v>
      </c>
      <c r="B62" s="86" t="str">
        <f t="shared" si="7"/>
        <v>Jeremy Capati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22</v>
      </c>
      <c r="P62" s="56">
        <f t="shared" si="11"/>
        <v>4</v>
      </c>
      <c r="Q62" s="56">
        <f t="shared" si="11"/>
        <v>9</v>
      </c>
      <c r="R62" s="91">
        <f t="shared" si="11"/>
        <v>1</v>
      </c>
      <c r="S62" s="85">
        <f t="shared" si="9"/>
        <v>0.18181818181818182</v>
      </c>
      <c r="U62" s="43" t="s">
        <v>93</v>
      </c>
      <c r="V62" s="86" t="s">
        <v>353</v>
      </c>
      <c r="W62" s="59">
        <v>1</v>
      </c>
      <c r="X62" s="59">
        <v>1</v>
      </c>
      <c r="Y62" s="60">
        <v>0.18181818181818182</v>
      </c>
      <c r="Z62" s="60" t="s">
        <v>199</v>
      </c>
      <c r="AA62" s="60">
        <v>0.125</v>
      </c>
      <c r="AB62" s="60" t="s">
        <v>199</v>
      </c>
      <c r="AC62" s="59">
        <v>8</v>
      </c>
      <c r="AD62" s="105">
        <v>0.18181818181818182</v>
      </c>
    </row>
    <row r="63" spans="1:30" x14ac:dyDescent="0.2">
      <c r="A63" s="83" t="str">
        <f t="shared" si="6"/>
        <v>24</v>
      </c>
      <c r="B63" s="86" t="str">
        <f t="shared" si="7"/>
        <v>Dan Kelley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26</v>
      </c>
      <c r="P63" s="56">
        <f t="shared" si="12"/>
        <v>5</v>
      </c>
      <c r="Q63" s="56">
        <f t="shared" si="12"/>
        <v>10</v>
      </c>
      <c r="R63" s="91">
        <f t="shared" si="12"/>
        <v>7</v>
      </c>
      <c r="S63" s="85">
        <f t="shared" si="9"/>
        <v>0.19230769230769232</v>
      </c>
      <c r="U63" s="43" t="s">
        <v>133</v>
      </c>
      <c r="V63" s="86" t="s">
        <v>227</v>
      </c>
      <c r="W63" s="59">
        <v>7</v>
      </c>
      <c r="X63" s="59">
        <v>7</v>
      </c>
      <c r="Y63" s="60">
        <v>0.19230769230769232</v>
      </c>
      <c r="Z63" s="60" t="s">
        <v>199</v>
      </c>
      <c r="AA63" s="60">
        <v>0.875</v>
      </c>
      <c r="AB63" s="60" t="s">
        <v>199</v>
      </c>
      <c r="AC63" s="59">
        <v>8</v>
      </c>
      <c r="AD63" s="105">
        <v>0.19230769230769232</v>
      </c>
    </row>
    <row r="64" spans="1:30" x14ac:dyDescent="0.2">
      <c r="A64" s="83" t="str">
        <f t="shared" si="6"/>
        <v>26</v>
      </c>
      <c r="B64" s="86" t="str">
        <f t="shared" si="7"/>
        <v>Muneer Tawum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20</v>
      </c>
      <c r="P64" s="56">
        <f t="shared" si="13"/>
        <v>4</v>
      </c>
      <c r="Q64" s="56">
        <f t="shared" si="13"/>
        <v>6</v>
      </c>
      <c r="R64" s="91">
        <f t="shared" si="13"/>
        <v>3</v>
      </c>
      <c r="S64" s="85">
        <f t="shared" si="9"/>
        <v>0.2</v>
      </c>
      <c r="U64" s="43" t="s">
        <v>94</v>
      </c>
      <c r="V64" s="86" t="s">
        <v>356</v>
      </c>
      <c r="W64" s="59">
        <v>3</v>
      </c>
      <c r="X64" s="59">
        <v>3</v>
      </c>
      <c r="Y64" s="60">
        <v>0.2</v>
      </c>
      <c r="Z64" s="60" t="s">
        <v>199</v>
      </c>
      <c r="AA64" s="60">
        <v>0.375</v>
      </c>
      <c r="AB64" s="60" t="s">
        <v>199</v>
      </c>
      <c r="AC64" s="59">
        <v>8</v>
      </c>
      <c r="AD64" s="105">
        <v>0.2</v>
      </c>
    </row>
    <row r="65" spans="1:30" x14ac:dyDescent="0.2">
      <c r="A65" s="83" t="str">
        <f t="shared" si="6"/>
        <v>8</v>
      </c>
      <c r="B65" s="86" t="str">
        <f t="shared" si="7"/>
        <v>Justin Rhines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17</v>
      </c>
      <c r="P65" s="56">
        <f t="shared" si="14"/>
        <v>6</v>
      </c>
      <c r="Q65" s="56">
        <f t="shared" si="14"/>
        <v>7</v>
      </c>
      <c r="R65" s="91">
        <f t="shared" si="14"/>
        <v>0</v>
      </c>
      <c r="S65" s="85">
        <f t="shared" si="9"/>
        <v>0.35294117647058826</v>
      </c>
      <c r="U65" s="43" t="s">
        <v>137</v>
      </c>
      <c r="V65" s="86" t="s">
        <v>440</v>
      </c>
      <c r="W65" s="59">
        <v>0</v>
      </c>
      <c r="X65" s="59" t="s">
        <v>447</v>
      </c>
      <c r="Y65" s="60">
        <v>0.35294117647058826</v>
      </c>
      <c r="Z65" s="60" t="s">
        <v>202</v>
      </c>
      <c r="AA65" s="60">
        <v>0</v>
      </c>
      <c r="AB65" s="60" t="s">
        <v>199</v>
      </c>
      <c r="AC65" s="59">
        <v>5</v>
      </c>
      <c r="AD65" s="105">
        <v>0.3</v>
      </c>
    </row>
    <row r="66" spans="1:30" x14ac:dyDescent="0.2">
      <c r="A66" s="83" t="str">
        <f t="shared" si="6"/>
        <v>21</v>
      </c>
      <c r="B66" s="86" t="str">
        <f t="shared" si="7"/>
        <v>Willie Scales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3</v>
      </c>
      <c r="P66" s="56">
        <f t="shared" si="15"/>
        <v>0</v>
      </c>
      <c r="Q66" s="56">
        <f t="shared" si="15"/>
        <v>3</v>
      </c>
      <c r="R66" s="91">
        <f t="shared" si="15"/>
        <v>0</v>
      </c>
      <c r="S66" s="85">
        <f t="shared" si="9"/>
        <v>0</v>
      </c>
      <c r="U66" s="43" t="s">
        <v>96</v>
      </c>
      <c r="V66" s="86" t="s">
        <v>194</v>
      </c>
      <c r="W66" s="59">
        <v>0</v>
      </c>
      <c r="X66" s="59" t="s">
        <v>447</v>
      </c>
      <c r="Y66" s="60">
        <v>0</v>
      </c>
      <c r="Z66" s="60" t="s">
        <v>202</v>
      </c>
      <c r="AA66" s="60">
        <v>0</v>
      </c>
      <c r="AB66" s="60" t="s">
        <v>203</v>
      </c>
      <c r="AC66" s="59">
        <v>3</v>
      </c>
      <c r="AD66" s="105">
        <v>0</v>
      </c>
    </row>
    <row r="67" spans="1:30" x14ac:dyDescent="0.2">
      <c r="A67" s="83" t="str">
        <f t="shared" si="6"/>
        <v>13</v>
      </c>
      <c r="B67" s="86" t="str">
        <f t="shared" si="7"/>
        <v>Brent Kessler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4</v>
      </c>
      <c r="P67" s="56">
        <f t="shared" si="16"/>
        <v>0</v>
      </c>
      <c r="Q67" s="56">
        <f t="shared" si="16"/>
        <v>3</v>
      </c>
      <c r="R67" s="91">
        <f t="shared" si="16"/>
        <v>0</v>
      </c>
      <c r="S67" s="85">
        <f t="shared" si="9"/>
        <v>0</v>
      </c>
      <c r="U67" s="43" t="s">
        <v>138</v>
      </c>
      <c r="V67" s="86" t="s">
        <v>354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199</v>
      </c>
      <c r="AC67" s="59">
        <v>6</v>
      </c>
      <c r="AD67" s="105">
        <v>0</v>
      </c>
    </row>
    <row r="68" spans="1:30" x14ac:dyDescent="0.2">
      <c r="A68" s="83" t="str">
        <f t="shared" si="6"/>
        <v>15</v>
      </c>
      <c r="B68" s="86" t="str">
        <f t="shared" si="7"/>
        <v>Gina Natali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4</v>
      </c>
      <c r="P68" s="56">
        <f t="shared" si="17"/>
        <v>0</v>
      </c>
      <c r="Q68" s="56">
        <f t="shared" si="17"/>
        <v>2</v>
      </c>
      <c r="R68" s="91">
        <f t="shared" si="17"/>
        <v>7</v>
      </c>
      <c r="S68" s="85">
        <f t="shared" si="9"/>
        <v>0</v>
      </c>
      <c r="U68" s="43" t="s">
        <v>140</v>
      </c>
      <c r="V68" s="86" t="s">
        <v>352</v>
      </c>
      <c r="W68" s="59">
        <v>7</v>
      </c>
      <c r="X68" s="59">
        <v>7</v>
      </c>
      <c r="Y68" s="60">
        <v>0</v>
      </c>
      <c r="Z68" s="60" t="s">
        <v>202</v>
      </c>
      <c r="AA68" s="60">
        <v>0.875</v>
      </c>
      <c r="AB68" s="60" t="s">
        <v>199</v>
      </c>
      <c r="AC68" s="59">
        <v>8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Don Natoli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196</v>
      </c>
      <c r="P78" s="21">
        <f t="shared" si="26"/>
        <v>54</v>
      </c>
      <c r="Q78" s="158">
        <f t="shared" si="26"/>
        <v>72</v>
      </c>
      <c r="R78" s="157"/>
      <c r="S78" s="159">
        <f>SUM(Q78/O78)</f>
        <v>0.36734693877551022</v>
      </c>
      <c r="V78" s="56" t="s">
        <v>23</v>
      </c>
      <c r="W78" s="59">
        <v>74</v>
      </c>
      <c r="X78" s="59">
        <v>74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12"/>
      <c r="D79" s="146"/>
      <c r="E79" s="14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0.48571428571428571</v>
      </c>
      <c r="Z79" s="68"/>
      <c r="AA79" s="68">
        <v>4.125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196</v>
      </c>
      <c r="P82" s="29">
        <f t="shared" si="27"/>
        <v>54</v>
      </c>
      <c r="Q82" s="29">
        <f t="shared" si="27"/>
        <v>72</v>
      </c>
      <c r="R82" s="29">
        <f t="shared" si="27"/>
        <v>74</v>
      </c>
      <c r="S82" s="69">
        <f>AVERAGE(P82/O82)</f>
        <v>0.27551020408163263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196</v>
      </c>
      <c r="D83" s="29">
        <f>SUM(P55,D82)</f>
        <v>54</v>
      </c>
      <c r="E83" s="29">
        <f>SUM(Q55,E82)</f>
        <v>72</v>
      </c>
      <c r="F83" s="29">
        <f>SUM(R55,F82)</f>
        <v>74</v>
      </c>
      <c r="G83" s="29">
        <f t="shared" ref="G83:M83" si="28">SUM(C83,G82)</f>
        <v>196</v>
      </c>
      <c r="H83" s="29">
        <f t="shared" si="28"/>
        <v>54</v>
      </c>
      <c r="I83" s="29">
        <f t="shared" si="28"/>
        <v>72</v>
      </c>
      <c r="J83" s="29">
        <f t="shared" si="28"/>
        <v>74</v>
      </c>
      <c r="K83" s="29">
        <f t="shared" si="28"/>
        <v>196</v>
      </c>
      <c r="L83" s="29">
        <f t="shared" si="28"/>
        <v>54</v>
      </c>
      <c r="M83" s="29">
        <f t="shared" si="28"/>
        <v>72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0.56451612903225801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1.536231884057971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390</v>
      </c>
      <c r="X86" s="79">
        <v>0.63265306122448983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W12">
    <sortCondition descending="1" ref="T3:T12"/>
    <sortCondition descending="1" ref="U3:U12"/>
    <sortCondition descending="1" ref="W3:W12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39</v>
      </c>
      <c r="D1" s="187"/>
      <c r="E1" s="188"/>
      <c r="F1" s="4">
        <v>8</v>
      </c>
      <c r="G1" s="186" t="s">
        <v>384</v>
      </c>
      <c r="H1" s="187"/>
      <c r="I1" s="188"/>
      <c r="J1" s="4">
        <v>13</v>
      </c>
      <c r="K1" s="186" t="s">
        <v>130</v>
      </c>
      <c r="L1" s="187"/>
      <c r="M1" s="188"/>
      <c r="N1" s="4">
        <v>6</v>
      </c>
      <c r="O1" s="186" t="s">
        <v>244</v>
      </c>
      <c r="P1" s="187"/>
      <c r="Q1" s="188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138</v>
      </c>
      <c r="B3" s="86" t="s">
        <v>258</v>
      </c>
      <c r="C3" s="12">
        <v>3</v>
      </c>
      <c r="D3" s="146">
        <v>0</v>
      </c>
      <c r="E3" s="146">
        <v>2</v>
      </c>
      <c r="F3" s="14">
        <v>0</v>
      </c>
      <c r="G3" s="12">
        <v>3</v>
      </c>
      <c r="H3" s="146">
        <v>0</v>
      </c>
      <c r="I3" s="146">
        <v>0</v>
      </c>
      <c r="J3" s="14">
        <v>2</v>
      </c>
      <c r="K3" s="127">
        <v>4</v>
      </c>
      <c r="L3" s="128">
        <v>2</v>
      </c>
      <c r="M3" s="128">
        <v>1</v>
      </c>
      <c r="N3" s="129">
        <v>0</v>
      </c>
      <c r="O3" s="127">
        <v>4</v>
      </c>
      <c r="P3" s="128">
        <v>0</v>
      </c>
      <c r="Q3" s="128">
        <v>4</v>
      </c>
      <c r="R3" s="129">
        <v>0</v>
      </c>
      <c r="S3" s="17"/>
    </row>
    <row r="4" spans="1:19" x14ac:dyDescent="0.2">
      <c r="A4" s="83" t="s">
        <v>97</v>
      </c>
      <c r="B4" s="86" t="s">
        <v>229</v>
      </c>
      <c r="C4" s="12">
        <v>3</v>
      </c>
      <c r="D4" s="146">
        <v>0</v>
      </c>
      <c r="E4" s="146">
        <v>1</v>
      </c>
      <c r="F4" s="14">
        <v>1</v>
      </c>
      <c r="G4" s="12">
        <v>3</v>
      </c>
      <c r="H4" s="146">
        <v>0</v>
      </c>
      <c r="I4" s="146">
        <v>1</v>
      </c>
      <c r="J4" s="14">
        <v>0</v>
      </c>
      <c r="K4" s="127">
        <v>4</v>
      </c>
      <c r="L4" s="128">
        <v>0</v>
      </c>
      <c r="M4" s="128">
        <v>0</v>
      </c>
      <c r="N4" s="129">
        <v>3</v>
      </c>
      <c r="O4" s="127">
        <v>4</v>
      </c>
      <c r="P4" s="128">
        <v>1</v>
      </c>
      <c r="Q4" s="128">
        <v>2</v>
      </c>
      <c r="R4" s="129">
        <v>0</v>
      </c>
      <c r="S4" s="17"/>
    </row>
    <row r="5" spans="1:19" x14ac:dyDescent="0.2">
      <c r="A5" s="83" t="s">
        <v>149</v>
      </c>
      <c r="B5" s="86" t="s">
        <v>226</v>
      </c>
      <c r="C5" s="12">
        <v>3</v>
      </c>
      <c r="D5" s="146">
        <v>0</v>
      </c>
      <c r="E5" s="146">
        <v>1</v>
      </c>
      <c r="F5" s="14">
        <v>2</v>
      </c>
      <c r="G5" s="12">
        <v>2</v>
      </c>
      <c r="H5" s="146">
        <v>0</v>
      </c>
      <c r="I5" s="146">
        <v>1</v>
      </c>
      <c r="J5" s="14">
        <v>2</v>
      </c>
      <c r="K5" s="127">
        <v>4</v>
      </c>
      <c r="L5" s="128">
        <v>2</v>
      </c>
      <c r="M5" s="128">
        <v>2</v>
      </c>
      <c r="N5" s="129">
        <v>0</v>
      </c>
      <c r="O5" s="127">
        <v>4</v>
      </c>
      <c r="P5" s="128">
        <v>1</v>
      </c>
      <c r="Q5" s="128">
        <v>2</v>
      </c>
      <c r="R5" s="129">
        <v>1</v>
      </c>
      <c r="S5" s="17"/>
    </row>
    <row r="6" spans="1:19" x14ac:dyDescent="0.2">
      <c r="A6" s="83" t="s">
        <v>140</v>
      </c>
      <c r="B6" s="86" t="s">
        <v>381</v>
      </c>
      <c r="C6" s="12">
        <v>3</v>
      </c>
      <c r="D6" s="146">
        <v>0</v>
      </c>
      <c r="E6" s="146">
        <v>3</v>
      </c>
      <c r="F6" s="14">
        <v>1</v>
      </c>
      <c r="G6" s="12">
        <v>3</v>
      </c>
      <c r="H6" s="146">
        <v>0</v>
      </c>
      <c r="I6" s="146">
        <v>2</v>
      </c>
      <c r="J6" s="14">
        <v>0</v>
      </c>
      <c r="K6" s="127">
        <v>4</v>
      </c>
      <c r="L6" s="128">
        <v>1</v>
      </c>
      <c r="M6" s="128">
        <v>1</v>
      </c>
      <c r="N6" s="129">
        <v>0</v>
      </c>
      <c r="O6" s="127">
        <v>3</v>
      </c>
      <c r="P6" s="128">
        <v>0</v>
      </c>
      <c r="Q6" s="128">
        <v>3</v>
      </c>
      <c r="R6" s="129">
        <v>0</v>
      </c>
      <c r="S6" s="17"/>
    </row>
    <row r="7" spans="1:19" x14ac:dyDescent="0.2">
      <c r="A7" s="83" t="s">
        <v>98</v>
      </c>
      <c r="B7" s="86" t="s">
        <v>276</v>
      </c>
      <c r="C7" s="12">
        <v>3</v>
      </c>
      <c r="D7" s="146">
        <v>0</v>
      </c>
      <c r="E7" s="146">
        <v>2</v>
      </c>
      <c r="F7" s="14">
        <v>0</v>
      </c>
      <c r="G7" s="12">
        <v>3</v>
      </c>
      <c r="H7" s="146">
        <v>0</v>
      </c>
      <c r="I7" s="146">
        <v>2</v>
      </c>
      <c r="J7" s="14">
        <v>0</v>
      </c>
      <c r="K7" s="12">
        <v>3</v>
      </c>
      <c r="L7" s="146">
        <v>0</v>
      </c>
      <c r="M7" s="146">
        <v>1</v>
      </c>
      <c r="N7" s="14">
        <v>0</v>
      </c>
      <c r="O7" s="127">
        <v>2</v>
      </c>
      <c r="P7" s="128">
        <v>0</v>
      </c>
      <c r="Q7" s="128">
        <v>0</v>
      </c>
      <c r="R7" s="129">
        <v>0</v>
      </c>
      <c r="S7" s="17"/>
    </row>
    <row r="8" spans="1:19" x14ac:dyDescent="0.2">
      <c r="A8" s="83" t="s">
        <v>144</v>
      </c>
      <c r="B8" s="86" t="s">
        <v>216</v>
      </c>
      <c r="C8" s="12">
        <v>3</v>
      </c>
      <c r="D8" s="146">
        <v>0</v>
      </c>
      <c r="E8" s="146">
        <v>1</v>
      </c>
      <c r="F8" s="14">
        <v>2</v>
      </c>
      <c r="G8" s="12"/>
      <c r="H8" s="146"/>
      <c r="I8" s="146"/>
      <c r="J8" s="14"/>
      <c r="K8" s="127">
        <v>4</v>
      </c>
      <c r="L8" s="128">
        <v>0</v>
      </c>
      <c r="M8" s="128">
        <v>2</v>
      </c>
      <c r="N8" s="129">
        <v>1</v>
      </c>
      <c r="O8" s="127"/>
      <c r="P8" s="128"/>
      <c r="Q8" s="128"/>
      <c r="R8" s="129"/>
      <c r="S8" s="17" t="s">
        <v>8</v>
      </c>
    </row>
    <row r="9" spans="1:19" x14ac:dyDescent="0.2">
      <c r="A9" s="83" t="s">
        <v>137</v>
      </c>
      <c r="B9" s="86" t="s">
        <v>442</v>
      </c>
      <c r="C9" s="12"/>
      <c r="D9" s="146"/>
      <c r="E9" s="146"/>
      <c r="F9" s="14"/>
      <c r="G9" s="12">
        <v>3</v>
      </c>
      <c r="H9" s="146">
        <v>0</v>
      </c>
      <c r="I9" s="146">
        <v>1</v>
      </c>
      <c r="J9" s="14">
        <v>0</v>
      </c>
      <c r="K9" s="12"/>
      <c r="L9" s="146"/>
      <c r="M9" s="146"/>
      <c r="N9" s="14"/>
      <c r="O9" s="12">
        <v>3</v>
      </c>
      <c r="P9" s="146">
        <v>0</v>
      </c>
      <c r="Q9" s="146">
        <v>1</v>
      </c>
      <c r="R9" s="14">
        <v>0</v>
      </c>
      <c r="S9" s="17"/>
    </row>
    <row r="10" spans="1:19" x14ac:dyDescent="0.2">
      <c r="A10" s="83" t="s">
        <v>382</v>
      </c>
      <c r="B10" s="86" t="s">
        <v>383</v>
      </c>
      <c r="C10" s="12">
        <v>0</v>
      </c>
      <c r="D10" s="146">
        <v>0</v>
      </c>
      <c r="E10" s="146">
        <v>0</v>
      </c>
      <c r="F10" s="14">
        <v>0</v>
      </c>
      <c r="G10" s="12">
        <v>0</v>
      </c>
      <c r="H10" s="146">
        <v>0</v>
      </c>
      <c r="I10" s="146">
        <v>0</v>
      </c>
      <c r="J10" s="14">
        <v>2</v>
      </c>
      <c r="K10" s="12">
        <v>0</v>
      </c>
      <c r="L10" s="146">
        <v>0</v>
      </c>
      <c r="M10" s="146">
        <v>0</v>
      </c>
      <c r="N10" s="14">
        <v>0</v>
      </c>
      <c r="O10" s="127">
        <v>1</v>
      </c>
      <c r="P10" s="128">
        <v>1</v>
      </c>
      <c r="Q10" s="128">
        <v>0</v>
      </c>
      <c r="R10" s="129">
        <v>3</v>
      </c>
      <c r="S10" s="17"/>
    </row>
    <row r="11" spans="1:19" x14ac:dyDescent="0.2">
      <c r="A11" s="83" t="s">
        <v>286</v>
      </c>
      <c r="B11" s="86" t="s">
        <v>287</v>
      </c>
      <c r="C11" s="12">
        <v>0</v>
      </c>
      <c r="D11" s="146">
        <v>0</v>
      </c>
      <c r="E11" s="146">
        <v>0</v>
      </c>
      <c r="F11" s="14">
        <v>0</v>
      </c>
      <c r="G11" s="12">
        <v>1</v>
      </c>
      <c r="H11" s="146">
        <v>0</v>
      </c>
      <c r="I11" s="146">
        <v>1</v>
      </c>
      <c r="J11" s="14">
        <v>0</v>
      </c>
      <c r="K11" s="12">
        <v>0</v>
      </c>
      <c r="L11" s="146">
        <v>0</v>
      </c>
      <c r="M11" s="146">
        <v>0</v>
      </c>
      <c r="N11" s="14">
        <v>0</v>
      </c>
      <c r="O11" s="127"/>
      <c r="P11" s="128"/>
      <c r="Q11" s="128"/>
      <c r="R11" s="129"/>
      <c r="S11" s="17"/>
    </row>
    <row r="12" spans="1:19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2"/>
      <c r="P12" s="146"/>
      <c r="Q12" s="146"/>
      <c r="R12" s="14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46"/>
      <c r="Q13" s="146"/>
      <c r="R13" s="14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312</v>
      </c>
      <c r="C22" s="20">
        <v>18</v>
      </c>
      <c r="D22" s="21">
        <v>0</v>
      </c>
      <c r="E22" s="21">
        <v>10</v>
      </c>
      <c r="F22" s="22">
        <v>6</v>
      </c>
      <c r="G22" s="20"/>
      <c r="H22" s="21"/>
      <c r="I22" s="21"/>
      <c r="J22" s="22"/>
      <c r="K22" s="20">
        <v>23</v>
      </c>
      <c r="L22" s="21">
        <v>5</v>
      </c>
      <c r="M22" s="21">
        <v>7</v>
      </c>
      <c r="N22" s="22">
        <v>4</v>
      </c>
      <c r="O22" s="20"/>
      <c r="P22" s="21"/>
      <c r="Q22" s="21"/>
      <c r="R22" s="22"/>
      <c r="S22" s="24"/>
    </row>
    <row r="23" spans="1:24" x14ac:dyDescent="0.2">
      <c r="A23" s="18"/>
      <c r="B23" s="170" t="s">
        <v>404</v>
      </c>
      <c r="C23" s="90"/>
      <c r="D23" s="56"/>
      <c r="E23" s="56"/>
      <c r="F23" s="91"/>
      <c r="G23" s="90">
        <v>18</v>
      </c>
      <c r="H23" s="56">
        <v>0</v>
      </c>
      <c r="I23" s="56">
        <v>8</v>
      </c>
      <c r="J23" s="91">
        <v>6</v>
      </c>
      <c r="K23" s="90"/>
      <c r="L23" s="56"/>
      <c r="M23" s="56"/>
      <c r="N23" s="91"/>
      <c r="O23" s="90">
        <v>21</v>
      </c>
      <c r="P23" s="56">
        <v>3</v>
      </c>
      <c r="Q23" s="56">
        <v>12</v>
      </c>
      <c r="R23" s="91">
        <v>4</v>
      </c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18</v>
      </c>
      <c r="D26" s="29">
        <f t="shared" si="0"/>
        <v>0</v>
      </c>
      <c r="E26" s="29">
        <f t="shared" si="0"/>
        <v>10</v>
      </c>
      <c r="F26" s="29">
        <f t="shared" si="0"/>
        <v>6</v>
      </c>
      <c r="G26" s="29">
        <f t="shared" si="0"/>
        <v>18</v>
      </c>
      <c r="H26" s="29">
        <f t="shared" si="0"/>
        <v>0</v>
      </c>
      <c r="I26" s="29">
        <f t="shared" si="0"/>
        <v>8</v>
      </c>
      <c r="J26" s="29">
        <f t="shared" si="0"/>
        <v>6</v>
      </c>
      <c r="K26" s="29">
        <f t="shared" si="0"/>
        <v>23</v>
      </c>
      <c r="L26" s="29">
        <f t="shared" si="0"/>
        <v>5</v>
      </c>
      <c r="M26" s="29">
        <f t="shared" si="0"/>
        <v>7</v>
      </c>
      <c r="N26" s="29">
        <f t="shared" si="0"/>
        <v>4</v>
      </c>
      <c r="O26" s="29">
        <f t="shared" si="0"/>
        <v>21</v>
      </c>
      <c r="P26" s="29">
        <f t="shared" si="0"/>
        <v>3</v>
      </c>
      <c r="Q26" s="29">
        <f t="shared" si="0"/>
        <v>12</v>
      </c>
      <c r="R26" s="29">
        <f t="shared" si="0"/>
        <v>4</v>
      </c>
      <c r="S26" s="24"/>
    </row>
    <row r="27" spans="1:24" ht="13.5" thickBot="1" x14ac:dyDescent="0.25">
      <c r="A27" s="18"/>
      <c r="B27" s="28" t="s">
        <v>11</v>
      </c>
      <c r="C27" s="30">
        <f>C26</f>
        <v>18</v>
      </c>
      <c r="D27" s="30">
        <f>D26</f>
        <v>0</v>
      </c>
      <c r="E27" s="30">
        <f>E26</f>
        <v>10</v>
      </c>
      <c r="F27" s="30">
        <f>F26</f>
        <v>6</v>
      </c>
      <c r="G27" s="30">
        <f t="shared" ref="G27:R27" si="1">SUM(C27,G26)</f>
        <v>36</v>
      </c>
      <c r="H27" s="30">
        <f t="shared" si="1"/>
        <v>0</v>
      </c>
      <c r="I27" s="30">
        <f t="shared" si="1"/>
        <v>18</v>
      </c>
      <c r="J27" s="30">
        <f t="shared" si="1"/>
        <v>12</v>
      </c>
      <c r="K27" s="30">
        <f t="shared" si="1"/>
        <v>59</v>
      </c>
      <c r="L27" s="30">
        <f t="shared" si="1"/>
        <v>5</v>
      </c>
      <c r="M27" s="30">
        <f t="shared" si="1"/>
        <v>25</v>
      </c>
      <c r="N27" s="30">
        <f t="shared" si="1"/>
        <v>16</v>
      </c>
      <c r="O27" s="31">
        <f t="shared" si="1"/>
        <v>80</v>
      </c>
      <c r="P27" s="30">
        <f t="shared" si="1"/>
        <v>8</v>
      </c>
      <c r="Q27" s="30">
        <f t="shared" si="1"/>
        <v>37</v>
      </c>
      <c r="R27" s="32">
        <f t="shared" si="1"/>
        <v>20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207</v>
      </c>
      <c r="D29" s="187"/>
      <c r="E29" s="188"/>
      <c r="F29" s="4">
        <v>10</v>
      </c>
      <c r="G29" s="193" t="s">
        <v>183</v>
      </c>
      <c r="H29" s="187"/>
      <c r="I29" s="188"/>
      <c r="J29" s="4">
        <v>5</v>
      </c>
      <c r="K29" s="186" t="s">
        <v>246</v>
      </c>
      <c r="L29" s="187"/>
      <c r="M29" s="188"/>
      <c r="N29" s="4">
        <v>4</v>
      </c>
      <c r="O29" s="193"/>
      <c r="P29" s="187"/>
      <c r="Q29" s="188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2" t="s">
        <v>4</v>
      </c>
      <c r="P30" s="8" t="s">
        <v>5</v>
      </c>
      <c r="Q30" s="8" t="s">
        <v>6</v>
      </c>
      <c r="R30" s="181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13</v>
      </c>
      <c r="B31" s="86" t="str">
        <f t="shared" si="2"/>
        <v>Kyle Kuhlman</v>
      </c>
      <c r="C31" s="12">
        <v>3</v>
      </c>
      <c r="D31" s="146">
        <v>0</v>
      </c>
      <c r="E31" s="146">
        <v>2</v>
      </c>
      <c r="F31" s="14">
        <v>0</v>
      </c>
      <c r="G31" s="12">
        <v>3</v>
      </c>
      <c r="H31" s="146">
        <v>0</v>
      </c>
      <c r="I31" s="146">
        <v>2</v>
      </c>
      <c r="J31" s="14">
        <v>0</v>
      </c>
      <c r="K31" s="12">
        <v>5</v>
      </c>
      <c r="L31" s="146">
        <v>1</v>
      </c>
      <c r="M31" s="146">
        <v>1</v>
      </c>
      <c r="N31" s="14">
        <v>0</v>
      </c>
      <c r="O31" s="15"/>
      <c r="P31" s="146"/>
      <c r="Q31" s="146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</v>
      </c>
      <c r="B32" s="86" t="str">
        <f t="shared" si="2"/>
        <v>Lea Warner</v>
      </c>
      <c r="C32" s="12">
        <v>3</v>
      </c>
      <c r="D32" s="146">
        <v>0</v>
      </c>
      <c r="E32" s="146">
        <v>2</v>
      </c>
      <c r="F32" s="14">
        <v>6</v>
      </c>
      <c r="G32" s="12">
        <v>3</v>
      </c>
      <c r="H32" s="146">
        <v>0</v>
      </c>
      <c r="I32" s="146">
        <v>2</v>
      </c>
      <c r="J32" s="14">
        <v>1</v>
      </c>
      <c r="K32" s="12">
        <v>2</v>
      </c>
      <c r="L32" s="146">
        <v>0</v>
      </c>
      <c r="M32" s="146">
        <v>1</v>
      </c>
      <c r="N32" s="14">
        <v>0</v>
      </c>
      <c r="O32" s="15"/>
      <c r="P32" s="146"/>
      <c r="Q32" s="146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</v>
      </c>
      <c r="B33" s="86" t="str">
        <f t="shared" si="2"/>
        <v>Brian Harrington</v>
      </c>
      <c r="C33" s="12">
        <v>3</v>
      </c>
      <c r="D33" s="146">
        <v>0</v>
      </c>
      <c r="E33" s="146">
        <v>0</v>
      </c>
      <c r="F33" s="14">
        <v>1</v>
      </c>
      <c r="G33" s="12">
        <v>3</v>
      </c>
      <c r="H33" s="146">
        <v>0</v>
      </c>
      <c r="I33" s="146">
        <v>1</v>
      </c>
      <c r="J33" s="14">
        <v>0</v>
      </c>
      <c r="K33" s="12">
        <v>5</v>
      </c>
      <c r="L33" s="146">
        <v>1</v>
      </c>
      <c r="M33" s="146">
        <v>4</v>
      </c>
      <c r="N33" s="14">
        <v>0</v>
      </c>
      <c r="O33" s="15"/>
      <c r="P33" s="146"/>
      <c r="Q33" s="146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15</v>
      </c>
      <c r="B34" s="86" t="str">
        <f t="shared" si="2"/>
        <v>Abbie Riggins</v>
      </c>
      <c r="C34" s="12">
        <v>2</v>
      </c>
      <c r="D34" s="146">
        <v>0</v>
      </c>
      <c r="E34" s="146">
        <v>1</v>
      </c>
      <c r="F34" s="14">
        <v>1</v>
      </c>
      <c r="G34" s="12">
        <v>3</v>
      </c>
      <c r="H34" s="146">
        <v>0</v>
      </c>
      <c r="I34" s="146">
        <v>2</v>
      </c>
      <c r="J34" s="14">
        <v>2</v>
      </c>
      <c r="K34" s="12"/>
      <c r="L34" s="146"/>
      <c r="M34" s="146"/>
      <c r="N34" s="14"/>
      <c r="O34" s="15"/>
      <c r="P34" s="146"/>
      <c r="Q34" s="146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Zack Kolbee</v>
      </c>
      <c r="C35" s="12">
        <v>2</v>
      </c>
      <c r="D35" s="146">
        <v>0</v>
      </c>
      <c r="E35" s="146">
        <v>1</v>
      </c>
      <c r="F35" s="14">
        <v>0</v>
      </c>
      <c r="G35" s="12">
        <v>3</v>
      </c>
      <c r="H35" s="146">
        <v>0</v>
      </c>
      <c r="I35" s="146">
        <v>1</v>
      </c>
      <c r="J35" s="14">
        <v>0</v>
      </c>
      <c r="K35" s="12">
        <v>2</v>
      </c>
      <c r="L35" s="146">
        <v>0</v>
      </c>
      <c r="M35" s="146">
        <v>2</v>
      </c>
      <c r="N35" s="14">
        <v>0</v>
      </c>
      <c r="O35" s="15"/>
      <c r="P35" s="146"/>
      <c r="Q35" s="146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22</v>
      </c>
      <c r="B36" s="86" t="str">
        <f t="shared" si="2"/>
        <v>Kirstyn Smith</v>
      </c>
      <c r="C36" s="12">
        <v>2</v>
      </c>
      <c r="D36" s="146">
        <v>0</v>
      </c>
      <c r="E36" s="146">
        <v>1</v>
      </c>
      <c r="F36" s="14">
        <v>4</v>
      </c>
      <c r="G36" s="12">
        <v>3</v>
      </c>
      <c r="H36" s="146">
        <v>0</v>
      </c>
      <c r="I36" s="146">
        <v>3</v>
      </c>
      <c r="J36" s="14">
        <v>2</v>
      </c>
      <c r="K36" s="12">
        <v>5</v>
      </c>
      <c r="L36" s="146">
        <v>1</v>
      </c>
      <c r="M36" s="146">
        <v>3</v>
      </c>
      <c r="N36" s="14">
        <v>1</v>
      </c>
      <c r="O36" s="15"/>
      <c r="P36" s="146"/>
      <c r="Q36" s="146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Kathryn Jedymle</v>
      </c>
      <c r="C37" s="12"/>
      <c r="D37" s="146"/>
      <c r="E37" s="146"/>
      <c r="F37" s="14"/>
      <c r="G37" s="12">
        <v>0</v>
      </c>
      <c r="H37" s="146">
        <v>0</v>
      </c>
      <c r="I37" s="146">
        <v>0</v>
      </c>
      <c r="J37" s="14">
        <v>0</v>
      </c>
      <c r="K37" s="12">
        <v>4</v>
      </c>
      <c r="L37" s="146">
        <v>0</v>
      </c>
      <c r="M37" s="146">
        <v>2</v>
      </c>
      <c r="N37" s="14">
        <v>0</v>
      </c>
      <c r="O37" s="15"/>
      <c r="P37" s="146"/>
      <c r="Q37" s="146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36</v>
      </c>
      <c r="B38" s="86" t="str">
        <f t="shared" si="2"/>
        <v>Heather Bird</v>
      </c>
      <c r="C38" s="12"/>
      <c r="D38" s="146"/>
      <c r="E38" s="146"/>
      <c r="F38" s="14"/>
      <c r="G38" s="12">
        <v>0</v>
      </c>
      <c r="H38" s="146">
        <v>0</v>
      </c>
      <c r="I38" s="146">
        <v>0</v>
      </c>
      <c r="J38" s="14">
        <v>1</v>
      </c>
      <c r="K38" s="12">
        <v>4</v>
      </c>
      <c r="L38" s="146">
        <v>0</v>
      </c>
      <c r="M38" s="146">
        <v>1</v>
      </c>
      <c r="N38" s="14">
        <v>2</v>
      </c>
      <c r="O38" s="15"/>
      <c r="P38" s="146"/>
      <c r="Q38" s="146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37</v>
      </c>
      <c r="B39" s="86" t="str">
        <f t="shared" si="2"/>
        <v>Sam Smolka</v>
      </c>
      <c r="C39" s="12">
        <v>0</v>
      </c>
      <c r="D39" s="146">
        <v>0</v>
      </c>
      <c r="E39" s="146">
        <v>0</v>
      </c>
      <c r="F39" s="14">
        <v>0</v>
      </c>
      <c r="G39" s="12"/>
      <c r="H39" s="146"/>
      <c r="I39" s="146"/>
      <c r="J39" s="14"/>
      <c r="K39" s="12">
        <v>0</v>
      </c>
      <c r="L39" s="146">
        <v>0</v>
      </c>
      <c r="M39" s="146">
        <v>0</v>
      </c>
      <c r="N39" s="14">
        <v>1</v>
      </c>
      <c r="O39" s="15"/>
      <c r="P39" s="146"/>
      <c r="Q39" s="146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46"/>
      <c r="I40" s="146"/>
      <c r="J40" s="14"/>
      <c r="K40" s="12"/>
      <c r="L40" s="146"/>
      <c r="M40" s="146"/>
      <c r="N40" s="14"/>
      <c r="O40" s="15"/>
      <c r="P40" s="146"/>
      <c r="Q40" s="146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Jamie Redmond</v>
      </c>
      <c r="C50" s="20">
        <v>15</v>
      </c>
      <c r="D50" s="21">
        <v>0</v>
      </c>
      <c r="E50" s="21">
        <v>7</v>
      </c>
      <c r="F50" s="22">
        <v>12</v>
      </c>
      <c r="G50" s="20">
        <v>18</v>
      </c>
      <c r="H50" s="21">
        <v>0</v>
      </c>
      <c r="I50" s="21">
        <v>11</v>
      </c>
      <c r="J50" s="22">
        <v>6</v>
      </c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Chris Erbach</v>
      </c>
      <c r="C51" s="90"/>
      <c r="D51" s="56"/>
      <c r="E51" s="56"/>
      <c r="F51" s="91"/>
      <c r="G51" s="90"/>
      <c r="H51" s="56"/>
      <c r="I51" s="56"/>
      <c r="J51" s="91"/>
      <c r="K51" s="90">
        <v>27</v>
      </c>
      <c r="L51" s="56">
        <v>3</v>
      </c>
      <c r="M51" s="56">
        <v>14</v>
      </c>
      <c r="N51" s="91">
        <v>4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15</v>
      </c>
      <c r="D54" s="29">
        <f t="shared" si="4"/>
        <v>0</v>
      </c>
      <c r="E54" s="29">
        <f t="shared" si="4"/>
        <v>7</v>
      </c>
      <c r="F54" s="29">
        <f t="shared" si="4"/>
        <v>12</v>
      </c>
      <c r="G54" s="29">
        <f t="shared" si="4"/>
        <v>18</v>
      </c>
      <c r="H54" s="29">
        <f t="shared" si="4"/>
        <v>0</v>
      </c>
      <c r="I54" s="29">
        <f t="shared" si="4"/>
        <v>11</v>
      </c>
      <c r="J54" s="29">
        <f t="shared" si="4"/>
        <v>6</v>
      </c>
      <c r="K54" s="29">
        <f t="shared" si="4"/>
        <v>27</v>
      </c>
      <c r="L54" s="29">
        <f t="shared" si="4"/>
        <v>3</v>
      </c>
      <c r="M54" s="29">
        <f t="shared" si="4"/>
        <v>14</v>
      </c>
      <c r="N54" s="29">
        <f t="shared" si="4"/>
        <v>4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95</v>
      </c>
      <c r="D55" s="30">
        <f>SUM(P27,D54)</f>
        <v>8</v>
      </c>
      <c r="E55" s="30">
        <f>SUM(Q27,E54)</f>
        <v>44</v>
      </c>
      <c r="F55" s="30">
        <f>SUM(R27,F54)</f>
        <v>32</v>
      </c>
      <c r="G55" s="30">
        <f t="shared" ref="G55:R55" si="5">SUM(C55,G54)</f>
        <v>113</v>
      </c>
      <c r="H55" s="30">
        <f t="shared" si="5"/>
        <v>8</v>
      </c>
      <c r="I55" s="30">
        <f t="shared" si="5"/>
        <v>55</v>
      </c>
      <c r="J55" s="30">
        <f t="shared" si="5"/>
        <v>38</v>
      </c>
      <c r="K55" s="30">
        <f t="shared" si="5"/>
        <v>140</v>
      </c>
      <c r="L55" s="30">
        <f t="shared" si="5"/>
        <v>11</v>
      </c>
      <c r="M55" s="30">
        <f t="shared" si="5"/>
        <v>69</v>
      </c>
      <c r="N55" s="30">
        <f t="shared" si="5"/>
        <v>42</v>
      </c>
      <c r="O55" s="31">
        <f t="shared" si="5"/>
        <v>140</v>
      </c>
      <c r="P55" s="30">
        <f t="shared" si="5"/>
        <v>11</v>
      </c>
      <c r="Q55" s="30">
        <f t="shared" si="5"/>
        <v>69</v>
      </c>
      <c r="R55" s="32">
        <f t="shared" si="5"/>
        <v>42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53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13</v>
      </c>
      <c r="B59" s="86" t="str">
        <f t="shared" ref="B59:B76" si="7">B31</f>
        <v>Kyle Kuhlman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25</v>
      </c>
      <c r="P59" s="88">
        <f>SUM(D3,H3,L3,P3,D31,H31,L31,P31,D59,H59,L59)</f>
        <v>3</v>
      </c>
      <c r="Q59" s="88">
        <f>SUM(E3,I3,M3,Q3,E31,I31,M31,Q31,E59,I59,M59)</f>
        <v>12</v>
      </c>
      <c r="R59" s="89">
        <f>SUM(F3,J3,N3,R3,F31,J31,N31,R31,F59,J59,N59)</f>
        <v>2</v>
      </c>
      <c r="S59" s="84">
        <f>IF(O59=0,0,AVERAGE(P59/O59))</f>
        <v>0.12</v>
      </c>
      <c r="U59" s="43" t="s">
        <v>138</v>
      </c>
      <c r="V59" s="86" t="s">
        <v>258</v>
      </c>
      <c r="W59" s="59">
        <v>2</v>
      </c>
      <c r="X59" s="59">
        <v>2</v>
      </c>
      <c r="Y59" s="60">
        <v>0.12</v>
      </c>
      <c r="Z59" s="60" t="s">
        <v>199</v>
      </c>
      <c r="AA59" s="60">
        <v>0.2857142857142857</v>
      </c>
      <c r="AB59" s="60" t="s">
        <v>199</v>
      </c>
      <c r="AC59" s="59">
        <v>7</v>
      </c>
      <c r="AD59" s="105">
        <v>0.12</v>
      </c>
    </row>
    <row r="60" spans="1:30" x14ac:dyDescent="0.2">
      <c r="A60" s="83" t="str">
        <f t="shared" si="6"/>
        <v>2</v>
      </c>
      <c r="B60" s="86" t="str">
        <f t="shared" si="7"/>
        <v>Lea Warner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22</v>
      </c>
      <c r="P60" s="56">
        <f t="shared" si="8"/>
        <v>1</v>
      </c>
      <c r="Q60" s="56">
        <f t="shared" si="8"/>
        <v>9</v>
      </c>
      <c r="R60" s="91">
        <f t="shared" si="8"/>
        <v>11</v>
      </c>
      <c r="S60" s="85">
        <f t="shared" ref="S60:S76" si="9">IF(O60=0,0,AVERAGE(P60/O60))</f>
        <v>4.5454545454545456E-2</v>
      </c>
      <c r="U60" s="43" t="s">
        <v>97</v>
      </c>
      <c r="V60" s="86" t="s">
        <v>229</v>
      </c>
      <c r="W60" s="59">
        <v>11</v>
      </c>
      <c r="X60" s="59">
        <v>11</v>
      </c>
      <c r="Y60" s="60">
        <v>4.5454545454545456E-2</v>
      </c>
      <c r="Z60" s="60" t="s">
        <v>199</v>
      </c>
      <c r="AA60" s="60">
        <v>1.5714285714285714</v>
      </c>
      <c r="AB60" s="60" t="s">
        <v>199</v>
      </c>
      <c r="AC60" s="59">
        <v>7</v>
      </c>
      <c r="AD60" s="105">
        <v>4.5454545454545456E-2</v>
      </c>
    </row>
    <row r="61" spans="1:30" x14ac:dyDescent="0.2">
      <c r="A61" s="83" t="str">
        <f t="shared" si="6"/>
        <v>3</v>
      </c>
      <c r="B61" s="86" t="str">
        <f t="shared" si="7"/>
        <v>Brian Harrington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24</v>
      </c>
      <c r="P61" s="56">
        <f t="shared" si="10"/>
        <v>4</v>
      </c>
      <c r="Q61" s="56">
        <f t="shared" si="10"/>
        <v>11</v>
      </c>
      <c r="R61" s="91">
        <f t="shared" si="10"/>
        <v>6</v>
      </c>
      <c r="S61" s="85">
        <f t="shared" si="9"/>
        <v>0.16666666666666666</v>
      </c>
      <c r="U61" s="43" t="s">
        <v>149</v>
      </c>
      <c r="V61" s="86" t="s">
        <v>226</v>
      </c>
      <c r="W61" s="59">
        <v>6</v>
      </c>
      <c r="X61" s="59">
        <v>6</v>
      </c>
      <c r="Y61" s="60">
        <v>0.16666666666666666</v>
      </c>
      <c r="Z61" s="60" t="s">
        <v>199</v>
      </c>
      <c r="AA61" s="60">
        <v>0.8571428571428571</v>
      </c>
      <c r="AB61" s="60" t="s">
        <v>199</v>
      </c>
      <c r="AC61" s="59">
        <v>7</v>
      </c>
      <c r="AD61" s="105">
        <v>0.16666666666666666</v>
      </c>
    </row>
    <row r="62" spans="1:30" x14ac:dyDescent="0.2">
      <c r="A62" s="83" t="str">
        <f t="shared" si="6"/>
        <v>15</v>
      </c>
      <c r="B62" s="86" t="str">
        <f t="shared" si="7"/>
        <v>Abbie Riggins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18</v>
      </c>
      <c r="P62" s="56">
        <f t="shared" si="11"/>
        <v>1</v>
      </c>
      <c r="Q62" s="56">
        <f t="shared" si="11"/>
        <v>12</v>
      </c>
      <c r="R62" s="91">
        <f t="shared" si="11"/>
        <v>4</v>
      </c>
      <c r="S62" s="85">
        <f t="shared" si="9"/>
        <v>5.5555555555555552E-2</v>
      </c>
      <c r="U62" s="43" t="s">
        <v>140</v>
      </c>
      <c r="V62" s="86" t="s">
        <v>381</v>
      </c>
      <c r="W62" s="59">
        <v>4</v>
      </c>
      <c r="X62" s="59">
        <v>4</v>
      </c>
      <c r="Y62" s="60">
        <v>5.5555555555555552E-2</v>
      </c>
      <c r="Z62" s="60" t="s">
        <v>202</v>
      </c>
      <c r="AA62" s="60">
        <v>0.66666666666666663</v>
      </c>
      <c r="AB62" s="60" t="s">
        <v>199</v>
      </c>
      <c r="AC62" s="59">
        <v>6</v>
      </c>
      <c r="AD62" s="105">
        <v>0.05</v>
      </c>
    </row>
    <row r="63" spans="1:30" x14ac:dyDescent="0.2">
      <c r="A63" s="83" t="str">
        <f t="shared" si="6"/>
        <v>11</v>
      </c>
      <c r="B63" s="86" t="str">
        <f t="shared" si="7"/>
        <v>Zack Kolbee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18</v>
      </c>
      <c r="P63" s="56">
        <f t="shared" si="12"/>
        <v>0</v>
      </c>
      <c r="Q63" s="56">
        <f t="shared" si="12"/>
        <v>9</v>
      </c>
      <c r="R63" s="91">
        <f t="shared" si="12"/>
        <v>0</v>
      </c>
      <c r="S63" s="85">
        <f t="shared" si="9"/>
        <v>0</v>
      </c>
      <c r="U63" s="43" t="s">
        <v>98</v>
      </c>
      <c r="V63" s="86" t="s">
        <v>276</v>
      </c>
      <c r="W63" s="59">
        <v>0</v>
      </c>
      <c r="X63" s="59" t="s">
        <v>447</v>
      </c>
      <c r="Y63" s="60">
        <v>0</v>
      </c>
      <c r="Z63" s="60" t="s">
        <v>202</v>
      </c>
      <c r="AA63" s="60">
        <v>0</v>
      </c>
      <c r="AB63" s="60" t="s">
        <v>199</v>
      </c>
      <c r="AC63" s="59">
        <v>7</v>
      </c>
      <c r="AD63" s="105">
        <v>0</v>
      </c>
    </row>
    <row r="64" spans="1:30" x14ac:dyDescent="0.2">
      <c r="A64" s="83" t="str">
        <f t="shared" si="6"/>
        <v>22</v>
      </c>
      <c r="B64" s="86" t="str">
        <f t="shared" si="7"/>
        <v>Kirstyn Smith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17</v>
      </c>
      <c r="P64" s="56">
        <f t="shared" si="13"/>
        <v>1</v>
      </c>
      <c r="Q64" s="56">
        <f t="shared" si="13"/>
        <v>10</v>
      </c>
      <c r="R64" s="91">
        <f t="shared" si="13"/>
        <v>10</v>
      </c>
      <c r="S64" s="85">
        <f t="shared" si="9"/>
        <v>5.8823529411764705E-2</v>
      </c>
      <c r="U64" s="43" t="s">
        <v>144</v>
      </c>
      <c r="V64" s="86" t="s">
        <v>216</v>
      </c>
      <c r="W64" s="59">
        <v>10</v>
      </c>
      <c r="X64" s="59">
        <v>10</v>
      </c>
      <c r="Y64" s="60">
        <v>5.8823529411764705E-2</v>
      </c>
      <c r="Z64" s="60" t="s">
        <v>202</v>
      </c>
      <c r="AA64" s="60">
        <v>2</v>
      </c>
      <c r="AB64" s="60" t="s">
        <v>199</v>
      </c>
      <c r="AC64" s="59">
        <v>5</v>
      </c>
      <c r="AD64" s="105">
        <v>0.05</v>
      </c>
    </row>
    <row r="65" spans="1:30" x14ac:dyDescent="0.2">
      <c r="A65" s="83" t="str">
        <f t="shared" si="6"/>
        <v>8</v>
      </c>
      <c r="B65" s="86" t="str">
        <f t="shared" si="7"/>
        <v>Kathryn Jedymle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10</v>
      </c>
      <c r="P65" s="56">
        <f t="shared" si="14"/>
        <v>0</v>
      </c>
      <c r="Q65" s="56">
        <f t="shared" si="14"/>
        <v>4</v>
      </c>
      <c r="R65" s="91">
        <f t="shared" si="14"/>
        <v>0</v>
      </c>
      <c r="S65" s="85">
        <f t="shared" si="9"/>
        <v>0</v>
      </c>
      <c r="U65" s="43" t="s">
        <v>137</v>
      </c>
      <c r="V65" s="86" t="s">
        <v>442</v>
      </c>
      <c r="W65" s="59">
        <v>0</v>
      </c>
      <c r="X65" s="59" t="s">
        <v>447</v>
      </c>
      <c r="Y65" s="60">
        <v>0</v>
      </c>
      <c r="Z65" s="60" t="s">
        <v>202</v>
      </c>
      <c r="AA65" s="60">
        <v>0</v>
      </c>
      <c r="AB65" s="60" t="s">
        <v>199</v>
      </c>
      <c r="AC65" s="59">
        <v>4</v>
      </c>
      <c r="AD65" s="105">
        <v>0</v>
      </c>
    </row>
    <row r="66" spans="1:30" x14ac:dyDescent="0.2">
      <c r="A66" s="83" t="str">
        <f t="shared" si="6"/>
        <v>36</v>
      </c>
      <c r="B66" s="86" t="str">
        <f t="shared" si="7"/>
        <v>Heather Bird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5</v>
      </c>
      <c r="P66" s="56">
        <f t="shared" si="15"/>
        <v>1</v>
      </c>
      <c r="Q66" s="56">
        <f t="shared" si="15"/>
        <v>1</v>
      </c>
      <c r="R66" s="91">
        <f t="shared" si="15"/>
        <v>8</v>
      </c>
      <c r="S66" s="85">
        <f t="shared" si="9"/>
        <v>0.2</v>
      </c>
      <c r="U66" s="43" t="s">
        <v>382</v>
      </c>
      <c r="V66" s="86" t="s">
        <v>383</v>
      </c>
      <c r="W66" s="59">
        <v>8</v>
      </c>
      <c r="X66" s="59">
        <v>8</v>
      </c>
      <c r="Y66" s="60">
        <v>0.2</v>
      </c>
      <c r="Z66" s="60" t="s">
        <v>202</v>
      </c>
      <c r="AA66" s="60">
        <v>1.3333333333333333</v>
      </c>
      <c r="AB66" s="60" t="s">
        <v>199</v>
      </c>
      <c r="AC66" s="59">
        <v>6</v>
      </c>
      <c r="AD66" s="105">
        <v>0.05</v>
      </c>
    </row>
    <row r="67" spans="1:30" x14ac:dyDescent="0.2">
      <c r="A67" s="83" t="str">
        <f t="shared" si="6"/>
        <v>37</v>
      </c>
      <c r="B67" s="86" t="str">
        <f t="shared" si="7"/>
        <v>Sam Smolka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1</v>
      </c>
      <c r="P67" s="56">
        <f t="shared" si="16"/>
        <v>0</v>
      </c>
      <c r="Q67" s="56">
        <f t="shared" si="16"/>
        <v>1</v>
      </c>
      <c r="R67" s="91">
        <f t="shared" si="16"/>
        <v>1</v>
      </c>
      <c r="S67" s="85">
        <f t="shared" si="9"/>
        <v>0</v>
      </c>
      <c r="U67" s="43" t="s">
        <v>286</v>
      </c>
      <c r="V67" s="86" t="s">
        <v>287</v>
      </c>
      <c r="W67" s="59">
        <v>1</v>
      </c>
      <c r="X67" s="59">
        <v>1</v>
      </c>
      <c r="Y67" s="60">
        <v>0</v>
      </c>
      <c r="Z67" s="60" t="s">
        <v>202</v>
      </c>
      <c r="AA67" s="60">
        <v>0.2</v>
      </c>
      <c r="AB67" s="60" t="s">
        <v>199</v>
      </c>
      <c r="AC67" s="59">
        <v>5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Jamie Redmond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74</v>
      </c>
      <c r="P78" s="21">
        <f t="shared" si="26"/>
        <v>5</v>
      </c>
      <c r="Q78" s="158">
        <f t="shared" si="26"/>
        <v>35</v>
      </c>
      <c r="R78" s="157"/>
      <c r="S78" s="159">
        <f>SUM(Q78/O78)</f>
        <v>0.47297297297297297</v>
      </c>
      <c r="V78" s="56" t="s">
        <v>23</v>
      </c>
      <c r="W78" s="59">
        <v>42</v>
      </c>
      <c r="X78" s="59">
        <v>42</v>
      </c>
      <c r="Y78" s="61"/>
      <c r="Z78" s="61"/>
      <c r="AA78" s="61"/>
      <c r="AB78" s="61"/>
      <c r="AC78" s="176"/>
    </row>
    <row r="79" spans="1:30" x14ac:dyDescent="0.2">
      <c r="A79" s="171"/>
      <c r="B79" s="156" t="str">
        <f>B51</f>
        <v>Chris Erbach</v>
      </c>
      <c r="C79" s="12"/>
      <c r="D79" s="146"/>
      <c r="E79" s="14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66</v>
      </c>
      <c r="P79" s="56">
        <f t="shared" si="26"/>
        <v>6</v>
      </c>
      <c r="Q79" s="56">
        <f t="shared" si="26"/>
        <v>34</v>
      </c>
      <c r="R79" s="91"/>
      <c r="S79" s="160">
        <f>SUM(Q79/O79)</f>
        <v>0.51515151515151514</v>
      </c>
      <c r="V79" s="67" t="s">
        <v>24</v>
      </c>
      <c r="W79" s="176"/>
      <c r="X79" s="176"/>
      <c r="Y79" s="68">
        <v>0.2</v>
      </c>
      <c r="Z79" s="68"/>
      <c r="AA79" s="68">
        <v>2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140</v>
      </c>
      <c r="P82" s="29">
        <f t="shared" si="27"/>
        <v>11</v>
      </c>
      <c r="Q82" s="29">
        <f t="shared" si="27"/>
        <v>69</v>
      </c>
      <c r="R82" s="29">
        <f t="shared" si="27"/>
        <v>42</v>
      </c>
      <c r="S82" s="69">
        <f>AVERAGE(P82/O82)</f>
        <v>7.857142857142857E-2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140</v>
      </c>
      <c r="D83" s="29">
        <f>SUM(P55,D82)</f>
        <v>11</v>
      </c>
      <c r="E83" s="29">
        <f>SUM(Q55,E82)</f>
        <v>69</v>
      </c>
      <c r="F83" s="29">
        <f>SUM(R55,F82)</f>
        <v>42</v>
      </c>
      <c r="G83" s="29">
        <f t="shared" ref="G83:M83" si="28">SUM(C83,G82)</f>
        <v>140</v>
      </c>
      <c r="H83" s="29">
        <f t="shared" si="28"/>
        <v>11</v>
      </c>
      <c r="I83" s="29">
        <f t="shared" si="28"/>
        <v>69</v>
      </c>
      <c r="J83" s="29">
        <f t="shared" si="28"/>
        <v>42</v>
      </c>
      <c r="K83" s="29">
        <f t="shared" si="28"/>
        <v>140</v>
      </c>
      <c r="L83" s="29">
        <f t="shared" si="28"/>
        <v>11</v>
      </c>
      <c r="M83" s="29">
        <f t="shared" si="28"/>
        <v>69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0.84507042253521125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0.98113207547169812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7</v>
      </c>
      <c r="E86" s="73" t="s">
        <v>32</v>
      </c>
      <c r="V86" s="77" t="s">
        <v>29</v>
      </c>
      <c r="W86" s="61" t="s">
        <v>312</v>
      </c>
      <c r="X86" s="79">
        <v>0.52702702702702697</v>
      </c>
      <c r="Y86" s="176" t="s">
        <v>204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 t="s">
        <v>404</v>
      </c>
      <c r="X87" s="163">
        <v>0.48484848484848486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W11">
    <sortCondition descending="1" ref="T3:T11"/>
    <sortCondition descending="1" ref="U3:U11"/>
    <sortCondition descending="1" ref="W3:W11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86" t="s">
        <v>281</v>
      </c>
      <c r="D1" s="187"/>
      <c r="E1" s="188"/>
      <c r="F1" s="4">
        <v>10</v>
      </c>
      <c r="G1" s="186" t="s">
        <v>183</v>
      </c>
      <c r="H1" s="187"/>
      <c r="I1" s="188"/>
      <c r="J1" s="4">
        <v>5</v>
      </c>
      <c r="K1" s="186" t="s">
        <v>43</v>
      </c>
      <c r="L1" s="187"/>
      <c r="M1" s="188"/>
      <c r="N1" s="4">
        <v>12</v>
      </c>
      <c r="O1" s="186" t="s">
        <v>244</v>
      </c>
      <c r="P1" s="187"/>
      <c r="Q1" s="188"/>
      <c r="R1" s="4">
        <v>8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102</v>
      </c>
      <c r="B3" s="86" t="s">
        <v>264</v>
      </c>
      <c r="C3" s="12">
        <v>5</v>
      </c>
      <c r="D3" s="13">
        <v>3</v>
      </c>
      <c r="E3" s="13">
        <v>1</v>
      </c>
      <c r="F3" s="14">
        <v>0</v>
      </c>
      <c r="G3" s="12">
        <v>5</v>
      </c>
      <c r="H3" s="13">
        <v>3</v>
      </c>
      <c r="I3" s="13">
        <v>1</v>
      </c>
      <c r="J3" s="14">
        <v>0</v>
      </c>
      <c r="K3" s="127">
        <v>5</v>
      </c>
      <c r="L3" s="128">
        <v>5</v>
      </c>
      <c r="M3" s="128">
        <v>0</v>
      </c>
      <c r="N3" s="129">
        <v>0</v>
      </c>
      <c r="O3" s="127">
        <v>4</v>
      </c>
      <c r="P3" s="128">
        <v>2</v>
      </c>
      <c r="Q3" s="128">
        <v>1</v>
      </c>
      <c r="R3" s="129">
        <v>1</v>
      </c>
      <c r="S3" s="17"/>
    </row>
    <row r="4" spans="1:19" x14ac:dyDescent="0.2">
      <c r="A4" s="83" t="s">
        <v>144</v>
      </c>
      <c r="B4" s="86" t="s">
        <v>82</v>
      </c>
      <c r="C4" s="12">
        <v>6</v>
      </c>
      <c r="D4" s="146">
        <v>4</v>
      </c>
      <c r="E4" s="146">
        <v>1</v>
      </c>
      <c r="F4" s="14">
        <v>2</v>
      </c>
      <c r="G4" s="12">
        <v>4</v>
      </c>
      <c r="H4" s="13">
        <v>2</v>
      </c>
      <c r="I4" s="13">
        <v>0</v>
      </c>
      <c r="J4" s="14">
        <v>0</v>
      </c>
      <c r="K4" s="127">
        <v>5</v>
      </c>
      <c r="L4" s="128">
        <v>3</v>
      </c>
      <c r="M4" s="128">
        <v>0</v>
      </c>
      <c r="N4" s="129">
        <v>0</v>
      </c>
      <c r="O4" s="127">
        <v>4</v>
      </c>
      <c r="P4" s="128">
        <v>4</v>
      </c>
      <c r="Q4" s="128">
        <v>0</v>
      </c>
      <c r="R4" s="129">
        <v>0</v>
      </c>
      <c r="S4" s="17"/>
    </row>
    <row r="5" spans="1:19" x14ac:dyDescent="0.2">
      <c r="A5" s="83" t="s">
        <v>95</v>
      </c>
      <c r="B5" s="86" t="s">
        <v>326</v>
      </c>
      <c r="C5" s="12">
        <v>6</v>
      </c>
      <c r="D5" s="146">
        <v>2</v>
      </c>
      <c r="E5" s="146">
        <v>0</v>
      </c>
      <c r="F5" s="14">
        <v>0</v>
      </c>
      <c r="G5" s="12">
        <v>5</v>
      </c>
      <c r="H5" s="13">
        <v>5</v>
      </c>
      <c r="I5" s="13">
        <v>0</v>
      </c>
      <c r="J5" s="14">
        <v>0</v>
      </c>
      <c r="K5" s="127">
        <v>5</v>
      </c>
      <c r="L5" s="128">
        <v>4</v>
      </c>
      <c r="M5" s="128">
        <v>0</v>
      </c>
      <c r="N5" s="129">
        <v>0</v>
      </c>
      <c r="O5" s="127"/>
      <c r="P5" s="128"/>
      <c r="Q5" s="128"/>
      <c r="R5" s="129"/>
      <c r="S5" s="17"/>
    </row>
    <row r="6" spans="1:19" x14ac:dyDescent="0.2">
      <c r="A6" s="83" t="s">
        <v>98</v>
      </c>
      <c r="B6" s="86" t="s">
        <v>263</v>
      </c>
      <c r="C6" s="12">
        <v>5</v>
      </c>
      <c r="D6" s="146">
        <v>2</v>
      </c>
      <c r="E6" s="146">
        <v>0</v>
      </c>
      <c r="F6" s="14">
        <v>1</v>
      </c>
      <c r="G6" s="12">
        <v>5</v>
      </c>
      <c r="H6" s="146">
        <v>3</v>
      </c>
      <c r="I6" s="146">
        <v>0</v>
      </c>
      <c r="J6" s="14">
        <v>0</v>
      </c>
      <c r="K6" s="12">
        <v>4</v>
      </c>
      <c r="L6" s="146">
        <v>2</v>
      </c>
      <c r="M6" s="146">
        <v>2</v>
      </c>
      <c r="N6" s="14">
        <v>0</v>
      </c>
      <c r="O6" s="12"/>
      <c r="P6" s="146"/>
      <c r="Q6" s="146"/>
      <c r="R6" s="14"/>
      <c r="S6" s="17"/>
    </row>
    <row r="7" spans="1:19" x14ac:dyDescent="0.2">
      <c r="A7" s="83" t="s">
        <v>165</v>
      </c>
      <c r="B7" s="86" t="s">
        <v>327</v>
      </c>
      <c r="C7" s="12">
        <v>6</v>
      </c>
      <c r="D7" s="146">
        <v>4</v>
      </c>
      <c r="E7" s="146">
        <v>1</v>
      </c>
      <c r="F7" s="14">
        <v>0</v>
      </c>
      <c r="G7" s="12">
        <v>4</v>
      </c>
      <c r="H7" s="146">
        <v>2</v>
      </c>
      <c r="I7" s="146">
        <v>1</v>
      </c>
      <c r="J7" s="14">
        <v>0</v>
      </c>
      <c r="K7" s="127">
        <v>2</v>
      </c>
      <c r="L7" s="128">
        <v>2</v>
      </c>
      <c r="M7" s="128">
        <v>0</v>
      </c>
      <c r="N7" s="129">
        <v>0</v>
      </c>
      <c r="O7" s="127"/>
      <c r="P7" s="128"/>
      <c r="Q7" s="128"/>
      <c r="R7" s="129"/>
      <c r="S7" s="17"/>
    </row>
    <row r="8" spans="1:19" x14ac:dyDescent="0.2">
      <c r="A8" s="83" t="s">
        <v>153</v>
      </c>
      <c r="B8" s="86" t="s">
        <v>337</v>
      </c>
      <c r="C8" s="12">
        <v>3</v>
      </c>
      <c r="D8" s="146">
        <v>1</v>
      </c>
      <c r="E8" s="146">
        <v>0</v>
      </c>
      <c r="F8" s="14">
        <v>0</v>
      </c>
      <c r="G8" s="12">
        <v>2</v>
      </c>
      <c r="H8" s="146">
        <v>2</v>
      </c>
      <c r="I8" s="146">
        <v>0</v>
      </c>
      <c r="J8" s="14">
        <v>0</v>
      </c>
      <c r="K8" s="127">
        <v>3</v>
      </c>
      <c r="L8" s="128">
        <v>2</v>
      </c>
      <c r="M8" s="128">
        <v>0</v>
      </c>
      <c r="N8" s="129">
        <v>0</v>
      </c>
      <c r="O8" s="127">
        <v>4</v>
      </c>
      <c r="P8" s="128">
        <v>3</v>
      </c>
      <c r="Q8" s="128">
        <v>0</v>
      </c>
      <c r="R8" s="129">
        <v>0</v>
      </c>
      <c r="S8" s="17"/>
    </row>
    <row r="9" spans="1:19" x14ac:dyDescent="0.2">
      <c r="A9" s="83" t="s">
        <v>135</v>
      </c>
      <c r="B9" s="86" t="s">
        <v>262</v>
      </c>
      <c r="C9" s="12">
        <v>3</v>
      </c>
      <c r="D9" s="146">
        <v>3</v>
      </c>
      <c r="E9" s="146">
        <v>0</v>
      </c>
      <c r="F9" s="14">
        <v>2</v>
      </c>
      <c r="G9" s="12">
        <v>0</v>
      </c>
      <c r="H9" s="146">
        <v>0</v>
      </c>
      <c r="I9" s="146">
        <v>0</v>
      </c>
      <c r="J9" s="14">
        <v>7</v>
      </c>
      <c r="K9" s="127">
        <v>4</v>
      </c>
      <c r="L9" s="128">
        <v>1</v>
      </c>
      <c r="M9" s="128">
        <v>1</v>
      </c>
      <c r="N9" s="129">
        <v>2</v>
      </c>
      <c r="O9" s="127">
        <v>4</v>
      </c>
      <c r="P9" s="128">
        <v>2</v>
      </c>
      <c r="Q9" s="128">
        <v>0</v>
      </c>
      <c r="R9" s="129">
        <v>2</v>
      </c>
      <c r="S9" s="17" t="s">
        <v>8</v>
      </c>
    </row>
    <row r="10" spans="1:19" x14ac:dyDescent="0.2">
      <c r="A10" s="83" t="s">
        <v>249</v>
      </c>
      <c r="B10" s="86" t="s">
        <v>212</v>
      </c>
      <c r="C10" s="12"/>
      <c r="D10" s="146"/>
      <c r="E10" s="146"/>
      <c r="F10" s="14"/>
      <c r="G10" s="12"/>
      <c r="H10" s="146"/>
      <c r="I10" s="146"/>
      <c r="J10" s="14"/>
      <c r="K10" s="12">
        <v>3</v>
      </c>
      <c r="L10" s="146">
        <v>3</v>
      </c>
      <c r="M10" s="146">
        <v>0</v>
      </c>
      <c r="N10" s="14">
        <v>2</v>
      </c>
      <c r="O10" s="12">
        <v>4</v>
      </c>
      <c r="P10" s="146">
        <v>2</v>
      </c>
      <c r="Q10" s="146">
        <v>1</v>
      </c>
      <c r="R10" s="14">
        <v>2</v>
      </c>
      <c r="S10" s="17"/>
    </row>
    <row r="11" spans="1:19" x14ac:dyDescent="0.2">
      <c r="A11" s="83" t="s">
        <v>411</v>
      </c>
      <c r="B11" s="86" t="s">
        <v>247</v>
      </c>
      <c r="C11" s="12"/>
      <c r="D11" s="146"/>
      <c r="E11" s="146"/>
      <c r="F11" s="14"/>
      <c r="G11" s="12"/>
      <c r="H11" s="146"/>
      <c r="I11" s="146"/>
      <c r="J11" s="14"/>
      <c r="K11" s="12">
        <v>0</v>
      </c>
      <c r="L11" s="146">
        <v>0</v>
      </c>
      <c r="M11" s="146">
        <v>0</v>
      </c>
      <c r="N11" s="14">
        <v>1</v>
      </c>
      <c r="O11" s="12">
        <v>3</v>
      </c>
      <c r="P11" s="146">
        <v>1</v>
      </c>
      <c r="Q11" s="146">
        <v>1</v>
      </c>
      <c r="R11" s="14">
        <v>0</v>
      </c>
      <c r="S11" s="17"/>
    </row>
    <row r="12" spans="1:19" x14ac:dyDescent="0.2">
      <c r="A12" s="83" t="s">
        <v>131</v>
      </c>
      <c r="B12" s="86" t="s">
        <v>386</v>
      </c>
      <c r="C12" s="12"/>
      <c r="D12" s="146"/>
      <c r="E12" s="146"/>
      <c r="F12" s="14"/>
      <c r="G12" s="12">
        <v>3</v>
      </c>
      <c r="H12" s="146">
        <v>0</v>
      </c>
      <c r="I12" s="146">
        <v>3</v>
      </c>
      <c r="J12" s="14">
        <v>0</v>
      </c>
      <c r="K12" s="12"/>
      <c r="L12" s="146"/>
      <c r="M12" s="146"/>
      <c r="N12" s="14"/>
      <c r="O12" s="12"/>
      <c r="P12" s="146"/>
      <c r="Q12" s="146"/>
      <c r="R12" s="14"/>
      <c r="S12" s="17"/>
    </row>
    <row r="13" spans="1:19" x14ac:dyDescent="0.2">
      <c r="A13" s="83" t="s">
        <v>93</v>
      </c>
      <c r="B13" s="86" t="s">
        <v>193</v>
      </c>
      <c r="C13" s="12"/>
      <c r="D13" s="146"/>
      <c r="E13" s="146"/>
      <c r="F13" s="14"/>
      <c r="G13" s="12">
        <v>1</v>
      </c>
      <c r="H13" s="146">
        <v>1</v>
      </c>
      <c r="I13" s="146">
        <v>0</v>
      </c>
      <c r="J13" s="14">
        <v>0</v>
      </c>
      <c r="K13" s="12"/>
      <c r="L13" s="146"/>
      <c r="M13" s="146"/>
      <c r="N13" s="14"/>
      <c r="O13" s="12">
        <v>0</v>
      </c>
      <c r="P13" s="146">
        <v>0</v>
      </c>
      <c r="Q13" s="146">
        <v>0</v>
      </c>
      <c r="R13" s="14">
        <v>0</v>
      </c>
      <c r="S13" s="17"/>
    </row>
    <row r="14" spans="1:19" x14ac:dyDescent="0.2">
      <c r="A14" s="83" t="s">
        <v>385</v>
      </c>
      <c r="B14" s="86" t="s">
        <v>274</v>
      </c>
      <c r="C14" s="12"/>
      <c r="D14" s="146"/>
      <c r="E14" s="146"/>
      <c r="F14" s="14"/>
      <c r="G14" s="12">
        <v>1</v>
      </c>
      <c r="H14" s="146">
        <v>0</v>
      </c>
      <c r="I14" s="146">
        <v>0</v>
      </c>
      <c r="J14" s="14">
        <v>0</v>
      </c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 t="s">
        <v>137</v>
      </c>
      <c r="B15" s="86" t="s">
        <v>200</v>
      </c>
      <c r="C15" s="12">
        <v>0</v>
      </c>
      <c r="D15" s="146">
        <v>0</v>
      </c>
      <c r="E15" s="146">
        <v>0</v>
      </c>
      <c r="F15" s="14">
        <v>7</v>
      </c>
      <c r="G15" s="12"/>
      <c r="H15" s="146"/>
      <c r="I15" s="146"/>
      <c r="J15" s="14"/>
      <c r="K15" s="127">
        <v>0</v>
      </c>
      <c r="L15" s="128">
        <v>0</v>
      </c>
      <c r="M15" s="128">
        <v>0</v>
      </c>
      <c r="N15" s="129">
        <v>11</v>
      </c>
      <c r="O15" s="127">
        <v>0</v>
      </c>
      <c r="P15" s="128">
        <v>0</v>
      </c>
      <c r="Q15" s="128">
        <v>0</v>
      </c>
      <c r="R15" s="129">
        <v>5</v>
      </c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81</v>
      </c>
      <c r="C22" s="20">
        <v>34</v>
      </c>
      <c r="D22" s="21">
        <v>19</v>
      </c>
      <c r="E22" s="21">
        <v>3</v>
      </c>
      <c r="F22" s="22">
        <v>12</v>
      </c>
      <c r="G22" s="20">
        <v>30</v>
      </c>
      <c r="H22" s="21">
        <v>18</v>
      </c>
      <c r="I22" s="21">
        <v>5</v>
      </c>
      <c r="J22" s="22">
        <v>7</v>
      </c>
      <c r="K22" s="20">
        <v>31</v>
      </c>
      <c r="L22" s="21">
        <v>22</v>
      </c>
      <c r="M22" s="21">
        <v>3</v>
      </c>
      <c r="N22" s="22">
        <v>16</v>
      </c>
      <c r="O22" s="20">
        <v>23</v>
      </c>
      <c r="P22" s="21">
        <v>14</v>
      </c>
      <c r="Q22" s="21">
        <v>3</v>
      </c>
      <c r="R22" s="22">
        <v>10</v>
      </c>
      <c r="S22" s="24"/>
    </row>
    <row r="23" spans="1:24" x14ac:dyDescent="0.2">
      <c r="A23" s="18"/>
      <c r="B23" s="16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34</v>
      </c>
      <c r="D26" s="29">
        <f t="shared" si="0"/>
        <v>19</v>
      </c>
      <c r="E26" s="29">
        <f t="shared" si="0"/>
        <v>3</v>
      </c>
      <c r="F26" s="29">
        <f t="shared" si="0"/>
        <v>12</v>
      </c>
      <c r="G26" s="29">
        <f t="shared" si="0"/>
        <v>30</v>
      </c>
      <c r="H26" s="29">
        <f t="shared" si="0"/>
        <v>18</v>
      </c>
      <c r="I26" s="29">
        <f t="shared" si="0"/>
        <v>5</v>
      </c>
      <c r="J26" s="29">
        <f t="shared" si="0"/>
        <v>7</v>
      </c>
      <c r="K26" s="29">
        <f t="shared" si="0"/>
        <v>31</v>
      </c>
      <c r="L26" s="29">
        <f t="shared" si="0"/>
        <v>22</v>
      </c>
      <c r="M26" s="29">
        <f t="shared" si="0"/>
        <v>3</v>
      </c>
      <c r="N26" s="29">
        <f t="shared" si="0"/>
        <v>16</v>
      </c>
      <c r="O26" s="29">
        <f t="shared" si="0"/>
        <v>23</v>
      </c>
      <c r="P26" s="29">
        <f t="shared" si="0"/>
        <v>14</v>
      </c>
      <c r="Q26" s="29">
        <f t="shared" si="0"/>
        <v>3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34</v>
      </c>
      <c r="D27" s="30">
        <f>D26</f>
        <v>19</v>
      </c>
      <c r="E27" s="30">
        <f>E26</f>
        <v>3</v>
      </c>
      <c r="F27" s="30">
        <f>F26</f>
        <v>12</v>
      </c>
      <c r="G27" s="30">
        <f t="shared" ref="G27:R27" si="1">SUM(C27,G26)</f>
        <v>64</v>
      </c>
      <c r="H27" s="30">
        <f t="shared" si="1"/>
        <v>37</v>
      </c>
      <c r="I27" s="30">
        <f t="shared" si="1"/>
        <v>8</v>
      </c>
      <c r="J27" s="30">
        <f t="shared" si="1"/>
        <v>19</v>
      </c>
      <c r="K27" s="30">
        <f t="shared" si="1"/>
        <v>95</v>
      </c>
      <c r="L27" s="30">
        <f t="shared" si="1"/>
        <v>59</v>
      </c>
      <c r="M27" s="30">
        <f t="shared" si="1"/>
        <v>11</v>
      </c>
      <c r="N27" s="30">
        <f t="shared" si="1"/>
        <v>35</v>
      </c>
      <c r="O27" s="31">
        <f t="shared" si="1"/>
        <v>118</v>
      </c>
      <c r="P27" s="30">
        <f t="shared" si="1"/>
        <v>73</v>
      </c>
      <c r="Q27" s="30">
        <f t="shared" si="1"/>
        <v>14</v>
      </c>
      <c r="R27" s="32">
        <f t="shared" si="1"/>
        <v>45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39</v>
      </c>
      <c r="D29" s="187"/>
      <c r="E29" s="188"/>
      <c r="F29" s="4">
        <v>5</v>
      </c>
      <c r="G29" s="193" t="s">
        <v>384</v>
      </c>
      <c r="H29" s="187"/>
      <c r="I29" s="188"/>
      <c r="J29" s="4">
        <v>8</v>
      </c>
      <c r="K29" s="193" t="s">
        <v>40</v>
      </c>
      <c r="L29" s="187"/>
      <c r="M29" s="188"/>
      <c r="N29" s="4">
        <v>8</v>
      </c>
      <c r="O29" s="193" t="s">
        <v>240</v>
      </c>
      <c r="P29" s="187"/>
      <c r="Q29" s="188"/>
      <c r="R29" s="5">
        <v>17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</v>
      </c>
      <c r="B31" s="86" t="str">
        <f t="shared" si="2"/>
        <v>Aaron Almanza</v>
      </c>
      <c r="C31" s="12">
        <v>4</v>
      </c>
      <c r="D31" s="13">
        <v>0</v>
      </c>
      <c r="E31" s="13">
        <v>0</v>
      </c>
      <c r="F31" s="14">
        <v>1</v>
      </c>
      <c r="G31" s="12">
        <v>4</v>
      </c>
      <c r="H31" s="13">
        <v>1</v>
      </c>
      <c r="I31" s="13">
        <v>1</v>
      </c>
      <c r="J31" s="14">
        <v>1</v>
      </c>
      <c r="K31" s="12">
        <v>5</v>
      </c>
      <c r="L31" s="13">
        <v>3</v>
      </c>
      <c r="M31" s="13">
        <v>1</v>
      </c>
      <c r="N31" s="14">
        <v>0</v>
      </c>
      <c r="O31" s="15">
        <v>5</v>
      </c>
      <c r="P31" s="13">
        <v>3</v>
      </c>
      <c r="Q31" s="13">
        <v>1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22</v>
      </c>
      <c r="B32" s="86" t="str">
        <f t="shared" si="2"/>
        <v>Axel Cox</v>
      </c>
      <c r="C32" s="12">
        <v>4</v>
      </c>
      <c r="D32" s="13">
        <v>3</v>
      </c>
      <c r="E32" s="13">
        <v>1</v>
      </c>
      <c r="F32" s="14">
        <v>2</v>
      </c>
      <c r="G32" s="12">
        <v>4</v>
      </c>
      <c r="H32" s="13">
        <v>1</v>
      </c>
      <c r="I32" s="13">
        <v>1</v>
      </c>
      <c r="J32" s="14">
        <v>2</v>
      </c>
      <c r="K32" s="12">
        <v>5</v>
      </c>
      <c r="L32" s="13">
        <v>2</v>
      </c>
      <c r="M32" s="13">
        <v>1</v>
      </c>
      <c r="N32" s="14">
        <v>0</v>
      </c>
      <c r="O32" s="15">
        <v>6</v>
      </c>
      <c r="P32" s="13">
        <v>2</v>
      </c>
      <c r="Q32" s="13">
        <v>0</v>
      </c>
      <c r="R32" s="16">
        <v>3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David Smith</v>
      </c>
      <c r="C33" s="12">
        <v>4</v>
      </c>
      <c r="D33" s="13">
        <v>1</v>
      </c>
      <c r="E33" s="13">
        <v>0</v>
      </c>
      <c r="F33" s="14">
        <v>0</v>
      </c>
      <c r="G33" s="12">
        <v>4</v>
      </c>
      <c r="H33" s="13">
        <v>2</v>
      </c>
      <c r="I33" s="13">
        <v>0</v>
      </c>
      <c r="J33" s="14">
        <v>0</v>
      </c>
      <c r="K33" s="12">
        <v>5</v>
      </c>
      <c r="L33" s="13">
        <v>3</v>
      </c>
      <c r="M33" s="13">
        <v>0</v>
      </c>
      <c r="N33" s="14">
        <v>0</v>
      </c>
      <c r="O33" s="15">
        <v>6</v>
      </c>
      <c r="P33" s="13">
        <v>4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11</v>
      </c>
      <c r="B34" s="86" t="str">
        <f t="shared" si="2"/>
        <v>Rene Almanza</v>
      </c>
      <c r="C34" s="12">
        <v>1</v>
      </c>
      <c r="D34" s="13">
        <v>0</v>
      </c>
      <c r="E34" s="13">
        <v>0</v>
      </c>
      <c r="F34" s="14">
        <v>0</v>
      </c>
      <c r="G34" s="12">
        <v>2</v>
      </c>
      <c r="H34" s="13">
        <v>0</v>
      </c>
      <c r="I34" s="13">
        <v>0</v>
      </c>
      <c r="J34" s="14">
        <v>0</v>
      </c>
      <c r="K34" s="12">
        <v>5</v>
      </c>
      <c r="L34" s="13">
        <v>0</v>
      </c>
      <c r="M34" s="13">
        <v>1</v>
      </c>
      <c r="N34" s="14">
        <v>1</v>
      </c>
      <c r="O34" s="15">
        <v>4</v>
      </c>
      <c r="P34" s="13">
        <v>2</v>
      </c>
      <c r="Q34" s="13">
        <v>0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20</v>
      </c>
      <c r="B35" s="86" t="str">
        <f t="shared" si="2"/>
        <v>Zach Arambula</v>
      </c>
      <c r="C35" s="12">
        <v>5</v>
      </c>
      <c r="D35" s="13">
        <v>2</v>
      </c>
      <c r="E35" s="13">
        <v>0</v>
      </c>
      <c r="F35" s="14">
        <v>3</v>
      </c>
      <c r="G35" s="12">
        <v>5</v>
      </c>
      <c r="H35" s="13">
        <v>2</v>
      </c>
      <c r="I35" s="13">
        <v>3</v>
      </c>
      <c r="J35" s="14">
        <v>2</v>
      </c>
      <c r="K35" s="12">
        <v>5</v>
      </c>
      <c r="L35" s="13">
        <v>2</v>
      </c>
      <c r="M35" s="13">
        <v>2</v>
      </c>
      <c r="N35" s="14">
        <v>7</v>
      </c>
      <c r="O35" s="15">
        <v>6</v>
      </c>
      <c r="P35" s="13">
        <v>6</v>
      </c>
      <c r="Q35" s="13">
        <v>0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41</v>
      </c>
      <c r="B36" s="86" t="str">
        <f t="shared" si="2"/>
        <v>Will Lopez</v>
      </c>
      <c r="C36" s="12">
        <v>2</v>
      </c>
      <c r="D36" s="13">
        <v>0</v>
      </c>
      <c r="E36" s="13">
        <v>1</v>
      </c>
      <c r="F36" s="14">
        <v>0</v>
      </c>
      <c r="G36" s="12">
        <v>3</v>
      </c>
      <c r="H36" s="13">
        <v>0</v>
      </c>
      <c r="I36" s="13">
        <v>3</v>
      </c>
      <c r="J36" s="14">
        <v>0</v>
      </c>
      <c r="K36" s="12">
        <v>1</v>
      </c>
      <c r="L36" s="13">
        <v>1</v>
      </c>
      <c r="M36" s="13">
        <v>0</v>
      </c>
      <c r="N36" s="14">
        <v>0</v>
      </c>
      <c r="O36" s="15">
        <v>2</v>
      </c>
      <c r="P36" s="13">
        <v>2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23</v>
      </c>
      <c r="B37" s="86" t="str">
        <f t="shared" si="2"/>
        <v>Ricky Ruzicka</v>
      </c>
      <c r="C37" s="12">
        <v>4</v>
      </c>
      <c r="D37" s="13">
        <v>1</v>
      </c>
      <c r="E37" s="13">
        <v>2</v>
      </c>
      <c r="F37" s="14">
        <v>3</v>
      </c>
      <c r="G37" s="12">
        <v>3</v>
      </c>
      <c r="H37" s="13">
        <v>1</v>
      </c>
      <c r="I37" s="13">
        <v>0</v>
      </c>
      <c r="J37" s="14">
        <v>0</v>
      </c>
      <c r="K37" s="12">
        <v>3</v>
      </c>
      <c r="L37" s="13">
        <v>0</v>
      </c>
      <c r="M37" s="13">
        <v>2</v>
      </c>
      <c r="N37" s="14">
        <v>2</v>
      </c>
      <c r="O37" s="15">
        <v>5</v>
      </c>
      <c r="P37" s="13">
        <v>0</v>
      </c>
      <c r="Q37" s="13">
        <v>0</v>
      </c>
      <c r="R37" s="16">
        <v>3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0</v>
      </c>
      <c r="B38" s="86" t="str">
        <f t="shared" si="2"/>
        <v>Richie Flores</v>
      </c>
      <c r="C38" s="12">
        <v>1</v>
      </c>
      <c r="D38" s="13">
        <v>0</v>
      </c>
      <c r="E38" s="13">
        <v>0</v>
      </c>
      <c r="F38" s="14">
        <v>0</v>
      </c>
      <c r="G38" s="12">
        <v>0</v>
      </c>
      <c r="H38" s="13">
        <v>0</v>
      </c>
      <c r="I38" s="13">
        <v>0</v>
      </c>
      <c r="J38" s="14">
        <v>1</v>
      </c>
      <c r="K38" s="12">
        <v>0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50</v>
      </c>
      <c r="B39" s="86" t="str">
        <f t="shared" si="2"/>
        <v>David Benney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>
        <v>0</v>
      </c>
      <c r="P39" s="13">
        <v>0</v>
      </c>
      <c r="Q39" s="13">
        <v>0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17</v>
      </c>
      <c r="B40" s="86" t="str">
        <f t="shared" si="2"/>
        <v>Eugene Wilkins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9</v>
      </c>
      <c r="B41" s="86" t="str">
        <f t="shared" si="2"/>
        <v>Lakeisha Holmes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44</v>
      </c>
      <c r="B42" s="86" t="str">
        <f t="shared" si="2"/>
        <v>Ernest Ramos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8</v>
      </c>
      <c r="B43" s="86" t="str">
        <f t="shared" si="2"/>
        <v>Isaiah Wilcox</v>
      </c>
      <c r="C43" s="12">
        <v>0</v>
      </c>
      <c r="D43" s="13">
        <v>0</v>
      </c>
      <c r="E43" s="13">
        <v>0</v>
      </c>
      <c r="F43" s="14">
        <v>5</v>
      </c>
      <c r="G43" s="12">
        <v>0</v>
      </c>
      <c r="H43" s="13">
        <v>0</v>
      </c>
      <c r="I43" s="13">
        <v>0</v>
      </c>
      <c r="J43" s="14">
        <v>3</v>
      </c>
      <c r="K43" s="12">
        <v>0</v>
      </c>
      <c r="L43" s="13">
        <v>0</v>
      </c>
      <c r="M43" s="13">
        <v>0</v>
      </c>
      <c r="N43" s="14">
        <v>3</v>
      </c>
      <c r="O43" s="15">
        <v>0</v>
      </c>
      <c r="P43" s="13">
        <v>0</v>
      </c>
      <c r="Q43" s="13">
        <v>0</v>
      </c>
      <c r="R43" s="16">
        <v>5</v>
      </c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Kevin Sibson</v>
      </c>
      <c r="C50" s="20">
        <v>25</v>
      </c>
      <c r="D50" s="21">
        <v>7</v>
      </c>
      <c r="E50" s="21">
        <v>4</v>
      </c>
      <c r="F50" s="22">
        <v>14</v>
      </c>
      <c r="G50" s="20">
        <v>25</v>
      </c>
      <c r="H50" s="21">
        <v>7</v>
      </c>
      <c r="I50" s="21">
        <v>8</v>
      </c>
      <c r="J50" s="22">
        <v>9</v>
      </c>
      <c r="K50" s="20">
        <v>29</v>
      </c>
      <c r="L50" s="21">
        <v>11</v>
      </c>
      <c r="M50" s="21">
        <v>7</v>
      </c>
      <c r="N50" s="22">
        <v>13</v>
      </c>
      <c r="O50" s="20">
        <v>34</v>
      </c>
      <c r="P50" s="21">
        <v>19</v>
      </c>
      <c r="Q50" s="21">
        <v>1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25</v>
      </c>
      <c r="D54" s="29">
        <f t="shared" si="3"/>
        <v>7</v>
      </c>
      <c r="E54" s="29">
        <f t="shared" si="3"/>
        <v>4</v>
      </c>
      <c r="F54" s="29">
        <f t="shared" si="3"/>
        <v>14</v>
      </c>
      <c r="G54" s="29">
        <f t="shared" si="3"/>
        <v>25</v>
      </c>
      <c r="H54" s="29">
        <f t="shared" si="3"/>
        <v>7</v>
      </c>
      <c r="I54" s="29">
        <f t="shared" si="3"/>
        <v>8</v>
      </c>
      <c r="J54" s="29">
        <f t="shared" si="3"/>
        <v>9</v>
      </c>
      <c r="K54" s="29">
        <f t="shared" si="3"/>
        <v>29</v>
      </c>
      <c r="L54" s="29">
        <f t="shared" si="3"/>
        <v>11</v>
      </c>
      <c r="M54" s="29">
        <f t="shared" si="3"/>
        <v>7</v>
      </c>
      <c r="N54" s="29">
        <f t="shared" si="3"/>
        <v>13</v>
      </c>
      <c r="O54" s="29">
        <f t="shared" si="3"/>
        <v>34</v>
      </c>
      <c r="P54" s="29">
        <f t="shared" si="3"/>
        <v>19</v>
      </c>
      <c r="Q54" s="29">
        <f t="shared" si="3"/>
        <v>1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143</v>
      </c>
      <c r="D55" s="30">
        <f>SUM(P27,D54)</f>
        <v>80</v>
      </c>
      <c r="E55" s="30">
        <f>SUM(Q27,E54)</f>
        <v>18</v>
      </c>
      <c r="F55" s="30">
        <f>SUM(R27,F54)</f>
        <v>59</v>
      </c>
      <c r="G55" s="30">
        <f t="shared" ref="G55:R55" si="4">SUM(C55,G54)</f>
        <v>168</v>
      </c>
      <c r="H55" s="30">
        <f t="shared" si="4"/>
        <v>87</v>
      </c>
      <c r="I55" s="30">
        <f t="shared" si="4"/>
        <v>26</v>
      </c>
      <c r="J55" s="30">
        <f t="shared" si="4"/>
        <v>68</v>
      </c>
      <c r="K55" s="30">
        <f t="shared" si="4"/>
        <v>197</v>
      </c>
      <c r="L55" s="30">
        <f t="shared" si="4"/>
        <v>98</v>
      </c>
      <c r="M55" s="30">
        <f t="shared" si="4"/>
        <v>33</v>
      </c>
      <c r="N55" s="30">
        <f t="shared" si="4"/>
        <v>81</v>
      </c>
      <c r="O55" s="31">
        <f t="shared" si="4"/>
        <v>231</v>
      </c>
      <c r="P55" s="30">
        <f t="shared" si="4"/>
        <v>117</v>
      </c>
      <c r="Q55" s="30">
        <f t="shared" si="4"/>
        <v>34</v>
      </c>
      <c r="R55" s="32">
        <f t="shared" si="4"/>
        <v>95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384</v>
      </c>
      <c r="D57" s="187"/>
      <c r="E57" s="188"/>
      <c r="F57" s="49">
        <v>16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89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4</v>
      </c>
      <c r="B59" s="86" t="str">
        <f t="shared" ref="B59:B76" si="6">B31</f>
        <v>Aaron Almanza</v>
      </c>
      <c r="C59" s="12">
        <v>5</v>
      </c>
      <c r="D59" s="13">
        <v>0</v>
      </c>
      <c r="E59" s="13">
        <v>1</v>
      </c>
      <c r="F59" s="14">
        <v>2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42</v>
      </c>
      <c r="P59" s="88">
        <f>SUM(D3,H3,L3,P3,D31,H31,L31,P31,D59,H59,L59)</f>
        <v>20</v>
      </c>
      <c r="Q59" s="88">
        <f>SUM(E3,I3,M3,Q3,E31,I31,M31,Q31,E59,I59,M59)</f>
        <v>7</v>
      </c>
      <c r="R59" s="89">
        <f>SUM(F3,J3,N3,R3,F31,J31,N31,R31,F59,J59,N59)</f>
        <v>5</v>
      </c>
      <c r="S59" s="84">
        <f>IF(O59=0,0,AVERAGE(P59/O59))</f>
        <v>0.47619047619047616</v>
      </c>
      <c r="U59" s="43" t="s">
        <v>102</v>
      </c>
      <c r="V59" s="86" t="s">
        <v>264</v>
      </c>
      <c r="W59" s="59">
        <v>5</v>
      </c>
      <c r="X59" s="59">
        <v>5</v>
      </c>
      <c r="Y59" s="60">
        <v>0.47619047619047616</v>
      </c>
      <c r="Z59" s="60" t="s">
        <v>199</v>
      </c>
      <c r="AA59" s="60">
        <v>0.55555555555555558</v>
      </c>
      <c r="AB59" s="60" t="s">
        <v>199</v>
      </c>
      <c r="AC59" s="59">
        <v>9</v>
      </c>
      <c r="AD59" s="105">
        <v>0.47619047619047616</v>
      </c>
    </row>
    <row r="60" spans="1:30" x14ac:dyDescent="0.2">
      <c r="A60" s="83" t="str">
        <f t="shared" si="5"/>
        <v>22</v>
      </c>
      <c r="B60" s="86" t="str">
        <f t="shared" si="6"/>
        <v>Axel Cox</v>
      </c>
      <c r="C60" s="12">
        <v>5</v>
      </c>
      <c r="D60" s="13">
        <v>1</v>
      </c>
      <c r="E60" s="13">
        <v>1</v>
      </c>
      <c r="F60" s="14">
        <v>2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43</v>
      </c>
      <c r="P60" s="56">
        <f t="shared" si="7"/>
        <v>22</v>
      </c>
      <c r="Q60" s="56">
        <f t="shared" si="7"/>
        <v>5</v>
      </c>
      <c r="R60" s="91">
        <f t="shared" si="7"/>
        <v>11</v>
      </c>
      <c r="S60" s="85">
        <f t="shared" ref="S60:S76" si="8">IF(O60=0,0,AVERAGE(P60/O60))</f>
        <v>0.51162790697674421</v>
      </c>
      <c r="U60" s="43" t="s">
        <v>144</v>
      </c>
      <c r="V60" s="86" t="s">
        <v>82</v>
      </c>
      <c r="W60" s="59">
        <v>11</v>
      </c>
      <c r="X60" s="59">
        <v>11</v>
      </c>
      <c r="Y60" s="60">
        <v>0.51162790697674421</v>
      </c>
      <c r="Z60" s="60" t="s">
        <v>199</v>
      </c>
      <c r="AA60" s="60">
        <v>1.2222222222222223</v>
      </c>
      <c r="AB60" s="60" t="s">
        <v>199</v>
      </c>
      <c r="AC60" s="59">
        <v>9</v>
      </c>
      <c r="AD60" s="105">
        <v>0.51162790697674421</v>
      </c>
    </row>
    <row r="61" spans="1:30" x14ac:dyDescent="0.2">
      <c r="A61" s="83" t="str">
        <f t="shared" si="5"/>
        <v>7</v>
      </c>
      <c r="B61" s="86" t="str">
        <f t="shared" si="6"/>
        <v>David Smith</v>
      </c>
      <c r="C61" s="12">
        <v>5</v>
      </c>
      <c r="D61" s="13">
        <v>3</v>
      </c>
      <c r="E61" s="13">
        <v>0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40</v>
      </c>
      <c r="P61" s="56">
        <f t="shared" si="9"/>
        <v>24</v>
      </c>
      <c r="Q61" s="56">
        <f t="shared" si="9"/>
        <v>0</v>
      </c>
      <c r="R61" s="91">
        <f t="shared" si="9"/>
        <v>0</v>
      </c>
      <c r="S61" s="85">
        <f t="shared" si="8"/>
        <v>0.6</v>
      </c>
      <c r="U61" s="43" t="s">
        <v>95</v>
      </c>
      <c r="V61" s="86" t="s">
        <v>326</v>
      </c>
      <c r="W61" s="59">
        <v>0</v>
      </c>
      <c r="X61" s="59" t="s">
        <v>447</v>
      </c>
      <c r="Y61" s="60">
        <v>0.6</v>
      </c>
      <c r="Z61" s="60" t="s">
        <v>199</v>
      </c>
      <c r="AA61" s="60">
        <v>0</v>
      </c>
      <c r="AB61" s="60" t="s">
        <v>199</v>
      </c>
      <c r="AC61" s="59">
        <v>8</v>
      </c>
      <c r="AD61" s="105">
        <v>0.6</v>
      </c>
    </row>
    <row r="62" spans="1:30" x14ac:dyDescent="0.2">
      <c r="A62" s="83" t="str">
        <f t="shared" si="5"/>
        <v>11</v>
      </c>
      <c r="B62" s="86" t="str">
        <f t="shared" si="6"/>
        <v>Rene Almanza</v>
      </c>
      <c r="C62" s="12">
        <v>3</v>
      </c>
      <c r="D62" s="13">
        <v>1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29</v>
      </c>
      <c r="P62" s="56">
        <f t="shared" si="10"/>
        <v>10</v>
      </c>
      <c r="Q62" s="56">
        <f t="shared" si="10"/>
        <v>3</v>
      </c>
      <c r="R62" s="91">
        <f t="shared" si="10"/>
        <v>2</v>
      </c>
      <c r="S62" s="85">
        <f t="shared" si="8"/>
        <v>0.34482758620689657</v>
      </c>
      <c r="U62" s="43" t="s">
        <v>98</v>
      </c>
      <c r="V62" s="86" t="s">
        <v>263</v>
      </c>
      <c r="W62" s="59">
        <v>2</v>
      </c>
      <c r="X62" s="59">
        <v>2</v>
      </c>
      <c r="Y62" s="60">
        <v>0.34482758620689657</v>
      </c>
      <c r="Z62" s="60" t="s">
        <v>199</v>
      </c>
      <c r="AA62" s="60">
        <v>0.25</v>
      </c>
      <c r="AB62" s="60" t="s">
        <v>199</v>
      </c>
      <c r="AC62" s="59">
        <v>8</v>
      </c>
      <c r="AD62" s="105">
        <v>0.34482758620689657</v>
      </c>
    </row>
    <row r="63" spans="1:30" x14ac:dyDescent="0.2">
      <c r="A63" s="83" t="str">
        <f t="shared" si="5"/>
        <v>20</v>
      </c>
      <c r="B63" s="86" t="str">
        <f t="shared" si="6"/>
        <v>Zach Arambula</v>
      </c>
      <c r="C63" s="12">
        <v>6</v>
      </c>
      <c r="D63" s="13">
        <v>4</v>
      </c>
      <c r="E63" s="13">
        <v>1</v>
      </c>
      <c r="F63" s="14">
        <v>3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39</v>
      </c>
      <c r="P63" s="56">
        <f t="shared" si="11"/>
        <v>24</v>
      </c>
      <c r="Q63" s="56">
        <f t="shared" si="11"/>
        <v>8</v>
      </c>
      <c r="R63" s="91">
        <f t="shared" si="11"/>
        <v>16</v>
      </c>
      <c r="S63" s="85">
        <f t="shared" si="8"/>
        <v>0.61538461538461542</v>
      </c>
      <c r="U63" s="43" t="s">
        <v>165</v>
      </c>
      <c r="V63" s="86" t="s">
        <v>327</v>
      </c>
      <c r="W63" s="59">
        <v>16</v>
      </c>
      <c r="X63" s="59">
        <v>16</v>
      </c>
      <c r="Y63" s="60">
        <v>0.61538461538461542</v>
      </c>
      <c r="Z63" s="60" t="s">
        <v>199</v>
      </c>
      <c r="AA63" s="60">
        <v>2</v>
      </c>
      <c r="AB63" s="60" t="s">
        <v>199</v>
      </c>
      <c r="AC63" s="59">
        <v>8</v>
      </c>
      <c r="AD63" s="105">
        <v>0.61538461538461542</v>
      </c>
    </row>
    <row r="64" spans="1:30" x14ac:dyDescent="0.2">
      <c r="A64" s="83" t="str">
        <f t="shared" si="5"/>
        <v>41</v>
      </c>
      <c r="B64" s="86" t="str">
        <f t="shared" si="6"/>
        <v>Will Lopez</v>
      </c>
      <c r="C64" s="12">
        <v>5</v>
      </c>
      <c r="D64" s="13">
        <v>4</v>
      </c>
      <c r="E64" s="13">
        <v>0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25</v>
      </c>
      <c r="P64" s="56">
        <f t="shared" si="12"/>
        <v>15</v>
      </c>
      <c r="Q64" s="56">
        <f t="shared" si="12"/>
        <v>4</v>
      </c>
      <c r="R64" s="91">
        <f t="shared" si="12"/>
        <v>0</v>
      </c>
      <c r="S64" s="85">
        <f t="shared" si="8"/>
        <v>0.6</v>
      </c>
      <c r="U64" s="43" t="s">
        <v>153</v>
      </c>
      <c r="V64" s="86" t="s">
        <v>337</v>
      </c>
      <c r="W64" s="59">
        <v>0</v>
      </c>
      <c r="X64" s="59" t="s">
        <v>447</v>
      </c>
      <c r="Y64" s="60">
        <v>0.6</v>
      </c>
      <c r="Z64" s="60" t="s">
        <v>199</v>
      </c>
      <c r="AA64" s="60">
        <v>0</v>
      </c>
      <c r="AB64" s="60" t="s">
        <v>199</v>
      </c>
      <c r="AC64" s="59">
        <v>9</v>
      </c>
      <c r="AD64" s="105">
        <v>0.6</v>
      </c>
    </row>
    <row r="65" spans="1:30" x14ac:dyDescent="0.2">
      <c r="A65" s="83" t="str">
        <f t="shared" si="5"/>
        <v>23</v>
      </c>
      <c r="B65" s="86" t="str">
        <f t="shared" si="6"/>
        <v>Ricky Ruzicka</v>
      </c>
      <c r="C65" s="12">
        <v>2</v>
      </c>
      <c r="D65" s="13">
        <v>0</v>
      </c>
      <c r="E65" s="13">
        <v>1</v>
      </c>
      <c r="F65" s="14">
        <v>2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28</v>
      </c>
      <c r="P65" s="56">
        <f t="shared" si="13"/>
        <v>8</v>
      </c>
      <c r="Q65" s="56">
        <f t="shared" si="13"/>
        <v>6</v>
      </c>
      <c r="R65" s="91">
        <f t="shared" si="13"/>
        <v>23</v>
      </c>
      <c r="S65" s="85">
        <f t="shared" si="8"/>
        <v>0.2857142857142857</v>
      </c>
      <c r="U65" s="43" t="s">
        <v>135</v>
      </c>
      <c r="V65" s="86" t="s">
        <v>262</v>
      </c>
      <c r="W65" s="59">
        <v>23</v>
      </c>
      <c r="X65" s="59">
        <v>23</v>
      </c>
      <c r="Y65" s="60">
        <v>0.2857142857142857</v>
      </c>
      <c r="Z65" s="60" t="s">
        <v>199</v>
      </c>
      <c r="AA65" s="60">
        <v>2.5555555555555554</v>
      </c>
      <c r="AB65" s="60" t="s">
        <v>199</v>
      </c>
      <c r="AC65" s="59">
        <v>9</v>
      </c>
      <c r="AD65" s="105">
        <v>0.2857142857142857</v>
      </c>
    </row>
    <row r="66" spans="1:30" x14ac:dyDescent="0.2">
      <c r="A66" s="83" t="str">
        <f t="shared" si="5"/>
        <v>0</v>
      </c>
      <c r="B66" s="86" t="str">
        <f t="shared" si="6"/>
        <v>Richie Flores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8</v>
      </c>
      <c r="P66" s="56">
        <f t="shared" si="14"/>
        <v>5</v>
      </c>
      <c r="Q66" s="56">
        <f t="shared" si="14"/>
        <v>1</v>
      </c>
      <c r="R66" s="91">
        <f t="shared" si="14"/>
        <v>5</v>
      </c>
      <c r="S66" s="85">
        <f t="shared" si="8"/>
        <v>0.625</v>
      </c>
      <c r="U66" s="43" t="s">
        <v>249</v>
      </c>
      <c r="V66" s="86" t="s">
        <v>212</v>
      </c>
      <c r="W66" s="59">
        <v>5</v>
      </c>
      <c r="X66" s="59">
        <v>5</v>
      </c>
      <c r="Y66" s="60">
        <v>0.625</v>
      </c>
      <c r="Z66" s="60" t="s">
        <v>202</v>
      </c>
      <c r="AA66" s="60">
        <v>1</v>
      </c>
      <c r="AB66" s="60" t="s">
        <v>199</v>
      </c>
      <c r="AC66" s="59">
        <v>5</v>
      </c>
      <c r="AD66" s="105">
        <v>0.25</v>
      </c>
    </row>
    <row r="67" spans="1:30" x14ac:dyDescent="0.2">
      <c r="A67" s="83" t="str">
        <f t="shared" si="5"/>
        <v>50</v>
      </c>
      <c r="B67" s="86" t="str">
        <f t="shared" si="6"/>
        <v>David Benney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3</v>
      </c>
      <c r="P67" s="56">
        <f t="shared" si="15"/>
        <v>1</v>
      </c>
      <c r="Q67" s="56">
        <f t="shared" si="15"/>
        <v>1</v>
      </c>
      <c r="R67" s="91">
        <f t="shared" si="15"/>
        <v>3</v>
      </c>
      <c r="S67" s="85">
        <f t="shared" si="8"/>
        <v>0.33333333333333331</v>
      </c>
      <c r="U67" s="43" t="s">
        <v>411</v>
      </c>
      <c r="V67" s="86" t="s">
        <v>247</v>
      </c>
      <c r="W67" s="59">
        <v>3</v>
      </c>
      <c r="X67" s="59">
        <v>3</v>
      </c>
      <c r="Y67" s="60">
        <v>0.33333333333333331</v>
      </c>
      <c r="Z67" s="60" t="s">
        <v>202</v>
      </c>
      <c r="AA67" s="60">
        <v>1</v>
      </c>
      <c r="AB67" s="60" t="s">
        <v>203</v>
      </c>
      <c r="AC67" s="59">
        <v>3</v>
      </c>
      <c r="AD67" s="105">
        <v>0.05</v>
      </c>
    </row>
    <row r="68" spans="1:30" x14ac:dyDescent="0.2">
      <c r="A68" s="83" t="str">
        <f t="shared" si="5"/>
        <v>17</v>
      </c>
      <c r="B68" s="86" t="str">
        <f t="shared" si="6"/>
        <v>Eugene Wilkins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3</v>
      </c>
      <c r="P68" s="56">
        <f t="shared" si="16"/>
        <v>0</v>
      </c>
      <c r="Q68" s="56">
        <f t="shared" si="16"/>
        <v>3</v>
      </c>
      <c r="R68" s="91">
        <f t="shared" si="16"/>
        <v>0</v>
      </c>
      <c r="S68" s="85">
        <f t="shared" si="8"/>
        <v>0</v>
      </c>
      <c r="U68" s="43" t="s">
        <v>131</v>
      </c>
      <c r="V68" s="86" t="s">
        <v>386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1</v>
      </c>
      <c r="AD68" s="105">
        <v>0</v>
      </c>
    </row>
    <row r="69" spans="1:30" x14ac:dyDescent="0.2">
      <c r="A69" s="83" t="str">
        <f t="shared" si="5"/>
        <v>9</v>
      </c>
      <c r="B69" s="86" t="str">
        <f t="shared" si="6"/>
        <v>Lakeisha Holmes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</v>
      </c>
      <c r="P69" s="56">
        <f t="shared" si="17"/>
        <v>1</v>
      </c>
      <c r="Q69" s="56">
        <f t="shared" si="17"/>
        <v>0</v>
      </c>
      <c r="R69" s="91">
        <f t="shared" si="17"/>
        <v>0</v>
      </c>
      <c r="S69" s="85">
        <f t="shared" si="8"/>
        <v>1</v>
      </c>
      <c r="U69" s="43" t="s">
        <v>93</v>
      </c>
      <c r="V69" s="86" t="s">
        <v>193</v>
      </c>
      <c r="W69" s="59">
        <v>0</v>
      </c>
      <c r="X69" s="59" t="s">
        <v>447</v>
      </c>
      <c r="Y69" s="60">
        <v>1</v>
      </c>
      <c r="Z69" s="60" t="s">
        <v>202</v>
      </c>
      <c r="AA69" s="60">
        <v>0</v>
      </c>
      <c r="AB69" s="60" t="s">
        <v>203</v>
      </c>
      <c r="AC69" s="59">
        <v>2</v>
      </c>
      <c r="AD69" s="105">
        <v>0.05</v>
      </c>
    </row>
    <row r="70" spans="1:30" x14ac:dyDescent="0.2">
      <c r="A70" s="83" t="str">
        <f t="shared" si="5"/>
        <v>44</v>
      </c>
      <c r="B70" s="86" t="str">
        <f t="shared" si="6"/>
        <v>Ernest Ramos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1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 t="s">
        <v>385</v>
      </c>
      <c r="V70" s="86" t="s">
        <v>274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1</v>
      </c>
      <c r="AD70" s="105">
        <v>0</v>
      </c>
    </row>
    <row r="71" spans="1:30" x14ac:dyDescent="0.2">
      <c r="A71" s="83" t="str">
        <f t="shared" si="5"/>
        <v>8</v>
      </c>
      <c r="B71" s="86" t="str">
        <f t="shared" si="6"/>
        <v>Isaiah Wilcox</v>
      </c>
      <c r="C71" s="12">
        <v>0</v>
      </c>
      <c r="D71" s="13">
        <v>0</v>
      </c>
      <c r="E71" s="13">
        <v>0</v>
      </c>
      <c r="F71" s="14">
        <v>5</v>
      </c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44</v>
      </c>
      <c r="S71" s="85">
        <f t="shared" si="8"/>
        <v>0</v>
      </c>
      <c r="U71" s="43" t="s">
        <v>137</v>
      </c>
      <c r="V71" s="86" t="s">
        <v>200</v>
      </c>
      <c r="W71" s="59">
        <v>44</v>
      </c>
      <c r="X71" s="59">
        <v>44</v>
      </c>
      <c r="Y71" s="60">
        <v>0</v>
      </c>
      <c r="Z71" s="60" t="s">
        <v>202</v>
      </c>
      <c r="AA71" s="60">
        <v>5.5</v>
      </c>
      <c r="AB71" s="60" t="s">
        <v>199</v>
      </c>
      <c r="AC71" s="59">
        <v>8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Kevin Sibson</v>
      </c>
      <c r="C78" s="20">
        <v>31</v>
      </c>
      <c r="D78" s="21">
        <v>13</v>
      </c>
      <c r="E78" s="21">
        <v>4</v>
      </c>
      <c r="F78" s="22">
        <v>14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262</v>
      </c>
      <c r="P78" s="21">
        <f t="shared" si="25"/>
        <v>130</v>
      </c>
      <c r="Q78" s="158">
        <f t="shared" si="25"/>
        <v>38</v>
      </c>
      <c r="R78" s="157"/>
      <c r="S78" s="159">
        <f>SUM(Q78/O78)</f>
        <v>0.14503816793893129</v>
      </c>
      <c r="V78" s="56" t="s">
        <v>23</v>
      </c>
      <c r="W78" s="59">
        <v>109</v>
      </c>
      <c r="X78" s="59">
        <v>109</v>
      </c>
      <c r="Y78" s="61"/>
      <c r="Z78" s="61"/>
      <c r="AA78" s="61"/>
      <c r="AB78" s="61"/>
      <c r="AC78" s="62"/>
    </row>
    <row r="79" spans="1:30" x14ac:dyDescent="0.2">
      <c r="A79" s="11"/>
      <c r="B79" s="156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60" t="e">
        <f>SUM(Q79/O79)</f>
        <v>#DIV/0!</v>
      </c>
      <c r="V79" s="67" t="s">
        <v>24</v>
      </c>
      <c r="W79" s="62"/>
      <c r="X79" s="62"/>
      <c r="Y79" s="68">
        <v>1</v>
      </c>
      <c r="Z79" s="68"/>
      <c r="AA79" s="68">
        <v>5.5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31</v>
      </c>
      <c r="D82" s="29">
        <f t="shared" si="26"/>
        <v>13</v>
      </c>
      <c r="E82" s="29">
        <f t="shared" si="26"/>
        <v>4</v>
      </c>
      <c r="F82" s="29">
        <f t="shared" si="26"/>
        <v>14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262</v>
      </c>
      <c r="P82" s="29">
        <f t="shared" si="26"/>
        <v>130</v>
      </c>
      <c r="Q82" s="29">
        <f t="shared" si="26"/>
        <v>38</v>
      </c>
      <c r="R82" s="29">
        <f t="shared" si="26"/>
        <v>109</v>
      </c>
      <c r="S82" s="69">
        <f>AVERAGE(P82/O82)</f>
        <v>0.49618320610687022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262</v>
      </c>
      <c r="D83" s="29">
        <f>SUM(P55,D82)</f>
        <v>130</v>
      </c>
      <c r="E83" s="29">
        <f>SUM(Q55,E82)</f>
        <v>38</v>
      </c>
      <c r="F83" s="29">
        <f>SUM(R55,F82)</f>
        <v>109</v>
      </c>
      <c r="G83" s="29">
        <f t="shared" ref="G83:M83" si="27">SUM(C83,G82)</f>
        <v>262</v>
      </c>
      <c r="H83" s="29">
        <f t="shared" si="27"/>
        <v>130</v>
      </c>
      <c r="I83" s="29">
        <f t="shared" si="27"/>
        <v>38</v>
      </c>
      <c r="J83" s="29">
        <f t="shared" si="27"/>
        <v>109</v>
      </c>
      <c r="K83" s="29">
        <f t="shared" si="27"/>
        <v>262</v>
      </c>
      <c r="L83" s="29">
        <f t="shared" si="27"/>
        <v>130</v>
      </c>
      <c r="M83" s="29">
        <f t="shared" si="27"/>
        <v>38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0.4196428571428571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1.696629213483146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S86" s="177"/>
      <c r="V86" s="77" t="s">
        <v>29</v>
      </c>
      <c r="W86" s="61" t="s">
        <v>81</v>
      </c>
      <c r="X86" s="79">
        <v>0.85496183206106868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5">
    <sortCondition descending="1" ref="T3:T15"/>
    <sortCondition descending="1" ref="U3:U15"/>
    <sortCondition descending="1" ref="V3:V15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86" t="s">
        <v>70</v>
      </c>
      <c r="D1" s="187"/>
      <c r="E1" s="188"/>
      <c r="F1" s="4">
        <v>15</v>
      </c>
      <c r="G1" s="186" t="s">
        <v>240</v>
      </c>
      <c r="H1" s="187"/>
      <c r="I1" s="188"/>
      <c r="J1" s="4">
        <v>12</v>
      </c>
      <c r="K1" s="186" t="s">
        <v>41</v>
      </c>
      <c r="L1" s="187"/>
      <c r="M1" s="188"/>
      <c r="N1" s="4">
        <v>11</v>
      </c>
      <c r="O1" s="186" t="s">
        <v>207</v>
      </c>
      <c r="P1" s="187"/>
      <c r="Q1" s="188"/>
      <c r="R1" s="4">
        <v>8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132</v>
      </c>
      <c r="B3" s="86" t="s">
        <v>373</v>
      </c>
      <c r="C3" s="12">
        <v>4</v>
      </c>
      <c r="D3" s="13">
        <v>0</v>
      </c>
      <c r="E3" s="13">
        <v>4</v>
      </c>
      <c r="F3" s="14">
        <v>1</v>
      </c>
      <c r="G3" s="12">
        <v>3</v>
      </c>
      <c r="H3" s="13">
        <v>0</v>
      </c>
      <c r="I3" s="13">
        <v>3</v>
      </c>
      <c r="J3" s="14">
        <v>1</v>
      </c>
      <c r="K3" s="127">
        <v>4</v>
      </c>
      <c r="L3" s="128">
        <v>0</v>
      </c>
      <c r="M3" s="128">
        <v>3</v>
      </c>
      <c r="N3" s="129">
        <v>0</v>
      </c>
      <c r="O3" s="127">
        <v>4</v>
      </c>
      <c r="P3" s="128">
        <v>0</v>
      </c>
      <c r="Q3" s="128">
        <v>3</v>
      </c>
      <c r="R3" s="129">
        <v>1</v>
      </c>
      <c r="S3" s="17"/>
      <c r="T3" s="99"/>
    </row>
    <row r="4" spans="1:20" x14ac:dyDescent="0.2">
      <c r="A4" s="83" t="s">
        <v>131</v>
      </c>
      <c r="B4" s="86" t="s">
        <v>284</v>
      </c>
      <c r="C4" s="12">
        <v>3</v>
      </c>
      <c r="D4" s="146">
        <v>0</v>
      </c>
      <c r="E4" s="146">
        <v>2</v>
      </c>
      <c r="F4" s="14">
        <v>1</v>
      </c>
      <c r="G4" s="12">
        <v>3</v>
      </c>
      <c r="H4" s="146">
        <v>0</v>
      </c>
      <c r="I4" s="146">
        <v>3</v>
      </c>
      <c r="J4" s="14">
        <v>0</v>
      </c>
      <c r="K4" s="127">
        <v>4</v>
      </c>
      <c r="L4" s="128">
        <v>0</v>
      </c>
      <c r="M4" s="128">
        <v>3</v>
      </c>
      <c r="N4" s="129">
        <v>0</v>
      </c>
      <c r="O4" s="127">
        <v>3</v>
      </c>
      <c r="P4" s="128">
        <v>0</v>
      </c>
      <c r="Q4" s="128">
        <v>2</v>
      </c>
      <c r="R4" s="129">
        <v>0</v>
      </c>
      <c r="S4" s="17"/>
      <c r="T4" s="99"/>
    </row>
    <row r="5" spans="1:20" x14ac:dyDescent="0.2">
      <c r="A5" s="83" t="s">
        <v>165</v>
      </c>
      <c r="B5" s="86" t="s">
        <v>252</v>
      </c>
      <c r="C5" s="12">
        <v>3</v>
      </c>
      <c r="D5" s="146">
        <v>1</v>
      </c>
      <c r="E5" s="146">
        <v>1</v>
      </c>
      <c r="F5" s="14">
        <v>1</v>
      </c>
      <c r="G5" s="12">
        <v>3</v>
      </c>
      <c r="H5" s="146">
        <v>0</v>
      </c>
      <c r="I5" s="146">
        <v>2</v>
      </c>
      <c r="J5" s="14">
        <v>1</v>
      </c>
      <c r="K5" s="127">
        <v>3</v>
      </c>
      <c r="L5" s="128">
        <v>2</v>
      </c>
      <c r="M5" s="128">
        <v>0</v>
      </c>
      <c r="N5" s="129">
        <v>1</v>
      </c>
      <c r="O5" s="127">
        <v>3</v>
      </c>
      <c r="P5" s="128">
        <v>0</v>
      </c>
      <c r="Q5" s="128">
        <v>2</v>
      </c>
      <c r="R5" s="129">
        <v>0</v>
      </c>
      <c r="S5" s="17"/>
      <c r="T5" s="99"/>
    </row>
    <row r="6" spans="1:20" x14ac:dyDescent="0.2">
      <c r="A6" s="83" t="s">
        <v>133</v>
      </c>
      <c r="B6" s="86" t="s">
        <v>169</v>
      </c>
      <c r="C6" s="12">
        <v>3</v>
      </c>
      <c r="D6" s="146">
        <v>0</v>
      </c>
      <c r="E6" s="146">
        <v>2</v>
      </c>
      <c r="F6" s="14">
        <v>0</v>
      </c>
      <c r="G6" s="12">
        <v>3</v>
      </c>
      <c r="H6" s="146">
        <v>0</v>
      </c>
      <c r="I6" s="146">
        <v>3</v>
      </c>
      <c r="J6" s="14">
        <v>0</v>
      </c>
      <c r="K6" s="127">
        <v>3</v>
      </c>
      <c r="L6" s="128">
        <v>0</v>
      </c>
      <c r="M6" s="128">
        <v>2</v>
      </c>
      <c r="N6" s="129">
        <v>1</v>
      </c>
      <c r="O6" s="127">
        <v>3</v>
      </c>
      <c r="P6" s="128">
        <v>0</v>
      </c>
      <c r="Q6" s="128">
        <v>3</v>
      </c>
      <c r="R6" s="129">
        <v>0</v>
      </c>
      <c r="S6" s="17" t="s">
        <v>8</v>
      </c>
      <c r="T6" s="99"/>
    </row>
    <row r="7" spans="1:20" x14ac:dyDescent="0.2">
      <c r="A7" s="83" t="s">
        <v>215</v>
      </c>
      <c r="B7" s="86" t="s">
        <v>374</v>
      </c>
      <c r="C7" s="12">
        <v>3</v>
      </c>
      <c r="D7" s="146">
        <v>0</v>
      </c>
      <c r="E7" s="146">
        <v>3</v>
      </c>
      <c r="F7" s="14">
        <v>0</v>
      </c>
      <c r="G7" s="12">
        <v>3</v>
      </c>
      <c r="H7" s="146">
        <v>0</v>
      </c>
      <c r="I7" s="146">
        <v>2</v>
      </c>
      <c r="J7" s="14">
        <v>0</v>
      </c>
      <c r="K7" s="127">
        <v>3</v>
      </c>
      <c r="L7" s="128">
        <v>0</v>
      </c>
      <c r="M7" s="128">
        <v>3</v>
      </c>
      <c r="N7" s="129">
        <v>0</v>
      </c>
      <c r="O7" s="127">
        <v>3</v>
      </c>
      <c r="P7" s="128">
        <v>0</v>
      </c>
      <c r="Q7" s="128">
        <v>2</v>
      </c>
      <c r="R7" s="129">
        <v>0</v>
      </c>
      <c r="S7" s="17"/>
      <c r="T7" s="99"/>
    </row>
    <row r="8" spans="1:20" x14ac:dyDescent="0.2">
      <c r="A8" s="83" t="s">
        <v>149</v>
      </c>
      <c r="B8" s="86" t="s">
        <v>375</v>
      </c>
      <c r="C8" s="12">
        <v>3</v>
      </c>
      <c r="D8" s="146">
        <v>0</v>
      </c>
      <c r="E8" s="146">
        <v>3</v>
      </c>
      <c r="F8" s="14">
        <v>3</v>
      </c>
      <c r="G8" s="12">
        <v>3</v>
      </c>
      <c r="H8" s="146">
        <v>0</v>
      </c>
      <c r="I8" s="146">
        <v>3</v>
      </c>
      <c r="J8" s="14">
        <v>1</v>
      </c>
      <c r="K8" s="127">
        <v>3</v>
      </c>
      <c r="L8" s="128">
        <v>0</v>
      </c>
      <c r="M8" s="128">
        <v>3</v>
      </c>
      <c r="N8" s="129">
        <v>5</v>
      </c>
      <c r="O8" s="127">
        <v>3</v>
      </c>
      <c r="P8" s="128">
        <v>1</v>
      </c>
      <c r="Q8" s="128">
        <v>2</v>
      </c>
      <c r="R8" s="129">
        <v>5</v>
      </c>
      <c r="S8" s="17"/>
      <c r="T8" s="99"/>
    </row>
    <row r="9" spans="1:20" x14ac:dyDescent="0.2">
      <c r="A9" s="83" t="s">
        <v>411</v>
      </c>
      <c r="B9" s="86" t="s">
        <v>444</v>
      </c>
      <c r="C9" s="12"/>
      <c r="D9" s="146"/>
      <c r="E9" s="146"/>
      <c r="F9" s="14"/>
      <c r="G9" s="12"/>
      <c r="H9" s="146"/>
      <c r="I9" s="146"/>
      <c r="J9" s="14"/>
      <c r="K9" s="12"/>
      <c r="L9" s="146"/>
      <c r="M9" s="146"/>
      <c r="N9" s="14"/>
      <c r="O9" s="127"/>
      <c r="P9" s="128"/>
      <c r="Q9" s="128"/>
      <c r="R9" s="129"/>
      <c r="S9" s="17"/>
      <c r="T9" s="99"/>
    </row>
    <row r="10" spans="1:20" x14ac:dyDescent="0.2">
      <c r="A10" s="83"/>
      <c r="B10" s="86"/>
      <c r="C10" s="12"/>
      <c r="D10" s="146"/>
      <c r="E10" s="146"/>
      <c r="F10" s="14"/>
      <c r="G10" s="12"/>
      <c r="H10" s="146"/>
      <c r="I10" s="146"/>
      <c r="J10" s="14"/>
      <c r="K10" s="12"/>
      <c r="L10" s="146"/>
      <c r="M10" s="146"/>
      <c r="N10" s="14"/>
      <c r="O10" s="127"/>
      <c r="P10" s="128"/>
      <c r="Q10" s="128"/>
      <c r="R10" s="129"/>
      <c r="S10" s="17"/>
      <c r="T10" s="99"/>
    </row>
    <row r="11" spans="1:20" x14ac:dyDescent="0.2">
      <c r="A11" s="83"/>
      <c r="B11" s="86"/>
      <c r="C11" s="12"/>
      <c r="D11" s="146"/>
      <c r="E11" s="146"/>
      <c r="F11" s="14"/>
      <c r="G11" s="12"/>
      <c r="H11" s="146"/>
      <c r="I11" s="146"/>
      <c r="J11" s="14"/>
      <c r="K11" s="12"/>
      <c r="L11" s="146"/>
      <c r="M11" s="146"/>
      <c r="N11" s="14"/>
      <c r="O11" s="127"/>
      <c r="P11" s="128"/>
      <c r="Q11" s="128"/>
      <c r="R11" s="129"/>
      <c r="S11" s="17"/>
      <c r="T11" s="99"/>
    </row>
    <row r="12" spans="1:20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3"/>
      <c r="Q13" s="13"/>
      <c r="R13" s="14"/>
      <c r="S13" s="17"/>
      <c r="T13" s="99"/>
    </row>
    <row r="14" spans="1:20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376</v>
      </c>
      <c r="C22" s="20">
        <v>19</v>
      </c>
      <c r="D22" s="21">
        <v>1</v>
      </c>
      <c r="E22" s="21">
        <v>15</v>
      </c>
      <c r="F22" s="22">
        <v>6</v>
      </c>
      <c r="G22" s="20">
        <v>18</v>
      </c>
      <c r="H22" s="21">
        <v>0</v>
      </c>
      <c r="I22" s="21">
        <v>16</v>
      </c>
      <c r="J22" s="22">
        <v>3</v>
      </c>
      <c r="K22" s="20">
        <v>20</v>
      </c>
      <c r="L22" s="21">
        <v>2</v>
      </c>
      <c r="M22" s="21">
        <v>14</v>
      </c>
      <c r="N22" s="22">
        <v>7</v>
      </c>
      <c r="O22" s="20">
        <v>19</v>
      </c>
      <c r="P22" s="21">
        <v>1</v>
      </c>
      <c r="Q22" s="21">
        <v>14</v>
      </c>
      <c r="R22" s="22">
        <v>6</v>
      </c>
      <c r="S22" s="24"/>
    </row>
    <row r="23" spans="1:24" x14ac:dyDescent="0.2">
      <c r="A23" s="18"/>
      <c r="B23" s="170" t="s">
        <v>443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15</v>
      </c>
      <c r="F26" s="29">
        <f t="shared" si="0"/>
        <v>6</v>
      </c>
      <c r="G26" s="29">
        <f t="shared" si="0"/>
        <v>18</v>
      </c>
      <c r="H26" s="29">
        <f t="shared" si="0"/>
        <v>0</v>
      </c>
      <c r="I26" s="29">
        <f t="shared" si="0"/>
        <v>16</v>
      </c>
      <c r="J26" s="29">
        <f t="shared" si="0"/>
        <v>3</v>
      </c>
      <c r="K26" s="29">
        <f t="shared" si="0"/>
        <v>20</v>
      </c>
      <c r="L26" s="29">
        <f t="shared" si="0"/>
        <v>2</v>
      </c>
      <c r="M26" s="29">
        <f t="shared" si="0"/>
        <v>14</v>
      </c>
      <c r="N26" s="29">
        <f t="shared" si="0"/>
        <v>7</v>
      </c>
      <c r="O26" s="29">
        <f t="shared" si="0"/>
        <v>19</v>
      </c>
      <c r="P26" s="29">
        <f t="shared" si="0"/>
        <v>1</v>
      </c>
      <c r="Q26" s="29">
        <f t="shared" si="0"/>
        <v>14</v>
      </c>
      <c r="R26" s="29">
        <f t="shared" si="0"/>
        <v>6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15</v>
      </c>
      <c r="F27" s="30">
        <f>F26</f>
        <v>6</v>
      </c>
      <c r="G27" s="30">
        <f t="shared" ref="G27:R27" si="1">SUM(C27,G26)</f>
        <v>37</v>
      </c>
      <c r="H27" s="30">
        <f t="shared" si="1"/>
        <v>1</v>
      </c>
      <c r="I27" s="30">
        <f t="shared" si="1"/>
        <v>31</v>
      </c>
      <c r="J27" s="30">
        <f t="shared" si="1"/>
        <v>9</v>
      </c>
      <c r="K27" s="30">
        <f t="shared" si="1"/>
        <v>57</v>
      </c>
      <c r="L27" s="30">
        <f t="shared" si="1"/>
        <v>3</v>
      </c>
      <c r="M27" s="30">
        <f t="shared" si="1"/>
        <v>45</v>
      </c>
      <c r="N27" s="30">
        <f t="shared" si="1"/>
        <v>16</v>
      </c>
      <c r="O27" s="31">
        <f t="shared" si="1"/>
        <v>76</v>
      </c>
      <c r="P27" s="30">
        <f t="shared" si="1"/>
        <v>4</v>
      </c>
      <c r="Q27" s="30">
        <f t="shared" si="1"/>
        <v>59</v>
      </c>
      <c r="R27" s="32">
        <f t="shared" si="1"/>
        <v>22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86" t="s">
        <v>244</v>
      </c>
      <c r="D29" s="187"/>
      <c r="E29" s="188"/>
      <c r="F29" s="4">
        <v>11</v>
      </c>
      <c r="G29" s="186" t="s">
        <v>280</v>
      </c>
      <c r="H29" s="187"/>
      <c r="I29" s="188"/>
      <c r="J29" s="4">
        <v>1</v>
      </c>
      <c r="K29" s="186" t="s">
        <v>208</v>
      </c>
      <c r="L29" s="187"/>
      <c r="M29" s="188"/>
      <c r="N29" s="4">
        <v>3</v>
      </c>
      <c r="O29" s="193"/>
      <c r="P29" s="187"/>
      <c r="Q29" s="188"/>
      <c r="R29" s="5"/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8" si="2">A3</f>
        <v>10</v>
      </c>
      <c r="B31" s="86" t="str">
        <f t="shared" si="2"/>
        <v>Hamoody Smith</v>
      </c>
      <c r="C31" s="12">
        <v>4</v>
      </c>
      <c r="D31" s="13">
        <v>2</v>
      </c>
      <c r="E31" s="13">
        <v>2</v>
      </c>
      <c r="F31" s="14">
        <v>0</v>
      </c>
      <c r="G31" s="12">
        <v>3</v>
      </c>
      <c r="H31" s="13">
        <v>0</v>
      </c>
      <c r="I31" s="13">
        <v>2</v>
      </c>
      <c r="J31" s="14">
        <v>2</v>
      </c>
      <c r="K31" s="12">
        <v>5</v>
      </c>
      <c r="L31" s="13">
        <v>1</v>
      </c>
      <c r="M31" s="13">
        <v>4</v>
      </c>
      <c r="N31" s="14">
        <v>4</v>
      </c>
      <c r="O31" s="15"/>
      <c r="P31" s="13"/>
      <c r="Q31" s="13"/>
      <c r="R31" s="16"/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17</v>
      </c>
      <c r="B32" s="86" t="str">
        <f t="shared" si="2"/>
        <v>Dylan Pleasants</v>
      </c>
      <c r="C32" s="12">
        <v>4</v>
      </c>
      <c r="D32" s="13">
        <v>0</v>
      </c>
      <c r="E32" s="13">
        <v>3</v>
      </c>
      <c r="F32" s="14">
        <v>4</v>
      </c>
      <c r="G32" s="12">
        <v>3</v>
      </c>
      <c r="H32" s="13">
        <v>0</v>
      </c>
      <c r="I32" s="13">
        <v>3</v>
      </c>
      <c r="J32" s="14">
        <v>1</v>
      </c>
      <c r="K32" s="12">
        <v>5</v>
      </c>
      <c r="L32" s="13">
        <v>2</v>
      </c>
      <c r="M32" s="13">
        <v>3</v>
      </c>
      <c r="N32" s="14">
        <v>0</v>
      </c>
      <c r="O32" s="15"/>
      <c r="P32" s="13"/>
      <c r="Q32" s="13"/>
      <c r="R32" s="16"/>
      <c r="S32" s="17">
        <v>0</v>
      </c>
      <c r="U32" s="41"/>
      <c r="V32" s="39"/>
      <c r="W32" s="39"/>
      <c r="X32" s="39"/>
    </row>
    <row r="33" spans="1:24" ht="12.75" customHeight="1" x14ac:dyDescent="0.2">
      <c r="A33" s="83" t="str">
        <f t="shared" si="2"/>
        <v>20</v>
      </c>
      <c r="B33" s="86" t="str">
        <f t="shared" si="2"/>
        <v>Michael Walker</v>
      </c>
      <c r="C33" s="12">
        <v>4</v>
      </c>
      <c r="D33" s="13">
        <v>0</v>
      </c>
      <c r="E33" s="13">
        <v>3</v>
      </c>
      <c r="F33" s="14">
        <v>0</v>
      </c>
      <c r="G33" s="12">
        <v>3</v>
      </c>
      <c r="H33" s="13">
        <v>0</v>
      </c>
      <c r="I33" s="13">
        <v>2</v>
      </c>
      <c r="J33" s="14">
        <v>0</v>
      </c>
      <c r="K33" s="12">
        <v>5</v>
      </c>
      <c r="L33" s="13">
        <v>1</v>
      </c>
      <c r="M33" s="13">
        <v>4</v>
      </c>
      <c r="N33" s="14">
        <v>1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24</v>
      </c>
      <c r="B34" s="86" t="str">
        <f t="shared" si="2"/>
        <v>Eric Scholz</v>
      </c>
      <c r="C34" s="12">
        <v>3</v>
      </c>
      <c r="D34" s="13">
        <v>0</v>
      </c>
      <c r="E34" s="13">
        <v>2</v>
      </c>
      <c r="F34" s="14">
        <v>0</v>
      </c>
      <c r="G34" s="12">
        <v>3</v>
      </c>
      <c r="H34" s="13">
        <v>0</v>
      </c>
      <c r="I34" s="13">
        <v>3</v>
      </c>
      <c r="J34" s="14">
        <v>0</v>
      </c>
      <c r="K34" s="12">
        <v>5</v>
      </c>
      <c r="L34" s="13">
        <v>0</v>
      </c>
      <c r="M34" s="13">
        <v>3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29</v>
      </c>
      <c r="B35" s="86" t="str">
        <f t="shared" si="2"/>
        <v>Darren Keepers</v>
      </c>
      <c r="C35" s="12"/>
      <c r="D35" s="13"/>
      <c r="E35" s="13"/>
      <c r="F35" s="14"/>
      <c r="G35" s="12">
        <v>3</v>
      </c>
      <c r="H35" s="13">
        <v>0</v>
      </c>
      <c r="I35" s="13">
        <v>1</v>
      </c>
      <c r="J35" s="14">
        <v>0</v>
      </c>
      <c r="K35" s="12"/>
      <c r="L35" s="13"/>
      <c r="M35" s="13"/>
      <c r="N35" s="14"/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</v>
      </c>
      <c r="B36" s="86" t="str">
        <f t="shared" si="2"/>
        <v>Antonio Rozier</v>
      </c>
      <c r="C36" s="12">
        <v>3</v>
      </c>
      <c r="D36" s="13">
        <v>1</v>
      </c>
      <c r="E36" s="13">
        <v>2</v>
      </c>
      <c r="F36" s="14">
        <v>0</v>
      </c>
      <c r="G36" s="12">
        <v>3</v>
      </c>
      <c r="H36" s="13">
        <v>0</v>
      </c>
      <c r="I36" s="13">
        <v>2</v>
      </c>
      <c r="J36" s="14">
        <v>1</v>
      </c>
      <c r="K36" s="12">
        <v>4</v>
      </c>
      <c r="L36" s="13">
        <v>0</v>
      </c>
      <c r="M36" s="13">
        <v>2</v>
      </c>
      <c r="N36" s="14">
        <v>5</v>
      </c>
      <c r="O36" s="15"/>
      <c r="P36" s="13"/>
      <c r="Q36" s="13"/>
      <c r="R36" s="16"/>
      <c r="S36" s="17" t="s">
        <v>8</v>
      </c>
      <c r="U36" s="178"/>
      <c r="V36" s="39"/>
      <c r="W36" s="44"/>
      <c r="X36" s="39"/>
    </row>
    <row r="37" spans="1:24" ht="12.75" customHeight="1" x14ac:dyDescent="0.2">
      <c r="A37" s="83" t="str">
        <f t="shared" si="2"/>
        <v>50</v>
      </c>
      <c r="B37" s="86" t="str">
        <f t="shared" si="2"/>
        <v>Ramon Rodriguez</v>
      </c>
      <c r="C37" s="12">
        <v>3</v>
      </c>
      <c r="D37" s="13">
        <v>0</v>
      </c>
      <c r="E37" s="13">
        <v>1</v>
      </c>
      <c r="F37" s="14">
        <v>0</v>
      </c>
      <c r="G37" s="12"/>
      <c r="H37" s="13"/>
      <c r="I37" s="13"/>
      <c r="J37" s="14"/>
      <c r="K37" s="12">
        <v>4</v>
      </c>
      <c r="L37" s="13">
        <v>0</v>
      </c>
      <c r="M37" s="13">
        <v>4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78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78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78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178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178"/>
      <c r="V49" s="39"/>
      <c r="W49" s="39"/>
      <c r="X49" s="39"/>
    </row>
    <row r="50" spans="1:30" x14ac:dyDescent="0.2">
      <c r="A50" s="18" t="s">
        <v>9</v>
      </c>
      <c r="B50" s="19" t="str">
        <f>B22</f>
        <v>Russell Edwards</v>
      </c>
      <c r="C50" s="20"/>
      <c r="D50" s="21"/>
      <c r="E50" s="21"/>
      <c r="F50" s="22"/>
      <c r="G50" s="20">
        <v>18</v>
      </c>
      <c r="H50" s="21">
        <v>0</v>
      </c>
      <c r="I50" s="21">
        <v>13</v>
      </c>
      <c r="J50" s="22">
        <v>4</v>
      </c>
      <c r="K50" s="20"/>
      <c r="L50" s="21"/>
      <c r="M50" s="21"/>
      <c r="N50" s="22"/>
      <c r="O50" s="20"/>
      <c r="P50" s="21"/>
      <c r="Q50" s="21"/>
      <c r="R50" s="23"/>
      <c r="S50" s="24"/>
      <c r="U50" s="43"/>
      <c r="V50" s="39"/>
      <c r="W50" s="39"/>
      <c r="X50" s="39"/>
    </row>
    <row r="51" spans="1:30" x14ac:dyDescent="0.2">
      <c r="A51" s="18"/>
      <c r="B51" s="162" t="str">
        <f>B23</f>
        <v>Randy Smith</v>
      </c>
      <c r="C51" s="90">
        <v>21</v>
      </c>
      <c r="D51" s="56">
        <v>3</v>
      </c>
      <c r="E51" s="56">
        <v>13</v>
      </c>
      <c r="F51" s="91">
        <v>4</v>
      </c>
      <c r="G51" s="90"/>
      <c r="H51" s="56"/>
      <c r="I51" s="56"/>
      <c r="J51" s="91"/>
      <c r="K51" s="90">
        <v>28</v>
      </c>
      <c r="L51" s="56">
        <v>4</v>
      </c>
      <c r="M51" s="56">
        <v>20</v>
      </c>
      <c r="N51" s="91">
        <v>10</v>
      </c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13</v>
      </c>
      <c r="F54" s="29">
        <f t="shared" si="3"/>
        <v>4</v>
      </c>
      <c r="G54" s="29">
        <f t="shared" si="3"/>
        <v>18</v>
      </c>
      <c r="H54" s="29">
        <f t="shared" si="3"/>
        <v>0</v>
      </c>
      <c r="I54" s="29">
        <f t="shared" si="3"/>
        <v>13</v>
      </c>
      <c r="J54" s="29">
        <f t="shared" si="3"/>
        <v>4</v>
      </c>
      <c r="K54" s="29">
        <f t="shared" si="3"/>
        <v>28</v>
      </c>
      <c r="L54" s="29">
        <f t="shared" si="3"/>
        <v>4</v>
      </c>
      <c r="M54" s="29">
        <f t="shared" si="3"/>
        <v>20</v>
      </c>
      <c r="N54" s="29">
        <f t="shared" si="3"/>
        <v>10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147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97</v>
      </c>
      <c r="D55" s="30">
        <f>SUM(P27,D54)</f>
        <v>7</v>
      </c>
      <c r="E55" s="30">
        <f>SUM(Q27,E54)</f>
        <v>72</v>
      </c>
      <c r="F55" s="30">
        <f>SUM(R27,F54)</f>
        <v>26</v>
      </c>
      <c r="G55" s="30">
        <f t="shared" ref="G55:R55" si="4">SUM(C55,G54)</f>
        <v>115</v>
      </c>
      <c r="H55" s="30">
        <f t="shared" si="4"/>
        <v>7</v>
      </c>
      <c r="I55" s="30">
        <f t="shared" si="4"/>
        <v>85</v>
      </c>
      <c r="J55" s="30">
        <f t="shared" si="4"/>
        <v>30</v>
      </c>
      <c r="K55" s="30">
        <f t="shared" si="4"/>
        <v>143</v>
      </c>
      <c r="L55" s="30">
        <f t="shared" si="4"/>
        <v>11</v>
      </c>
      <c r="M55" s="30">
        <f t="shared" si="4"/>
        <v>105</v>
      </c>
      <c r="N55" s="30">
        <f t="shared" si="4"/>
        <v>40</v>
      </c>
      <c r="O55" s="31">
        <f t="shared" si="4"/>
        <v>143</v>
      </c>
      <c r="P55" s="30">
        <f t="shared" si="4"/>
        <v>11</v>
      </c>
      <c r="Q55" s="30">
        <f t="shared" si="4"/>
        <v>105</v>
      </c>
      <c r="R55" s="32">
        <f t="shared" si="4"/>
        <v>40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29"/>
      <c r="O57" s="51" t="s">
        <v>14</v>
      </c>
      <c r="P57" s="52"/>
      <c r="Q57" s="4"/>
      <c r="R57" s="53">
        <f>SUM(F1,J1,N1,R1,F29,J29,N29,R29,F57,J57,N57)</f>
        <v>61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10</v>
      </c>
      <c r="B59" s="86" t="str">
        <f t="shared" ref="B59:B76" si="6">B31</f>
        <v>Hamoody Smith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27</v>
      </c>
      <c r="P59" s="88">
        <f>SUM(D3,H3,L3,P3,D31,H31,L31,P31,D59,H59,L59)</f>
        <v>3</v>
      </c>
      <c r="Q59" s="88">
        <f>SUM(E3,I3,M3,Q3,E31,I31,M31,Q31,E59,I59,M59)</f>
        <v>21</v>
      </c>
      <c r="R59" s="89">
        <f>SUM(F3,J3,N3,R3,F31,J31,N31,R31,F59,J59,N59)</f>
        <v>9</v>
      </c>
      <c r="S59" s="84">
        <f>IF(O59=0,0,AVERAGE(P59/O59))</f>
        <v>0.1111111111111111</v>
      </c>
      <c r="U59" s="43" t="s">
        <v>132</v>
      </c>
      <c r="V59" s="86" t="s">
        <v>373</v>
      </c>
      <c r="W59" s="59">
        <v>9</v>
      </c>
      <c r="X59" s="59">
        <v>9</v>
      </c>
      <c r="Y59" s="60">
        <v>0.1111111111111111</v>
      </c>
      <c r="Z59" s="60" t="s">
        <v>199</v>
      </c>
      <c r="AA59" s="60">
        <v>1.2857142857142858</v>
      </c>
      <c r="AB59" s="60" t="s">
        <v>199</v>
      </c>
      <c r="AC59" s="59">
        <v>7</v>
      </c>
      <c r="AD59" s="105">
        <v>0.1111111111111111</v>
      </c>
    </row>
    <row r="60" spans="1:30" x14ac:dyDescent="0.2">
      <c r="A60" s="83" t="str">
        <f t="shared" si="5"/>
        <v>17</v>
      </c>
      <c r="B60" s="86" t="str">
        <f t="shared" si="6"/>
        <v>Dylan Pleasants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25</v>
      </c>
      <c r="P60" s="56">
        <f t="shared" si="7"/>
        <v>2</v>
      </c>
      <c r="Q60" s="56">
        <f t="shared" si="7"/>
        <v>19</v>
      </c>
      <c r="R60" s="91">
        <f t="shared" si="7"/>
        <v>6</v>
      </c>
      <c r="S60" s="85">
        <f t="shared" ref="S60:S76" si="8">IF(O60=0,0,AVERAGE(P60/O60))</f>
        <v>0.08</v>
      </c>
      <c r="U60" s="43" t="s">
        <v>131</v>
      </c>
      <c r="V60" s="86" t="s">
        <v>284</v>
      </c>
      <c r="W60" s="59">
        <v>6</v>
      </c>
      <c r="X60" s="59">
        <v>6</v>
      </c>
      <c r="Y60" s="60">
        <v>0.08</v>
      </c>
      <c r="Z60" s="60" t="s">
        <v>199</v>
      </c>
      <c r="AA60" s="60">
        <v>0.8571428571428571</v>
      </c>
      <c r="AB60" s="60" t="s">
        <v>199</v>
      </c>
      <c r="AC60" s="59">
        <v>7</v>
      </c>
      <c r="AD60" s="105">
        <v>0.08</v>
      </c>
    </row>
    <row r="61" spans="1:30" x14ac:dyDescent="0.2">
      <c r="A61" s="83" t="str">
        <f t="shared" si="5"/>
        <v>20</v>
      </c>
      <c r="B61" s="86" t="str">
        <f t="shared" si="6"/>
        <v>Michael Walker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24</v>
      </c>
      <c r="P61" s="56">
        <f t="shared" si="9"/>
        <v>4</v>
      </c>
      <c r="Q61" s="56">
        <f t="shared" si="9"/>
        <v>14</v>
      </c>
      <c r="R61" s="91">
        <f t="shared" si="9"/>
        <v>4</v>
      </c>
      <c r="S61" s="85">
        <f t="shared" si="8"/>
        <v>0.16666666666666666</v>
      </c>
      <c r="U61" s="43" t="s">
        <v>165</v>
      </c>
      <c r="V61" s="86" t="s">
        <v>252</v>
      </c>
      <c r="W61" s="59">
        <v>4</v>
      </c>
      <c r="X61" s="59">
        <v>4</v>
      </c>
      <c r="Y61" s="60">
        <v>0.16666666666666666</v>
      </c>
      <c r="Z61" s="60" t="s">
        <v>199</v>
      </c>
      <c r="AA61" s="60">
        <v>0.5714285714285714</v>
      </c>
      <c r="AB61" s="60" t="s">
        <v>199</v>
      </c>
      <c r="AC61" s="59">
        <v>7</v>
      </c>
      <c r="AD61" s="105">
        <v>0.16666666666666666</v>
      </c>
    </row>
    <row r="62" spans="1:30" x14ac:dyDescent="0.2">
      <c r="A62" s="83" t="str">
        <f t="shared" si="5"/>
        <v>24</v>
      </c>
      <c r="B62" s="86" t="str">
        <f t="shared" si="6"/>
        <v>Eric Scholz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23</v>
      </c>
      <c r="P62" s="56">
        <f t="shared" si="10"/>
        <v>0</v>
      </c>
      <c r="Q62" s="56">
        <f t="shared" si="10"/>
        <v>18</v>
      </c>
      <c r="R62" s="91">
        <f t="shared" si="10"/>
        <v>1</v>
      </c>
      <c r="S62" s="85">
        <f t="shared" si="8"/>
        <v>0</v>
      </c>
      <c r="U62" s="43" t="s">
        <v>133</v>
      </c>
      <c r="V62" s="86" t="s">
        <v>169</v>
      </c>
      <c r="W62" s="59">
        <v>1</v>
      </c>
      <c r="X62" s="59">
        <v>1</v>
      </c>
      <c r="Y62" s="60">
        <v>0</v>
      </c>
      <c r="Z62" s="60" t="s">
        <v>199</v>
      </c>
      <c r="AA62" s="60">
        <v>0.14285714285714285</v>
      </c>
      <c r="AB62" s="60" t="s">
        <v>199</v>
      </c>
      <c r="AC62" s="59">
        <v>7</v>
      </c>
      <c r="AD62" s="105">
        <v>0</v>
      </c>
    </row>
    <row r="63" spans="1:30" x14ac:dyDescent="0.2">
      <c r="A63" s="83" t="str">
        <f t="shared" si="5"/>
        <v>29</v>
      </c>
      <c r="B63" s="86" t="str">
        <f t="shared" si="6"/>
        <v>Darren Keepers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15</v>
      </c>
      <c r="P63" s="56">
        <f t="shared" si="11"/>
        <v>0</v>
      </c>
      <c r="Q63" s="56">
        <f t="shared" si="11"/>
        <v>11</v>
      </c>
      <c r="R63" s="91">
        <f t="shared" si="11"/>
        <v>0</v>
      </c>
      <c r="S63" s="85">
        <f t="shared" si="8"/>
        <v>0</v>
      </c>
      <c r="U63" s="43" t="s">
        <v>215</v>
      </c>
      <c r="V63" s="86" t="s">
        <v>374</v>
      </c>
      <c r="W63" s="59">
        <v>0</v>
      </c>
      <c r="X63" s="59" t="s">
        <v>447</v>
      </c>
      <c r="Y63" s="60">
        <v>0</v>
      </c>
      <c r="Z63" s="60" t="s">
        <v>202</v>
      </c>
      <c r="AA63" s="60">
        <v>0</v>
      </c>
      <c r="AB63" s="60" t="s">
        <v>199</v>
      </c>
      <c r="AC63" s="59">
        <v>5</v>
      </c>
      <c r="AD63" s="105">
        <v>0</v>
      </c>
    </row>
    <row r="64" spans="1:30" x14ac:dyDescent="0.2">
      <c r="A64" s="83" t="str">
        <f t="shared" si="5"/>
        <v>3</v>
      </c>
      <c r="B64" s="86" t="str">
        <f t="shared" si="6"/>
        <v>Antonio Rozier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22</v>
      </c>
      <c r="P64" s="56">
        <f t="shared" si="12"/>
        <v>2</v>
      </c>
      <c r="Q64" s="56">
        <f t="shared" si="12"/>
        <v>17</v>
      </c>
      <c r="R64" s="91">
        <f t="shared" si="12"/>
        <v>20</v>
      </c>
      <c r="S64" s="85">
        <f t="shared" si="8"/>
        <v>9.0909090909090912E-2</v>
      </c>
      <c r="U64" s="43" t="s">
        <v>149</v>
      </c>
      <c r="V64" s="86" t="s">
        <v>375</v>
      </c>
      <c r="W64" s="59">
        <v>20</v>
      </c>
      <c r="X64" s="59">
        <v>20</v>
      </c>
      <c r="Y64" s="60">
        <v>9.0909090909090912E-2</v>
      </c>
      <c r="Z64" s="60" t="s">
        <v>199</v>
      </c>
      <c r="AA64" s="60">
        <v>2.8571428571428572</v>
      </c>
      <c r="AB64" s="60" t="s">
        <v>199</v>
      </c>
      <c r="AC64" s="59">
        <v>7</v>
      </c>
      <c r="AD64" s="105">
        <v>9.0909090909090912E-2</v>
      </c>
    </row>
    <row r="65" spans="1:30" x14ac:dyDescent="0.2">
      <c r="A65" s="83" t="str">
        <f t="shared" si="5"/>
        <v>50</v>
      </c>
      <c r="B65" s="86" t="str">
        <f t="shared" si="6"/>
        <v>Ramon Rodriguez</v>
      </c>
      <c r="C65" s="12"/>
      <c r="D65" s="13"/>
      <c r="E65" s="13"/>
      <c r="F65" s="1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7</v>
      </c>
      <c r="P65" s="56">
        <f t="shared" si="13"/>
        <v>0</v>
      </c>
      <c r="Q65" s="56">
        <f t="shared" si="13"/>
        <v>5</v>
      </c>
      <c r="R65" s="91">
        <f t="shared" si="13"/>
        <v>0</v>
      </c>
      <c r="S65" s="85">
        <f t="shared" si="8"/>
        <v>0</v>
      </c>
      <c r="U65" s="43" t="s">
        <v>411</v>
      </c>
      <c r="V65" s="86" t="s">
        <v>444</v>
      </c>
      <c r="W65" s="59">
        <v>0</v>
      </c>
      <c r="X65" s="59" t="s">
        <v>447</v>
      </c>
      <c r="Y65" s="60">
        <v>0</v>
      </c>
      <c r="Z65" s="60" t="s">
        <v>202</v>
      </c>
      <c r="AA65" s="60">
        <v>0</v>
      </c>
      <c r="AB65" s="60" t="s">
        <v>203</v>
      </c>
      <c r="AC65" s="59">
        <v>2</v>
      </c>
      <c r="AD65" s="105">
        <v>0</v>
      </c>
    </row>
    <row r="66" spans="1:30" x14ac:dyDescent="0.2">
      <c r="A66" s="83">
        <f t="shared" si="5"/>
        <v>0</v>
      </c>
      <c r="B66" s="86">
        <f t="shared" si="6"/>
        <v>0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0</v>
      </c>
      <c r="P66" s="56">
        <f t="shared" si="14"/>
        <v>0</v>
      </c>
      <c r="Q66" s="56">
        <f t="shared" si="14"/>
        <v>0</v>
      </c>
      <c r="R66" s="91">
        <f t="shared" si="14"/>
        <v>0</v>
      </c>
      <c r="S66" s="85">
        <f t="shared" si="8"/>
        <v>0</v>
      </c>
      <c r="U66" s="43">
        <v>0</v>
      </c>
      <c r="V66" s="86">
        <v>0</v>
      </c>
      <c r="W66" s="59">
        <v>0</v>
      </c>
      <c r="X66" s="59" t="s">
        <v>447</v>
      </c>
      <c r="Y66" s="60">
        <v>0</v>
      </c>
      <c r="Z66" s="60" t="s">
        <v>202</v>
      </c>
      <c r="AA66" s="60">
        <v>0</v>
      </c>
      <c r="AB66" s="60" t="s">
        <v>203</v>
      </c>
      <c r="AC66" s="59">
        <v>0</v>
      </c>
      <c r="AD66" s="105">
        <v>0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0</v>
      </c>
      <c r="P67" s="56">
        <f t="shared" si="15"/>
        <v>0</v>
      </c>
      <c r="Q67" s="56">
        <f t="shared" si="15"/>
        <v>0</v>
      </c>
      <c r="R67" s="91">
        <f t="shared" si="15"/>
        <v>0</v>
      </c>
      <c r="S67" s="85">
        <f t="shared" si="8"/>
        <v>0</v>
      </c>
      <c r="U67" s="43">
        <v>0</v>
      </c>
      <c r="V67" s="86">
        <v>0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203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Russell Edwards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94</v>
      </c>
      <c r="P78" s="21">
        <f t="shared" si="25"/>
        <v>4</v>
      </c>
      <c r="Q78" s="158">
        <f t="shared" si="25"/>
        <v>72</v>
      </c>
      <c r="R78" s="157"/>
      <c r="S78" s="159">
        <f>SUM(Q78/O78)</f>
        <v>0.76595744680851063</v>
      </c>
      <c r="V78" s="56" t="s">
        <v>23</v>
      </c>
      <c r="W78" s="59">
        <v>40</v>
      </c>
      <c r="X78" s="59">
        <v>40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Randy Smith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5"/>
        <v>49</v>
      </c>
      <c r="P79" s="56">
        <f t="shared" si="25"/>
        <v>7</v>
      </c>
      <c r="Q79" s="56">
        <f t="shared" si="25"/>
        <v>33</v>
      </c>
      <c r="R79" s="91"/>
      <c r="S79" s="160">
        <f>SUM(Q79/O79)</f>
        <v>0.67346938775510201</v>
      </c>
      <c r="V79" s="67" t="s">
        <v>24</v>
      </c>
      <c r="W79" s="62"/>
      <c r="X79" s="62"/>
      <c r="Y79" s="68">
        <v>0.16666666666666666</v>
      </c>
      <c r="Z79" s="68"/>
      <c r="AA79" s="68">
        <v>2.8571428571428572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143</v>
      </c>
      <c r="P82" s="29">
        <f t="shared" si="26"/>
        <v>11</v>
      </c>
      <c r="Q82" s="29">
        <f t="shared" si="26"/>
        <v>105</v>
      </c>
      <c r="R82" s="29">
        <f t="shared" si="26"/>
        <v>40</v>
      </c>
      <c r="S82" s="69">
        <f>AVERAGE(P82/O82)</f>
        <v>7.6923076923076927E-2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143</v>
      </c>
      <c r="D83" s="29">
        <f>SUM(P55,D82)</f>
        <v>11</v>
      </c>
      <c r="E83" s="29">
        <f>SUM(Q55,E82)</f>
        <v>105</v>
      </c>
      <c r="F83" s="29">
        <f>SUM(R55,F82)</f>
        <v>40</v>
      </c>
      <c r="G83" s="29">
        <f t="shared" ref="G83:M83" si="27">SUM(C83,G82)</f>
        <v>143</v>
      </c>
      <c r="H83" s="29">
        <f t="shared" si="27"/>
        <v>11</v>
      </c>
      <c r="I83" s="29">
        <f t="shared" si="27"/>
        <v>105</v>
      </c>
      <c r="J83" s="29">
        <f t="shared" si="27"/>
        <v>40</v>
      </c>
      <c r="K83" s="29">
        <f t="shared" si="27"/>
        <v>143</v>
      </c>
      <c r="L83" s="29">
        <f t="shared" si="27"/>
        <v>11</v>
      </c>
      <c r="M83" s="29">
        <f t="shared" si="27"/>
        <v>105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0.71052631578947367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0.96721311475409832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376</v>
      </c>
      <c r="X86" s="79">
        <v>0.23404255319148937</v>
      </c>
      <c r="Y86" s="62" t="s">
        <v>204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443</v>
      </c>
      <c r="X87" s="163">
        <v>0.32653061224489799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U24:U54">
    <sortCondition ref="U2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6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207</v>
      </c>
      <c r="D1" s="187"/>
      <c r="E1" s="188"/>
      <c r="F1" s="4">
        <v>1</v>
      </c>
      <c r="G1" s="186" t="s">
        <v>67</v>
      </c>
      <c r="H1" s="187"/>
      <c r="I1" s="188"/>
      <c r="J1" s="4">
        <v>21</v>
      </c>
      <c r="K1" s="186" t="s">
        <v>280</v>
      </c>
      <c r="L1" s="187"/>
      <c r="M1" s="188"/>
      <c r="N1" s="4">
        <v>0</v>
      </c>
      <c r="O1" s="186" t="s">
        <v>240</v>
      </c>
      <c r="P1" s="187"/>
      <c r="Q1" s="188"/>
      <c r="R1" s="4">
        <v>21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158</v>
      </c>
      <c r="B3" s="86" t="s">
        <v>329</v>
      </c>
      <c r="C3" s="12">
        <v>5</v>
      </c>
      <c r="D3" s="146">
        <v>4</v>
      </c>
      <c r="E3" s="146">
        <v>0</v>
      </c>
      <c r="F3" s="14">
        <v>3</v>
      </c>
      <c r="G3" s="12">
        <v>4</v>
      </c>
      <c r="H3" s="146">
        <v>2</v>
      </c>
      <c r="I3" s="146">
        <v>1</v>
      </c>
      <c r="J3" s="14">
        <v>0</v>
      </c>
      <c r="K3" s="127">
        <v>4</v>
      </c>
      <c r="L3" s="128">
        <v>2</v>
      </c>
      <c r="M3" s="128">
        <v>1</v>
      </c>
      <c r="N3" s="129">
        <v>0</v>
      </c>
      <c r="O3" s="127">
        <v>6</v>
      </c>
      <c r="P3" s="128">
        <v>3</v>
      </c>
      <c r="Q3" s="128">
        <v>1</v>
      </c>
      <c r="R3" s="129">
        <v>0</v>
      </c>
      <c r="S3" s="17"/>
    </row>
    <row r="4" spans="1:19" x14ac:dyDescent="0.2">
      <c r="A4" s="83" t="s">
        <v>100</v>
      </c>
      <c r="B4" s="86" t="s">
        <v>255</v>
      </c>
      <c r="C4" s="12">
        <v>5</v>
      </c>
      <c r="D4" s="146">
        <v>1</v>
      </c>
      <c r="E4" s="146">
        <v>1</v>
      </c>
      <c r="F4" s="14">
        <v>0</v>
      </c>
      <c r="G4" s="12">
        <v>5</v>
      </c>
      <c r="H4" s="146">
        <v>0</v>
      </c>
      <c r="I4" s="146">
        <v>5</v>
      </c>
      <c r="J4" s="14">
        <v>0</v>
      </c>
      <c r="K4" s="127">
        <v>4</v>
      </c>
      <c r="L4" s="128">
        <v>0</v>
      </c>
      <c r="M4" s="128">
        <v>1</v>
      </c>
      <c r="N4" s="129">
        <v>0</v>
      </c>
      <c r="O4" s="127">
        <v>5</v>
      </c>
      <c r="P4" s="128">
        <v>1</v>
      </c>
      <c r="Q4" s="128">
        <v>0</v>
      </c>
      <c r="R4" s="129">
        <v>1</v>
      </c>
      <c r="S4" s="17"/>
    </row>
    <row r="5" spans="1:19" x14ac:dyDescent="0.2">
      <c r="A5" s="83" t="s">
        <v>95</v>
      </c>
      <c r="B5" s="86" t="s">
        <v>157</v>
      </c>
      <c r="C5" s="12">
        <v>4</v>
      </c>
      <c r="D5" s="146">
        <v>0</v>
      </c>
      <c r="E5" s="146">
        <v>1</v>
      </c>
      <c r="F5" s="14">
        <v>0</v>
      </c>
      <c r="G5" s="12">
        <v>5</v>
      </c>
      <c r="H5" s="146">
        <v>2</v>
      </c>
      <c r="I5" s="146">
        <v>3</v>
      </c>
      <c r="J5" s="14">
        <v>0</v>
      </c>
      <c r="K5" s="127">
        <v>4</v>
      </c>
      <c r="L5" s="128">
        <v>1</v>
      </c>
      <c r="M5" s="128">
        <v>3</v>
      </c>
      <c r="N5" s="129">
        <v>0</v>
      </c>
      <c r="O5" s="127">
        <v>5</v>
      </c>
      <c r="P5" s="128">
        <v>3</v>
      </c>
      <c r="Q5" s="128">
        <v>2</v>
      </c>
      <c r="R5" s="129">
        <v>0</v>
      </c>
      <c r="S5" s="17"/>
    </row>
    <row r="6" spans="1:19" x14ac:dyDescent="0.2">
      <c r="A6" s="83" t="s">
        <v>141</v>
      </c>
      <c r="B6" s="86" t="s">
        <v>256</v>
      </c>
      <c r="C6" s="12">
        <v>4</v>
      </c>
      <c r="D6" s="146">
        <v>2</v>
      </c>
      <c r="E6" s="146">
        <v>2</v>
      </c>
      <c r="F6" s="14">
        <v>8</v>
      </c>
      <c r="G6" s="12">
        <v>4</v>
      </c>
      <c r="H6" s="146">
        <v>4</v>
      </c>
      <c r="I6" s="146">
        <v>0</v>
      </c>
      <c r="J6" s="14">
        <v>7</v>
      </c>
      <c r="K6" s="127">
        <v>4</v>
      </c>
      <c r="L6" s="128">
        <v>4</v>
      </c>
      <c r="M6" s="128">
        <v>0</v>
      </c>
      <c r="N6" s="129">
        <v>3</v>
      </c>
      <c r="O6" s="127">
        <v>5</v>
      </c>
      <c r="P6" s="128">
        <v>4</v>
      </c>
      <c r="Q6" s="128">
        <v>1</v>
      </c>
      <c r="R6" s="129">
        <v>7</v>
      </c>
      <c r="S6" s="17"/>
    </row>
    <row r="7" spans="1:19" x14ac:dyDescent="0.2">
      <c r="A7" s="83" t="s">
        <v>218</v>
      </c>
      <c r="B7" s="86" t="s">
        <v>401</v>
      </c>
      <c r="C7" s="12">
        <v>4</v>
      </c>
      <c r="D7" s="146">
        <v>1</v>
      </c>
      <c r="E7" s="146">
        <v>1</v>
      </c>
      <c r="F7" s="14">
        <v>0</v>
      </c>
      <c r="G7" s="12">
        <v>4</v>
      </c>
      <c r="H7" s="146">
        <v>0</v>
      </c>
      <c r="I7" s="146">
        <v>2</v>
      </c>
      <c r="J7" s="14">
        <v>0</v>
      </c>
      <c r="K7" s="127">
        <v>3</v>
      </c>
      <c r="L7" s="128">
        <v>0</v>
      </c>
      <c r="M7" s="128">
        <v>1</v>
      </c>
      <c r="N7" s="129">
        <v>0</v>
      </c>
      <c r="O7" s="127">
        <v>5</v>
      </c>
      <c r="P7" s="128">
        <v>1</v>
      </c>
      <c r="Q7" s="128">
        <v>2</v>
      </c>
      <c r="R7" s="129">
        <v>0</v>
      </c>
      <c r="S7" s="17"/>
    </row>
    <row r="8" spans="1:19" x14ac:dyDescent="0.2">
      <c r="A8" s="83" t="s">
        <v>103</v>
      </c>
      <c r="B8" s="86" t="s">
        <v>420</v>
      </c>
      <c r="C8" s="12"/>
      <c r="D8" s="146"/>
      <c r="E8" s="146"/>
      <c r="F8" s="14"/>
      <c r="G8" s="12"/>
      <c r="H8" s="146"/>
      <c r="I8" s="146"/>
      <c r="J8" s="14"/>
      <c r="K8" s="12">
        <v>4</v>
      </c>
      <c r="L8" s="146">
        <v>2</v>
      </c>
      <c r="M8" s="146">
        <v>0</v>
      </c>
      <c r="N8" s="14">
        <v>0</v>
      </c>
      <c r="O8" s="12">
        <v>5</v>
      </c>
      <c r="P8" s="146">
        <v>1</v>
      </c>
      <c r="Q8" s="146">
        <v>3</v>
      </c>
      <c r="R8" s="14">
        <v>0</v>
      </c>
      <c r="S8" s="17"/>
    </row>
    <row r="9" spans="1:19" x14ac:dyDescent="0.2">
      <c r="A9" s="83" t="s">
        <v>150</v>
      </c>
      <c r="B9" s="86" t="s">
        <v>378</v>
      </c>
      <c r="C9" s="12">
        <v>3</v>
      </c>
      <c r="D9" s="146">
        <v>0</v>
      </c>
      <c r="E9" s="146">
        <v>1</v>
      </c>
      <c r="F9" s="14">
        <v>0</v>
      </c>
      <c r="G9" s="12">
        <v>2</v>
      </c>
      <c r="H9" s="146">
        <v>0</v>
      </c>
      <c r="I9" s="146">
        <v>2</v>
      </c>
      <c r="J9" s="14">
        <v>2</v>
      </c>
      <c r="K9" s="127">
        <v>0</v>
      </c>
      <c r="L9" s="128">
        <v>0</v>
      </c>
      <c r="M9" s="128">
        <v>0</v>
      </c>
      <c r="N9" s="129">
        <v>0</v>
      </c>
      <c r="O9" s="127"/>
      <c r="P9" s="128"/>
      <c r="Q9" s="128"/>
      <c r="R9" s="129"/>
      <c r="S9" s="17" t="s">
        <v>8</v>
      </c>
    </row>
    <row r="10" spans="1:19" x14ac:dyDescent="0.2">
      <c r="A10" s="83" t="s">
        <v>102</v>
      </c>
      <c r="B10" s="86" t="s">
        <v>328</v>
      </c>
      <c r="C10" s="12">
        <v>1</v>
      </c>
      <c r="D10" s="146">
        <v>0</v>
      </c>
      <c r="E10" s="146">
        <v>0</v>
      </c>
      <c r="F10" s="14">
        <v>2</v>
      </c>
      <c r="G10" s="12">
        <v>2</v>
      </c>
      <c r="H10" s="146">
        <v>0</v>
      </c>
      <c r="I10" s="146">
        <v>0</v>
      </c>
      <c r="J10" s="14">
        <v>1</v>
      </c>
      <c r="K10" s="127"/>
      <c r="L10" s="128"/>
      <c r="M10" s="128"/>
      <c r="N10" s="129"/>
      <c r="O10" s="127">
        <v>0</v>
      </c>
      <c r="P10" s="128">
        <v>0</v>
      </c>
      <c r="Q10" s="128">
        <v>0</v>
      </c>
      <c r="R10" s="129">
        <v>1</v>
      </c>
      <c r="S10" s="17"/>
    </row>
    <row r="11" spans="1:19" x14ac:dyDescent="0.2">
      <c r="A11" s="83" t="s">
        <v>421</v>
      </c>
      <c r="B11" s="86" t="s">
        <v>422</v>
      </c>
      <c r="C11" s="12"/>
      <c r="D11" s="146"/>
      <c r="E11" s="146"/>
      <c r="F11" s="14"/>
      <c r="G11" s="12"/>
      <c r="H11" s="146"/>
      <c r="I11" s="146"/>
      <c r="J11" s="14"/>
      <c r="K11" s="12">
        <v>1</v>
      </c>
      <c r="L11" s="146">
        <v>0</v>
      </c>
      <c r="M11" s="146">
        <v>1</v>
      </c>
      <c r="N11" s="14">
        <v>0</v>
      </c>
      <c r="O11" s="12"/>
      <c r="P11" s="146"/>
      <c r="Q11" s="146"/>
      <c r="R11" s="14"/>
      <c r="S11" s="17"/>
    </row>
    <row r="12" spans="1:19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2"/>
      <c r="P12" s="146"/>
      <c r="Q12" s="146"/>
      <c r="R12" s="14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2"/>
      <c r="P13" s="146"/>
      <c r="Q13" s="146"/>
      <c r="R13" s="14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2"/>
      <c r="P14" s="146"/>
      <c r="Q14" s="146"/>
      <c r="R14" s="14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2"/>
      <c r="P15" s="146"/>
      <c r="Q15" s="146"/>
      <c r="R15" s="14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2"/>
      <c r="P16" s="146"/>
      <c r="Q16" s="146"/>
      <c r="R16" s="14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2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2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2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2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16"/>
      <c r="P21" s="117"/>
      <c r="Q21" s="117"/>
      <c r="R21" s="118"/>
      <c r="S21" s="17"/>
    </row>
    <row r="22" spans="1:24" x14ac:dyDescent="0.2">
      <c r="A22" s="18" t="s">
        <v>9</v>
      </c>
      <c r="B22" s="169" t="s">
        <v>257</v>
      </c>
      <c r="C22" s="20">
        <v>26</v>
      </c>
      <c r="D22" s="21">
        <v>8</v>
      </c>
      <c r="E22" s="21">
        <v>6</v>
      </c>
      <c r="F22" s="22">
        <v>13</v>
      </c>
      <c r="G22" s="20">
        <v>26</v>
      </c>
      <c r="H22" s="21">
        <v>8</v>
      </c>
      <c r="I22" s="21">
        <v>13</v>
      </c>
      <c r="J22" s="22">
        <v>10</v>
      </c>
      <c r="K22" s="20">
        <v>24</v>
      </c>
      <c r="L22" s="21">
        <v>9</v>
      </c>
      <c r="M22" s="21">
        <v>7</v>
      </c>
      <c r="N22" s="22">
        <v>3</v>
      </c>
      <c r="O22" s="20">
        <v>31</v>
      </c>
      <c r="P22" s="21">
        <v>13</v>
      </c>
      <c r="Q22" s="21">
        <v>9</v>
      </c>
      <c r="R22" s="22">
        <v>9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70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8</v>
      </c>
      <c r="E26" s="29">
        <f t="shared" si="0"/>
        <v>6</v>
      </c>
      <c r="F26" s="29">
        <f t="shared" si="0"/>
        <v>13</v>
      </c>
      <c r="G26" s="29">
        <f t="shared" si="0"/>
        <v>26</v>
      </c>
      <c r="H26" s="29">
        <f t="shared" si="0"/>
        <v>8</v>
      </c>
      <c r="I26" s="29">
        <f t="shared" si="0"/>
        <v>13</v>
      </c>
      <c r="J26" s="29">
        <f t="shared" si="0"/>
        <v>10</v>
      </c>
      <c r="K26" s="29">
        <f t="shared" si="0"/>
        <v>24</v>
      </c>
      <c r="L26" s="29">
        <f t="shared" si="0"/>
        <v>9</v>
      </c>
      <c r="M26" s="29">
        <f t="shared" si="0"/>
        <v>7</v>
      </c>
      <c r="N26" s="29">
        <f t="shared" si="0"/>
        <v>3</v>
      </c>
      <c r="O26" s="29">
        <f t="shared" si="0"/>
        <v>31</v>
      </c>
      <c r="P26" s="29">
        <f t="shared" si="0"/>
        <v>13</v>
      </c>
      <c r="Q26" s="29">
        <f t="shared" si="0"/>
        <v>9</v>
      </c>
      <c r="R26" s="29">
        <f t="shared" si="0"/>
        <v>9</v>
      </c>
      <c r="S26" s="24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8</v>
      </c>
      <c r="E27" s="30">
        <f>E26</f>
        <v>6</v>
      </c>
      <c r="F27" s="30">
        <f>F26</f>
        <v>13</v>
      </c>
      <c r="G27" s="30">
        <f t="shared" ref="G27:R27" si="1">SUM(C27,G26)</f>
        <v>52</v>
      </c>
      <c r="H27" s="30">
        <f t="shared" si="1"/>
        <v>16</v>
      </c>
      <c r="I27" s="30">
        <f t="shared" si="1"/>
        <v>19</v>
      </c>
      <c r="J27" s="30">
        <f t="shared" si="1"/>
        <v>23</v>
      </c>
      <c r="K27" s="30">
        <f t="shared" si="1"/>
        <v>76</v>
      </c>
      <c r="L27" s="30">
        <f t="shared" si="1"/>
        <v>25</v>
      </c>
      <c r="M27" s="30">
        <f t="shared" si="1"/>
        <v>26</v>
      </c>
      <c r="N27" s="30">
        <f t="shared" si="1"/>
        <v>26</v>
      </c>
      <c r="O27" s="31">
        <f t="shared" si="1"/>
        <v>107</v>
      </c>
      <c r="P27" s="30">
        <f t="shared" si="1"/>
        <v>38</v>
      </c>
      <c r="Q27" s="30">
        <f t="shared" si="1"/>
        <v>35</v>
      </c>
      <c r="R27" s="32">
        <f t="shared" si="1"/>
        <v>35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183</v>
      </c>
      <c r="D29" s="187"/>
      <c r="E29" s="188"/>
      <c r="F29" s="4">
        <v>10</v>
      </c>
      <c r="G29" s="193" t="s">
        <v>207</v>
      </c>
      <c r="H29" s="187"/>
      <c r="I29" s="188"/>
      <c r="J29" s="4">
        <v>1</v>
      </c>
      <c r="K29" s="193" t="s">
        <v>39</v>
      </c>
      <c r="L29" s="187"/>
      <c r="M29" s="188"/>
      <c r="N29" s="4">
        <v>12</v>
      </c>
      <c r="O29" s="193" t="s">
        <v>348</v>
      </c>
      <c r="P29" s="187"/>
      <c r="Q29" s="188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5" t="s">
        <v>4</v>
      </c>
      <c r="P30" s="8" t="s">
        <v>5</v>
      </c>
      <c r="Q30" s="8" t="s">
        <v>6</v>
      </c>
      <c r="R30" s="184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28</v>
      </c>
      <c r="B31" s="86" t="str">
        <f t="shared" si="2"/>
        <v>Dontray Hunt</v>
      </c>
      <c r="C31" s="12">
        <v>5</v>
      </c>
      <c r="D31" s="146">
        <v>2</v>
      </c>
      <c r="E31" s="146">
        <v>1</v>
      </c>
      <c r="F31" s="14">
        <v>1</v>
      </c>
      <c r="G31" s="12">
        <v>4</v>
      </c>
      <c r="H31" s="146">
        <v>1</v>
      </c>
      <c r="I31" s="146">
        <v>0</v>
      </c>
      <c r="J31" s="14">
        <v>1</v>
      </c>
      <c r="K31" s="12">
        <v>4</v>
      </c>
      <c r="L31" s="146">
        <v>2</v>
      </c>
      <c r="M31" s="146">
        <v>1</v>
      </c>
      <c r="N31" s="14">
        <v>0</v>
      </c>
      <c r="O31" s="15">
        <v>4</v>
      </c>
      <c r="P31" s="146">
        <v>1</v>
      </c>
      <c r="Q31" s="146">
        <v>2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25</v>
      </c>
      <c r="B32" s="86" t="str">
        <f t="shared" si="2"/>
        <v>Roy Cody</v>
      </c>
      <c r="C32" s="12">
        <v>5</v>
      </c>
      <c r="D32" s="146">
        <v>0</v>
      </c>
      <c r="E32" s="146">
        <v>0</v>
      </c>
      <c r="F32" s="14">
        <v>0</v>
      </c>
      <c r="G32" s="12">
        <v>4</v>
      </c>
      <c r="H32" s="146">
        <v>1</v>
      </c>
      <c r="I32" s="146">
        <v>1</v>
      </c>
      <c r="J32" s="14">
        <v>0</v>
      </c>
      <c r="K32" s="12">
        <v>4</v>
      </c>
      <c r="L32" s="146">
        <v>0</v>
      </c>
      <c r="M32" s="146">
        <v>0</v>
      </c>
      <c r="N32" s="14">
        <v>2</v>
      </c>
      <c r="O32" s="15">
        <v>4</v>
      </c>
      <c r="P32" s="146">
        <v>0</v>
      </c>
      <c r="Q32" s="146">
        <v>0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</v>
      </c>
      <c r="B33" s="86" t="str">
        <f t="shared" si="2"/>
        <v>Garrick Scott</v>
      </c>
      <c r="C33" s="12">
        <v>4</v>
      </c>
      <c r="D33" s="146">
        <v>3</v>
      </c>
      <c r="E33" s="146">
        <v>0</v>
      </c>
      <c r="F33" s="14">
        <v>0</v>
      </c>
      <c r="G33" s="12">
        <v>3</v>
      </c>
      <c r="H33" s="146">
        <v>1</v>
      </c>
      <c r="I33" s="146">
        <v>1</v>
      </c>
      <c r="J33" s="14">
        <v>1</v>
      </c>
      <c r="K33" s="12">
        <v>4</v>
      </c>
      <c r="L33" s="146">
        <v>2</v>
      </c>
      <c r="M33" s="146">
        <v>1</v>
      </c>
      <c r="N33" s="14">
        <v>1</v>
      </c>
      <c r="O33" s="15">
        <v>3</v>
      </c>
      <c r="P33" s="146">
        <v>2</v>
      </c>
      <c r="Q33" s="146">
        <v>0</v>
      </c>
      <c r="R33" s="16">
        <v>1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12</v>
      </c>
      <c r="B34" s="86" t="str">
        <f t="shared" si="2"/>
        <v>Carnell Walker</v>
      </c>
      <c r="C34" s="12">
        <v>4</v>
      </c>
      <c r="D34" s="146">
        <v>3</v>
      </c>
      <c r="E34" s="146">
        <v>1</v>
      </c>
      <c r="F34" s="14">
        <v>4</v>
      </c>
      <c r="G34" s="12">
        <v>4</v>
      </c>
      <c r="H34" s="146">
        <v>0</v>
      </c>
      <c r="I34" s="146">
        <v>1</v>
      </c>
      <c r="J34" s="14">
        <v>5</v>
      </c>
      <c r="K34" s="12">
        <v>4</v>
      </c>
      <c r="L34" s="146">
        <v>2</v>
      </c>
      <c r="M34" s="146">
        <v>2</v>
      </c>
      <c r="N34" s="14">
        <v>5</v>
      </c>
      <c r="O34" s="15">
        <v>3</v>
      </c>
      <c r="P34" s="146">
        <v>0</v>
      </c>
      <c r="Q34" s="146">
        <v>3</v>
      </c>
      <c r="R34" s="16">
        <v>5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79</v>
      </c>
      <c r="B35" s="86" t="str">
        <f t="shared" si="2"/>
        <v>Courtney Williams</v>
      </c>
      <c r="C35" s="12">
        <v>4</v>
      </c>
      <c r="D35" s="146">
        <v>2</v>
      </c>
      <c r="E35" s="146">
        <v>1</v>
      </c>
      <c r="F35" s="14">
        <v>0</v>
      </c>
      <c r="G35" s="12">
        <v>4</v>
      </c>
      <c r="H35" s="146">
        <v>1</v>
      </c>
      <c r="I35" s="146">
        <v>1</v>
      </c>
      <c r="J35" s="14">
        <v>0</v>
      </c>
      <c r="K35" s="12">
        <v>4</v>
      </c>
      <c r="L35" s="146">
        <v>0</v>
      </c>
      <c r="M35" s="146">
        <v>2</v>
      </c>
      <c r="N35" s="14">
        <v>1</v>
      </c>
      <c r="O35" s="15">
        <v>3</v>
      </c>
      <c r="P35" s="146">
        <v>0</v>
      </c>
      <c r="Q35" s="146">
        <v>1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5</v>
      </c>
      <c r="B36" s="86" t="str">
        <f t="shared" si="2"/>
        <v>Darnell Jacobs</v>
      </c>
      <c r="C36" s="12">
        <v>4</v>
      </c>
      <c r="D36" s="146">
        <v>2</v>
      </c>
      <c r="E36" s="146">
        <v>1</v>
      </c>
      <c r="F36" s="14">
        <v>0</v>
      </c>
      <c r="G36" s="12">
        <v>4</v>
      </c>
      <c r="H36" s="146">
        <v>1</v>
      </c>
      <c r="I36" s="146">
        <v>0</v>
      </c>
      <c r="J36" s="14">
        <v>0</v>
      </c>
      <c r="K36" s="12">
        <v>4</v>
      </c>
      <c r="L36" s="146">
        <v>0</v>
      </c>
      <c r="M36" s="146">
        <v>0</v>
      </c>
      <c r="N36" s="14">
        <v>0</v>
      </c>
      <c r="O36" s="15">
        <v>4</v>
      </c>
      <c r="P36" s="146">
        <v>0</v>
      </c>
      <c r="Q36" s="146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18</v>
      </c>
      <c r="B37" s="86" t="str">
        <f t="shared" si="2"/>
        <v>Kim Blumenthal</v>
      </c>
      <c r="C37" s="12">
        <v>0</v>
      </c>
      <c r="D37" s="146">
        <v>0</v>
      </c>
      <c r="E37" s="146">
        <v>0</v>
      </c>
      <c r="F37" s="14">
        <v>1</v>
      </c>
      <c r="G37" s="12"/>
      <c r="H37" s="146"/>
      <c r="I37" s="146"/>
      <c r="J37" s="14"/>
      <c r="K37" s="12">
        <v>0</v>
      </c>
      <c r="L37" s="146">
        <v>0</v>
      </c>
      <c r="M37" s="146">
        <v>0</v>
      </c>
      <c r="N37" s="14">
        <v>0</v>
      </c>
      <c r="O37" s="15">
        <v>0</v>
      </c>
      <c r="P37" s="146">
        <v>0</v>
      </c>
      <c r="Q37" s="146">
        <v>0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</v>
      </c>
      <c r="B38" s="86" t="str">
        <f t="shared" si="2"/>
        <v>Tori Lynch</v>
      </c>
      <c r="C38" s="12">
        <v>1</v>
      </c>
      <c r="D38" s="146">
        <v>0</v>
      </c>
      <c r="E38" s="146">
        <v>0</v>
      </c>
      <c r="F38" s="14">
        <v>1</v>
      </c>
      <c r="G38" s="12">
        <v>0</v>
      </c>
      <c r="H38" s="146">
        <v>0</v>
      </c>
      <c r="I38" s="146">
        <v>0</v>
      </c>
      <c r="J38" s="14">
        <v>4</v>
      </c>
      <c r="K38" s="12">
        <v>0</v>
      </c>
      <c r="L38" s="146">
        <v>0</v>
      </c>
      <c r="M38" s="146">
        <v>0</v>
      </c>
      <c r="N38" s="14">
        <v>4</v>
      </c>
      <c r="O38" s="15">
        <v>0</v>
      </c>
      <c r="P38" s="146">
        <v>0</v>
      </c>
      <c r="Q38" s="146">
        <v>0</v>
      </c>
      <c r="R38" s="16">
        <v>2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94</v>
      </c>
      <c r="B39" s="86" t="str">
        <f t="shared" si="2"/>
        <v>Ronnie Donell</v>
      </c>
      <c r="C39" s="12"/>
      <c r="D39" s="146"/>
      <c r="E39" s="146"/>
      <c r="F39" s="14"/>
      <c r="G39" s="12"/>
      <c r="H39" s="146"/>
      <c r="I39" s="146"/>
      <c r="J39" s="14"/>
      <c r="K39" s="12"/>
      <c r="L39" s="146"/>
      <c r="M39" s="146"/>
      <c r="N39" s="14"/>
      <c r="O39" s="15"/>
      <c r="P39" s="146"/>
      <c r="Q39" s="146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46"/>
      <c r="I40" s="146"/>
      <c r="J40" s="14"/>
      <c r="K40" s="12"/>
      <c r="L40" s="146"/>
      <c r="M40" s="146"/>
      <c r="N40" s="14"/>
      <c r="O40" s="15"/>
      <c r="P40" s="146"/>
      <c r="Q40" s="146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Cortez Hill</v>
      </c>
      <c r="C50" s="20">
        <v>27</v>
      </c>
      <c r="D50" s="21">
        <v>12</v>
      </c>
      <c r="E50" s="21">
        <v>4</v>
      </c>
      <c r="F50" s="22">
        <v>7</v>
      </c>
      <c r="G50" s="20">
        <v>23</v>
      </c>
      <c r="H50" s="21">
        <v>5</v>
      </c>
      <c r="I50" s="21">
        <v>4</v>
      </c>
      <c r="J50" s="22">
        <v>11</v>
      </c>
      <c r="K50" s="20">
        <v>24</v>
      </c>
      <c r="L50" s="21">
        <v>6</v>
      </c>
      <c r="M50" s="21">
        <v>6</v>
      </c>
      <c r="N50" s="22">
        <v>13</v>
      </c>
      <c r="O50" s="20">
        <v>21</v>
      </c>
      <c r="P50" s="21">
        <v>3</v>
      </c>
      <c r="Q50" s="21">
        <v>6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27</v>
      </c>
      <c r="D54" s="29">
        <f t="shared" si="4"/>
        <v>12</v>
      </c>
      <c r="E54" s="29">
        <f t="shared" si="4"/>
        <v>4</v>
      </c>
      <c r="F54" s="29">
        <f t="shared" si="4"/>
        <v>7</v>
      </c>
      <c r="G54" s="29">
        <f t="shared" si="4"/>
        <v>23</v>
      </c>
      <c r="H54" s="29">
        <f t="shared" si="4"/>
        <v>5</v>
      </c>
      <c r="I54" s="29">
        <f t="shared" si="4"/>
        <v>4</v>
      </c>
      <c r="J54" s="29">
        <f t="shared" si="4"/>
        <v>11</v>
      </c>
      <c r="K54" s="29">
        <f t="shared" si="4"/>
        <v>24</v>
      </c>
      <c r="L54" s="29">
        <f t="shared" si="4"/>
        <v>6</v>
      </c>
      <c r="M54" s="29">
        <f t="shared" si="4"/>
        <v>6</v>
      </c>
      <c r="N54" s="29">
        <f t="shared" si="4"/>
        <v>13</v>
      </c>
      <c r="O54" s="29">
        <f t="shared" si="4"/>
        <v>21</v>
      </c>
      <c r="P54" s="29">
        <f t="shared" si="4"/>
        <v>3</v>
      </c>
      <c r="Q54" s="29">
        <f t="shared" si="4"/>
        <v>6</v>
      </c>
      <c r="R54" s="29">
        <f t="shared" si="4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134</v>
      </c>
      <c r="D55" s="30">
        <f>SUM(P27,D54)</f>
        <v>50</v>
      </c>
      <c r="E55" s="30">
        <f>SUM(Q27,E54)</f>
        <v>39</v>
      </c>
      <c r="F55" s="30">
        <f>SUM(R27,F54)</f>
        <v>42</v>
      </c>
      <c r="G55" s="30">
        <f t="shared" ref="G55:R55" si="5">SUM(C55,G54)</f>
        <v>157</v>
      </c>
      <c r="H55" s="30">
        <f t="shared" si="5"/>
        <v>55</v>
      </c>
      <c r="I55" s="30">
        <f t="shared" si="5"/>
        <v>43</v>
      </c>
      <c r="J55" s="30">
        <f t="shared" si="5"/>
        <v>53</v>
      </c>
      <c r="K55" s="30">
        <f t="shared" si="5"/>
        <v>181</v>
      </c>
      <c r="L55" s="30">
        <f t="shared" si="5"/>
        <v>61</v>
      </c>
      <c r="M55" s="30">
        <f t="shared" si="5"/>
        <v>49</v>
      </c>
      <c r="N55" s="30">
        <f t="shared" si="5"/>
        <v>66</v>
      </c>
      <c r="O55" s="31">
        <f t="shared" si="5"/>
        <v>202</v>
      </c>
      <c r="P55" s="30">
        <f t="shared" si="5"/>
        <v>64</v>
      </c>
      <c r="Q55" s="30">
        <f t="shared" si="5"/>
        <v>55</v>
      </c>
      <c r="R55" s="32">
        <f t="shared" si="5"/>
        <v>76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 t="s">
        <v>92</v>
      </c>
      <c r="D57" s="187"/>
      <c r="E57" s="188"/>
      <c r="F57" s="49">
        <v>7</v>
      </c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82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28</v>
      </c>
      <c r="B59" s="86" t="str">
        <f t="shared" ref="B59:B76" si="7">B31</f>
        <v>Dontray Hunt</v>
      </c>
      <c r="C59" s="12">
        <v>4</v>
      </c>
      <c r="D59" s="146">
        <v>1</v>
      </c>
      <c r="E59" s="146">
        <v>1</v>
      </c>
      <c r="F59" s="14">
        <v>1</v>
      </c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40</v>
      </c>
      <c r="P59" s="88">
        <f>SUM(D3,H3,L3,P3,D31,H31,L31,P31,D59,H59,L59)</f>
        <v>18</v>
      </c>
      <c r="Q59" s="88">
        <f>SUM(E3,I3,M3,Q3,E31,I31,M31,Q31,E59,I59,M59)</f>
        <v>8</v>
      </c>
      <c r="R59" s="89">
        <f>SUM(F3,J3,N3,R3,F31,J31,N31,R31,F59,J59,N59)</f>
        <v>8</v>
      </c>
      <c r="S59" s="84">
        <f>IF(O59=0,0,AVERAGE(P59/O59))</f>
        <v>0.45</v>
      </c>
      <c r="U59" s="43" t="s">
        <v>158</v>
      </c>
      <c r="V59" s="86" t="s">
        <v>329</v>
      </c>
      <c r="W59" s="59">
        <v>8</v>
      </c>
      <c r="X59" s="59">
        <v>8</v>
      </c>
      <c r="Y59" s="60">
        <v>0.45</v>
      </c>
      <c r="Z59" s="60" t="s">
        <v>199</v>
      </c>
      <c r="AA59" s="60">
        <v>0.88888888888888884</v>
      </c>
      <c r="AB59" s="60" t="s">
        <v>199</v>
      </c>
      <c r="AC59" s="59">
        <v>9</v>
      </c>
      <c r="AD59" s="105">
        <v>0.45</v>
      </c>
    </row>
    <row r="60" spans="1:30" x14ac:dyDescent="0.2">
      <c r="A60" s="83" t="str">
        <f t="shared" si="6"/>
        <v>25</v>
      </c>
      <c r="B60" s="86" t="str">
        <f t="shared" si="7"/>
        <v>Roy Cody</v>
      </c>
      <c r="C60" s="12">
        <v>4</v>
      </c>
      <c r="D60" s="146">
        <v>0</v>
      </c>
      <c r="E60" s="146">
        <v>3</v>
      </c>
      <c r="F60" s="14">
        <v>0</v>
      </c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40</v>
      </c>
      <c r="P60" s="56">
        <f t="shared" si="8"/>
        <v>3</v>
      </c>
      <c r="Q60" s="56">
        <f t="shared" si="8"/>
        <v>11</v>
      </c>
      <c r="R60" s="91">
        <f t="shared" si="8"/>
        <v>3</v>
      </c>
      <c r="S60" s="85">
        <f t="shared" ref="S60:S76" si="9">IF(O60=0,0,AVERAGE(P60/O60))</f>
        <v>7.4999999999999997E-2</v>
      </c>
      <c r="U60" s="43" t="s">
        <v>100</v>
      </c>
      <c r="V60" s="86" t="s">
        <v>255</v>
      </c>
      <c r="W60" s="59">
        <v>3</v>
      </c>
      <c r="X60" s="59">
        <v>3</v>
      </c>
      <c r="Y60" s="60">
        <v>7.4999999999999997E-2</v>
      </c>
      <c r="Z60" s="60" t="s">
        <v>199</v>
      </c>
      <c r="AA60" s="60">
        <v>0.33333333333333331</v>
      </c>
      <c r="AB60" s="60" t="s">
        <v>199</v>
      </c>
      <c r="AC60" s="59">
        <v>9</v>
      </c>
      <c r="AD60" s="105">
        <v>7.4999999999999997E-2</v>
      </c>
    </row>
    <row r="61" spans="1:30" x14ac:dyDescent="0.2">
      <c r="A61" s="83" t="str">
        <f t="shared" si="6"/>
        <v>7</v>
      </c>
      <c r="B61" s="86" t="str">
        <f t="shared" si="7"/>
        <v>Garrick Scott</v>
      </c>
      <c r="C61" s="12">
        <v>3</v>
      </c>
      <c r="D61" s="146">
        <v>3</v>
      </c>
      <c r="E61" s="146">
        <v>0</v>
      </c>
      <c r="F61" s="14">
        <v>3</v>
      </c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35</v>
      </c>
      <c r="P61" s="56">
        <f t="shared" si="10"/>
        <v>17</v>
      </c>
      <c r="Q61" s="56">
        <f t="shared" si="10"/>
        <v>11</v>
      </c>
      <c r="R61" s="91">
        <f t="shared" si="10"/>
        <v>6</v>
      </c>
      <c r="S61" s="85">
        <f t="shared" si="9"/>
        <v>0.48571428571428571</v>
      </c>
      <c r="U61" s="43" t="s">
        <v>95</v>
      </c>
      <c r="V61" s="86" t="s">
        <v>157</v>
      </c>
      <c r="W61" s="59">
        <v>6</v>
      </c>
      <c r="X61" s="59">
        <v>6</v>
      </c>
      <c r="Y61" s="60">
        <v>0.48571428571428571</v>
      </c>
      <c r="Z61" s="60" t="s">
        <v>199</v>
      </c>
      <c r="AA61" s="60">
        <v>0.66666666666666663</v>
      </c>
      <c r="AB61" s="60" t="s">
        <v>199</v>
      </c>
      <c r="AC61" s="59">
        <v>9</v>
      </c>
      <c r="AD61" s="105">
        <v>0.48571428571428571</v>
      </c>
    </row>
    <row r="62" spans="1:30" x14ac:dyDescent="0.2">
      <c r="A62" s="83" t="str">
        <f t="shared" si="6"/>
        <v>12</v>
      </c>
      <c r="B62" s="86" t="str">
        <f t="shared" si="7"/>
        <v>Carnell Walker</v>
      </c>
      <c r="C62" s="12">
        <v>4</v>
      </c>
      <c r="D62" s="146">
        <v>0</v>
      </c>
      <c r="E62" s="146">
        <v>2</v>
      </c>
      <c r="F62" s="14">
        <v>8</v>
      </c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36</v>
      </c>
      <c r="P62" s="56">
        <f t="shared" si="11"/>
        <v>19</v>
      </c>
      <c r="Q62" s="56">
        <f t="shared" si="11"/>
        <v>12</v>
      </c>
      <c r="R62" s="91">
        <f t="shared" si="11"/>
        <v>52</v>
      </c>
      <c r="S62" s="85">
        <f t="shared" si="9"/>
        <v>0.52777777777777779</v>
      </c>
      <c r="U62" s="43" t="s">
        <v>141</v>
      </c>
      <c r="V62" s="86" t="s">
        <v>256</v>
      </c>
      <c r="W62" s="59">
        <v>52</v>
      </c>
      <c r="X62" s="59">
        <v>52</v>
      </c>
      <c r="Y62" s="60">
        <v>0.52777777777777779</v>
      </c>
      <c r="Z62" s="60" t="s">
        <v>199</v>
      </c>
      <c r="AA62" s="60">
        <v>5.7777777777777777</v>
      </c>
      <c r="AB62" s="60" t="s">
        <v>199</v>
      </c>
      <c r="AC62" s="59">
        <v>9</v>
      </c>
      <c r="AD62" s="105">
        <v>0.52777777777777779</v>
      </c>
    </row>
    <row r="63" spans="1:30" x14ac:dyDescent="0.2">
      <c r="A63" s="83" t="str">
        <f t="shared" si="6"/>
        <v>79</v>
      </c>
      <c r="B63" s="86" t="str">
        <f t="shared" si="7"/>
        <v>Courtney Williams</v>
      </c>
      <c r="C63" s="12">
        <v>4</v>
      </c>
      <c r="D63" s="146">
        <v>0</v>
      </c>
      <c r="E63" s="146">
        <v>1</v>
      </c>
      <c r="F63" s="14">
        <v>0</v>
      </c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35</v>
      </c>
      <c r="P63" s="56">
        <f t="shared" si="12"/>
        <v>5</v>
      </c>
      <c r="Q63" s="56">
        <f t="shared" si="12"/>
        <v>12</v>
      </c>
      <c r="R63" s="91">
        <f t="shared" si="12"/>
        <v>1</v>
      </c>
      <c r="S63" s="85">
        <f t="shared" si="9"/>
        <v>0.14285714285714285</v>
      </c>
      <c r="U63" s="43" t="s">
        <v>218</v>
      </c>
      <c r="V63" s="86" t="s">
        <v>401</v>
      </c>
      <c r="W63" s="59">
        <v>1</v>
      </c>
      <c r="X63" s="59">
        <v>1</v>
      </c>
      <c r="Y63" s="60">
        <v>0.14285714285714285</v>
      </c>
      <c r="Z63" s="60" t="s">
        <v>199</v>
      </c>
      <c r="AA63" s="60">
        <v>0.1111111111111111</v>
      </c>
      <c r="AB63" s="60" t="s">
        <v>199</v>
      </c>
      <c r="AC63" s="59">
        <v>9</v>
      </c>
      <c r="AD63" s="105">
        <v>0.14285714285714285</v>
      </c>
    </row>
    <row r="64" spans="1:30" x14ac:dyDescent="0.2">
      <c r="A64" s="83" t="str">
        <f t="shared" si="6"/>
        <v>5</v>
      </c>
      <c r="B64" s="86" t="str">
        <f t="shared" si="7"/>
        <v>Darnell Jacobs</v>
      </c>
      <c r="C64" s="12">
        <v>4</v>
      </c>
      <c r="D64" s="146">
        <v>1</v>
      </c>
      <c r="E64" s="146">
        <v>1</v>
      </c>
      <c r="F64" s="14">
        <v>1</v>
      </c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29</v>
      </c>
      <c r="P64" s="56">
        <f t="shared" si="13"/>
        <v>7</v>
      </c>
      <c r="Q64" s="56">
        <f t="shared" si="13"/>
        <v>5</v>
      </c>
      <c r="R64" s="91">
        <f t="shared" si="13"/>
        <v>1</v>
      </c>
      <c r="S64" s="85">
        <f t="shared" si="9"/>
        <v>0.2413793103448276</v>
      </c>
      <c r="U64" s="43" t="s">
        <v>103</v>
      </c>
      <c r="V64" s="86" t="s">
        <v>420</v>
      </c>
      <c r="W64" s="59">
        <v>1</v>
      </c>
      <c r="X64" s="59">
        <v>1</v>
      </c>
      <c r="Y64" s="60">
        <v>0.2413793103448276</v>
      </c>
      <c r="Z64" s="60" t="s">
        <v>199</v>
      </c>
      <c r="AA64" s="60">
        <v>0.14285714285714285</v>
      </c>
      <c r="AB64" s="60" t="s">
        <v>199</v>
      </c>
      <c r="AC64" s="59">
        <v>7</v>
      </c>
      <c r="AD64" s="105">
        <v>0.2413793103448276</v>
      </c>
    </row>
    <row r="65" spans="1:30" x14ac:dyDescent="0.2">
      <c r="A65" s="83" t="str">
        <f t="shared" si="6"/>
        <v>18</v>
      </c>
      <c r="B65" s="86" t="str">
        <f t="shared" si="7"/>
        <v>Kim Blumenthal</v>
      </c>
      <c r="C65" s="12">
        <v>0</v>
      </c>
      <c r="D65" s="146">
        <v>0</v>
      </c>
      <c r="E65" s="146">
        <v>0</v>
      </c>
      <c r="F65" s="14">
        <v>0</v>
      </c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5</v>
      </c>
      <c r="P65" s="56">
        <f t="shared" si="14"/>
        <v>0</v>
      </c>
      <c r="Q65" s="56">
        <f t="shared" si="14"/>
        <v>3</v>
      </c>
      <c r="R65" s="91">
        <f t="shared" si="14"/>
        <v>3</v>
      </c>
      <c r="S65" s="85">
        <f t="shared" si="9"/>
        <v>0</v>
      </c>
      <c r="U65" s="43" t="s">
        <v>150</v>
      </c>
      <c r="V65" s="86" t="s">
        <v>378</v>
      </c>
      <c r="W65" s="59">
        <v>3</v>
      </c>
      <c r="X65" s="59">
        <v>3</v>
      </c>
      <c r="Y65" s="60">
        <v>0</v>
      </c>
      <c r="Z65" s="60" t="s">
        <v>202</v>
      </c>
      <c r="AA65" s="60">
        <v>0.42857142857142855</v>
      </c>
      <c r="AB65" s="60" t="s">
        <v>199</v>
      </c>
      <c r="AC65" s="59">
        <v>7</v>
      </c>
      <c r="AD65" s="105">
        <v>0</v>
      </c>
    </row>
    <row r="66" spans="1:30" x14ac:dyDescent="0.2">
      <c r="A66" s="83" t="str">
        <f t="shared" si="6"/>
        <v>4</v>
      </c>
      <c r="B66" s="86" t="str">
        <f t="shared" si="7"/>
        <v>Tori Lynch</v>
      </c>
      <c r="C66" s="12">
        <v>0</v>
      </c>
      <c r="D66" s="146">
        <v>0</v>
      </c>
      <c r="E66" s="146">
        <v>0</v>
      </c>
      <c r="F66" s="14">
        <v>0</v>
      </c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4</v>
      </c>
      <c r="P66" s="56">
        <f t="shared" si="15"/>
        <v>0</v>
      </c>
      <c r="Q66" s="56">
        <f t="shared" si="15"/>
        <v>0</v>
      </c>
      <c r="R66" s="91">
        <f t="shared" si="15"/>
        <v>15</v>
      </c>
      <c r="S66" s="85">
        <f t="shared" si="9"/>
        <v>0</v>
      </c>
      <c r="U66" s="43" t="s">
        <v>102</v>
      </c>
      <c r="V66" s="86" t="s">
        <v>328</v>
      </c>
      <c r="W66" s="59">
        <v>15</v>
      </c>
      <c r="X66" s="59">
        <v>15</v>
      </c>
      <c r="Y66" s="60">
        <v>0</v>
      </c>
      <c r="Z66" s="60" t="s">
        <v>202</v>
      </c>
      <c r="AA66" s="60">
        <v>1.875</v>
      </c>
      <c r="AB66" s="60" t="s">
        <v>199</v>
      </c>
      <c r="AC66" s="59">
        <v>8</v>
      </c>
      <c r="AD66" s="105">
        <v>0</v>
      </c>
    </row>
    <row r="67" spans="1:30" x14ac:dyDescent="0.2">
      <c r="A67" s="83" t="str">
        <f t="shared" si="6"/>
        <v>94</v>
      </c>
      <c r="B67" s="86" t="str">
        <f t="shared" si="7"/>
        <v>Ronnie Donell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1</v>
      </c>
      <c r="P67" s="56">
        <f t="shared" si="16"/>
        <v>0</v>
      </c>
      <c r="Q67" s="56">
        <f t="shared" si="16"/>
        <v>1</v>
      </c>
      <c r="R67" s="91">
        <f t="shared" si="16"/>
        <v>0</v>
      </c>
      <c r="S67" s="85">
        <f t="shared" si="9"/>
        <v>0</v>
      </c>
      <c r="U67" s="43" t="s">
        <v>421</v>
      </c>
      <c r="V67" s="86" t="s">
        <v>422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203</v>
      </c>
      <c r="AC67" s="59">
        <v>1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Cortez Hill</v>
      </c>
      <c r="C78" s="20">
        <v>23</v>
      </c>
      <c r="D78" s="21">
        <v>5</v>
      </c>
      <c r="E78" s="21">
        <v>8</v>
      </c>
      <c r="F78" s="22">
        <v>13</v>
      </c>
      <c r="G78" s="20"/>
      <c r="H78" s="21"/>
      <c r="I78" s="21"/>
      <c r="J78" s="22"/>
      <c r="K78" s="64"/>
      <c r="L78" s="65"/>
      <c r="M78" s="65"/>
      <c r="N78" s="66"/>
      <c r="O78" s="32">
        <f t="shared" ref="O78:Q81" si="26">SUM(C22,G22,K22,O22,C50,G50,K50,O50,C78,G78,K78)</f>
        <v>225</v>
      </c>
      <c r="P78" s="21">
        <f t="shared" si="26"/>
        <v>69</v>
      </c>
      <c r="Q78" s="158">
        <f t="shared" si="26"/>
        <v>63</v>
      </c>
      <c r="R78" s="157"/>
      <c r="S78" s="159">
        <f>SUM(Q78/O78)</f>
        <v>0.28000000000000003</v>
      </c>
      <c r="V78" s="56" t="s">
        <v>23</v>
      </c>
      <c r="W78" s="59">
        <v>89</v>
      </c>
      <c r="X78" s="59">
        <v>89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12"/>
      <c r="D79" s="146"/>
      <c r="E79" s="14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0.52777777777777779</v>
      </c>
      <c r="Z79" s="68"/>
      <c r="AA79" s="68">
        <v>5.7777777777777777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23</v>
      </c>
      <c r="D82" s="29">
        <f t="shared" si="27"/>
        <v>5</v>
      </c>
      <c r="E82" s="29">
        <f t="shared" si="27"/>
        <v>8</v>
      </c>
      <c r="F82" s="29">
        <f t="shared" si="27"/>
        <v>13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225</v>
      </c>
      <c r="P82" s="29">
        <f t="shared" si="27"/>
        <v>69</v>
      </c>
      <c r="Q82" s="29">
        <f t="shared" si="27"/>
        <v>63</v>
      </c>
      <c r="R82" s="29">
        <f t="shared" si="27"/>
        <v>89</v>
      </c>
      <c r="S82" s="69">
        <f>AVERAGE(P82/O82)</f>
        <v>0.30666666666666664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225</v>
      </c>
      <c r="D83" s="29">
        <f>SUM(P55,D82)</f>
        <v>69</v>
      </c>
      <c r="E83" s="29">
        <f>SUM(Q55,E82)</f>
        <v>63</v>
      </c>
      <c r="F83" s="29">
        <f>SUM(R55,F82)</f>
        <v>89</v>
      </c>
      <c r="G83" s="29">
        <f t="shared" ref="G83:M83" si="28">SUM(C83,G82)</f>
        <v>225</v>
      </c>
      <c r="H83" s="29">
        <f t="shared" si="28"/>
        <v>69</v>
      </c>
      <c r="I83" s="29">
        <f t="shared" si="28"/>
        <v>63</v>
      </c>
      <c r="J83" s="29">
        <f t="shared" si="28"/>
        <v>89</v>
      </c>
      <c r="K83" s="29">
        <f t="shared" si="28"/>
        <v>225</v>
      </c>
      <c r="L83" s="29">
        <f t="shared" si="28"/>
        <v>69</v>
      </c>
      <c r="M83" s="29">
        <f t="shared" si="28"/>
        <v>63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0.57407407407407407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1.7073170731707317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9</v>
      </c>
      <c r="E86" s="73" t="s">
        <v>32</v>
      </c>
      <c r="V86" s="77" t="s">
        <v>29</v>
      </c>
      <c r="W86" s="61" t="s">
        <v>257</v>
      </c>
      <c r="X86" s="79">
        <v>0.72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W11">
    <sortCondition descending="1" ref="T3:T11"/>
    <sortCondition descending="1" ref="U3:U11"/>
    <sortCondition descending="1" ref="W3:W11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6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245</v>
      </c>
      <c r="D1" s="187"/>
      <c r="E1" s="188"/>
      <c r="F1" s="4">
        <v>19</v>
      </c>
      <c r="G1" s="186" t="s">
        <v>43</v>
      </c>
      <c r="H1" s="187"/>
      <c r="I1" s="188"/>
      <c r="J1" s="4">
        <v>17</v>
      </c>
      <c r="K1" s="186" t="s">
        <v>183</v>
      </c>
      <c r="L1" s="187"/>
      <c r="M1" s="188"/>
      <c r="N1" s="4">
        <v>4</v>
      </c>
      <c r="O1" s="186" t="s">
        <v>130</v>
      </c>
      <c r="P1" s="187"/>
      <c r="Q1" s="188"/>
      <c r="R1" s="5">
        <v>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5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163</v>
      </c>
      <c r="B3" s="86" t="s">
        <v>339</v>
      </c>
      <c r="C3" s="12">
        <v>5</v>
      </c>
      <c r="D3" s="146">
        <v>1</v>
      </c>
      <c r="E3" s="146">
        <v>2</v>
      </c>
      <c r="F3" s="14">
        <v>0</v>
      </c>
      <c r="G3" s="127">
        <v>6</v>
      </c>
      <c r="H3" s="128">
        <v>4</v>
      </c>
      <c r="I3" s="128">
        <v>0</v>
      </c>
      <c r="J3" s="129">
        <v>0</v>
      </c>
      <c r="K3" s="127">
        <v>5</v>
      </c>
      <c r="L3" s="128">
        <v>2</v>
      </c>
      <c r="M3" s="128">
        <v>0</v>
      </c>
      <c r="N3" s="129">
        <v>0</v>
      </c>
      <c r="O3" s="12">
        <v>2</v>
      </c>
      <c r="P3" s="146">
        <v>1</v>
      </c>
      <c r="Q3" s="146">
        <v>1</v>
      </c>
      <c r="R3" s="14">
        <v>1</v>
      </c>
      <c r="S3" s="17"/>
    </row>
    <row r="4" spans="1:19" x14ac:dyDescent="0.2">
      <c r="A4" s="83" t="s">
        <v>137</v>
      </c>
      <c r="B4" s="86" t="s">
        <v>346</v>
      </c>
      <c r="C4" s="12">
        <v>5</v>
      </c>
      <c r="D4" s="146">
        <v>4</v>
      </c>
      <c r="E4" s="146">
        <v>1</v>
      </c>
      <c r="F4" s="14">
        <v>5</v>
      </c>
      <c r="G4" s="127">
        <v>4</v>
      </c>
      <c r="H4" s="128">
        <v>0</v>
      </c>
      <c r="I4" s="128">
        <v>2</v>
      </c>
      <c r="J4" s="129">
        <v>0</v>
      </c>
      <c r="K4" s="127">
        <v>2</v>
      </c>
      <c r="L4" s="128">
        <v>2</v>
      </c>
      <c r="M4" s="128">
        <v>0</v>
      </c>
      <c r="N4" s="129">
        <v>1</v>
      </c>
      <c r="O4" s="12">
        <v>6</v>
      </c>
      <c r="P4" s="146">
        <v>5</v>
      </c>
      <c r="Q4" s="146">
        <v>1</v>
      </c>
      <c r="R4" s="14">
        <v>2</v>
      </c>
      <c r="S4" s="17"/>
    </row>
    <row r="5" spans="1:19" x14ac:dyDescent="0.2">
      <c r="A5" s="83" t="s">
        <v>96</v>
      </c>
      <c r="B5" s="86" t="s">
        <v>436</v>
      </c>
      <c r="C5" s="12">
        <v>5</v>
      </c>
      <c r="D5" s="146">
        <v>4</v>
      </c>
      <c r="E5" s="146">
        <v>1</v>
      </c>
      <c r="F5" s="14">
        <v>3</v>
      </c>
      <c r="G5" s="127">
        <v>5</v>
      </c>
      <c r="H5" s="128">
        <v>5</v>
      </c>
      <c r="I5" s="128">
        <v>0</v>
      </c>
      <c r="J5" s="129">
        <v>3</v>
      </c>
      <c r="K5" s="127">
        <v>3</v>
      </c>
      <c r="L5" s="128">
        <v>3</v>
      </c>
      <c r="M5" s="128">
        <v>0</v>
      </c>
      <c r="N5" s="129">
        <v>1</v>
      </c>
      <c r="O5" s="12">
        <v>3</v>
      </c>
      <c r="P5" s="146">
        <v>2</v>
      </c>
      <c r="Q5" s="146">
        <v>1</v>
      </c>
      <c r="R5" s="14">
        <v>1</v>
      </c>
      <c r="S5" s="17"/>
    </row>
    <row r="6" spans="1:19" x14ac:dyDescent="0.2">
      <c r="A6" s="83" t="s">
        <v>95</v>
      </c>
      <c r="B6" s="86" t="s">
        <v>343</v>
      </c>
      <c r="C6" s="12">
        <v>1</v>
      </c>
      <c r="D6" s="146">
        <v>0</v>
      </c>
      <c r="E6" s="146">
        <v>0</v>
      </c>
      <c r="F6" s="14">
        <v>0</v>
      </c>
      <c r="G6" s="12"/>
      <c r="H6" s="146"/>
      <c r="I6" s="146"/>
      <c r="J6" s="14"/>
      <c r="K6" s="12">
        <v>4</v>
      </c>
      <c r="L6" s="146">
        <v>2</v>
      </c>
      <c r="M6" s="146">
        <v>1</v>
      </c>
      <c r="N6" s="14">
        <v>0</v>
      </c>
      <c r="O6" s="12">
        <v>6</v>
      </c>
      <c r="P6" s="146">
        <v>3</v>
      </c>
      <c r="Q6" s="146">
        <v>3</v>
      </c>
      <c r="R6" s="14">
        <v>1</v>
      </c>
      <c r="S6" s="17"/>
    </row>
    <row r="7" spans="1:19" x14ac:dyDescent="0.2">
      <c r="A7" s="83" t="s">
        <v>104</v>
      </c>
      <c r="B7" s="86" t="s">
        <v>345</v>
      </c>
      <c r="C7" s="12">
        <v>1</v>
      </c>
      <c r="D7" s="146">
        <v>1</v>
      </c>
      <c r="E7" s="146">
        <v>0</v>
      </c>
      <c r="F7" s="14">
        <v>0</v>
      </c>
      <c r="G7" s="12">
        <v>3</v>
      </c>
      <c r="H7" s="146">
        <v>0</v>
      </c>
      <c r="I7" s="146">
        <v>2</v>
      </c>
      <c r="J7" s="14">
        <v>0</v>
      </c>
      <c r="K7" s="12">
        <v>4</v>
      </c>
      <c r="L7" s="146">
        <v>1</v>
      </c>
      <c r="M7" s="146">
        <v>1</v>
      </c>
      <c r="N7" s="14">
        <v>0</v>
      </c>
      <c r="O7" s="12">
        <v>3</v>
      </c>
      <c r="P7" s="146">
        <v>1</v>
      </c>
      <c r="Q7" s="146">
        <v>2</v>
      </c>
      <c r="R7" s="14">
        <v>0</v>
      </c>
      <c r="S7" s="17"/>
    </row>
    <row r="8" spans="1:19" x14ac:dyDescent="0.2">
      <c r="A8" s="83" t="s">
        <v>133</v>
      </c>
      <c r="B8" s="86" t="s">
        <v>341</v>
      </c>
      <c r="C8" s="12">
        <v>5</v>
      </c>
      <c r="D8" s="146">
        <v>0</v>
      </c>
      <c r="E8" s="146">
        <v>0</v>
      </c>
      <c r="F8" s="14">
        <v>2</v>
      </c>
      <c r="G8" s="127">
        <v>0</v>
      </c>
      <c r="H8" s="128">
        <v>0</v>
      </c>
      <c r="I8" s="128">
        <v>0</v>
      </c>
      <c r="J8" s="129">
        <v>1</v>
      </c>
      <c r="K8" s="127">
        <v>3</v>
      </c>
      <c r="L8" s="128">
        <v>1</v>
      </c>
      <c r="M8" s="128">
        <v>1</v>
      </c>
      <c r="N8" s="129">
        <v>0</v>
      </c>
      <c r="O8" s="12">
        <v>5</v>
      </c>
      <c r="P8" s="146">
        <v>0</v>
      </c>
      <c r="Q8" s="146">
        <v>4</v>
      </c>
      <c r="R8" s="14">
        <v>0</v>
      </c>
      <c r="S8" s="17"/>
    </row>
    <row r="9" spans="1:19" x14ac:dyDescent="0.2">
      <c r="A9" s="83" t="s">
        <v>102</v>
      </c>
      <c r="B9" s="86" t="s">
        <v>338</v>
      </c>
      <c r="C9" s="12">
        <v>0</v>
      </c>
      <c r="D9" s="146">
        <v>0</v>
      </c>
      <c r="E9" s="146">
        <v>0</v>
      </c>
      <c r="F9" s="14">
        <v>0</v>
      </c>
      <c r="G9" s="127">
        <v>5</v>
      </c>
      <c r="H9" s="128">
        <v>2</v>
      </c>
      <c r="I9" s="128">
        <v>1</v>
      </c>
      <c r="J9" s="129">
        <v>0</v>
      </c>
      <c r="K9" s="127">
        <v>4</v>
      </c>
      <c r="L9" s="128">
        <v>1</v>
      </c>
      <c r="M9" s="128">
        <v>0</v>
      </c>
      <c r="N9" s="129">
        <v>2</v>
      </c>
      <c r="O9" s="12">
        <v>3</v>
      </c>
      <c r="P9" s="146">
        <v>3</v>
      </c>
      <c r="Q9" s="146">
        <v>0</v>
      </c>
      <c r="R9" s="14">
        <v>0</v>
      </c>
      <c r="S9" s="17"/>
    </row>
    <row r="10" spans="1:19" x14ac:dyDescent="0.2">
      <c r="A10" s="83" t="s">
        <v>135</v>
      </c>
      <c r="B10" s="86" t="s">
        <v>344</v>
      </c>
      <c r="C10" s="12">
        <v>3</v>
      </c>
      <c r="D10" s="146">
        <v>0</v>
      </c>
      <c r="E10" s="146">
        <v>2</v>
      </c>
      <c r="F10" s="14">
        <v>1</v>
      </c>
      <c r="G10" s="12">
        <v>1</v>
      </c>
      <c r="H10" s="146">
        <v>0</v>
      </c>
      <c r="I10" s="146">
        <v>1</v>
      </c>
      <c r="J10" s="14">
        <v>0</v>
      </c>
      <c r="K10" s="12">
        <v>1</v>
      </c>
      <c r="L10" s="146">
        <v>0</v>
      </c>
      <c r="M10" s="146">
        <v>1</v>
      </c>
      <c r="N10" s="14">
        <v>0</v>
      </c>
      <c r="O10" s="15">
        <v>5</v>
      </c>
      <c r="P10" s="146">
        <v>0</v>
      </c>
      <c r="Q10" s="146">
        <v>5</v>
      </c>
      <c r="R10" s="16">
        <v>2</v>
      </c>
      <c r="S10" s="17"/>
    </row>
    <row r="11" spans="1:19" x14ac:dyDescent="0.2">
      <c r="A11" s="83" t="s">
        <v>107</v>
      </c>
      <c r="B11" s="86" t="s">
        <v>342</v>
      </c>
      <c r="C11" s="12">
        <v>3</v>
      </c>
      <c r="D11" s="146">
        <v>0</v>
      </c>
      <c r="E11" s="146">
        <v>0</v>
      </c>
      <c r="F11" s="14">
        <v>0</v>
      </c>
      <c r="G11" s="127">
        <v>5</v>
      </c>
      <c r="H11" s="128">
        <v>2</v>
      </c>
      <c r="I11" s="128">
        <v>0</v>
      </c>
      <c r="J11" s="129">
        <v>0</v>
      </c>
      <c r="K11" s="127">
        <v>1</v>
      </c>
      <c r="L11" s="128">
        <v>0</v>
      </c>
      <c r="M11" s="128">
        <v>0</v>
      </c>
      <c r="N11" s="129">
        <v>0</v>
      </c>
      <c r="O11" s="15"/>
      <c r="P11" s="146"/>
      <c r="Q11" s="146"/>
      <c r="R11" s="16"/>
      <c r="S11" s="17"/>
    </row>
    <row r="12" spans="1:19" x14ac:dyDescent="0.2">
      <c r="A12" s="83" t="s">
        <v>143</v>
      </c>
      <c r="B12" s="86" t="s">
        <v>340</v>
      </c>
      <c r="C12" s="12">
        <v>0</v>
      </c>
      <c r="D12" s="146">
        <v>0</v>
      </c>
      <c r="E12" s="146">
        <v>0</v>
      </c>
      <c r="F12" s="14">
        <v>1</v>
      </c>
      <c r="G12" s="127">
        <v>3</v>
      </c>
      <c r="H12" s="128">
        <v>1</v>
      </c>
      <c r="I12" s="128">
        <v>2</v>
      </c>
      <c r="J12" s="129">
        <v>1</v>
      </c>
      <c r="K12" s="127">
        <v>0</v>
      </c>
      <c r="L12" s="128">
        <v>0</v>
      </c>
      <c r="M12" s="128">
        <v>0</v>
      </c>
      <c r="N12" s="129">
        <v>2</v>
      </c>
      <c r="O12" s="15"/>
      <c r="P12" s="146"/>
      <c r="Q12" s="146"/>
      <c r="R12" s="16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5"/>
      <c r="P13" s="146"/>
      <c r="Q13" s="146"/>
      <c r="R13" s="16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5"/>
      <c r="P14" s="146"/>
      <c r="Q14" s="146"/>
      <c r="R14" s="16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5"/>
      <c r="P15" s="146"/>
      <c r="Q15" s="146"/>
      <c r="R15" s="16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5"/>
      <c r="P16" s="146"/>
      <c r="Q16" s="146"/>
      <c r="R16" s="16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5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24" x14ac:dyDescent="0.2">
      <c r="A22" s="18" t="s">
        <v>9</v>
      </c>
      <c r="B22" s="169" t="s">
        <v>347</v>
      </c>
      <c r="C22" s="20">
        <v>28</v>
      </c>
      <c r="D22" s="21">
        <v>10</v>
      </c>
      <c r="E22" s="21">
        <v>6</v>
      </c>
      <c r="F22" s="22">
        <v>12</v>
      </c>
      <c r="G22" s="20">
        <v>32</v>
      </c>
      <c r="H22" s="21">
        <v>14</v>
      </c>
      <c r="I22" s="21">
        <v>8</v>
      </c>
      <c r="J22" s="22">
        <v>5</v>
      </c>
      <c r="K22" s="20">
        <v>27</v>
      </c>
      <c r="L22" s="21">
        <v>12</v>
      </c>
      <c r="M22" s="21">
        <v>4</v>
      </c>
      <c r="N22" s="22">
        <v>6</v>
      </c>
      <c r="O22" s="20">
        <v>33</v>
      </c>
      <c r="P22" s="21">
        <v>15</v>
      </c>
      <c r="Q22" s="21">
        <v>17</v>
      </c>
      <c r="R22" s="23">
        <v>7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28</v>
      </c>
      <c r="D26" s="29">
        <f t="shared" si="0"/>
        <v>10</v>
      </c>
      <c r="E26" s="29">
        <f t="shared" si="0"/>
        <v>6</v>
      </c>
      <c r="F26" s="29">
        <f t="shared" si="0"/>
        <v>12</v>
      </c>
      <c r="G26" s="29">
        <f t="shared" si="0"/>
        <v>32</v>
      </c>
      <c r="H26" s="29">
        <f t="shared" si="0"/>
        <v>14</v>
      </c>
      <c r="I26" s="29">
        <f t="shared" si="0"/>
        <v>8</v>
      </c>
      <c r="J26" s="29">
        <f t="shared" si="0"/>
        <v>5</v>
      </c>
      <c r="K26" s="29">
        <f t="shared" si="0"/>
        <v>27</v>
      </c>
      <c r="L26" s="29">
        <f t="shared" si="0"/>
        <v>12</v>
      </c>
      <c r="M26" s="29">
        <f t="shared" si="0"/>
        <v>4</v>
      </c>
      <c r="N26" s="29">
        <f t="shared" si="0"/>
        <v>6</v>
      </c>
      <c r="O26" s="29">
        <f t="shared" si="0"/>
        <v>33</v>
      </c>
      <c r="P26" s="29">
        <f t="shared" si="0"/>
        <v>15</v>
      </c>
      <c r="Q26" s="29">
        <f t="shared" si="0"/>
        <v>17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28</v>
      </c>
      <c r="D27" s="30">
        <f>D26</f>
        <v>10</v>
      </c>
      <c r="E27" s="30">
        <f>E26</f>
        <v>6</v>
      </c>
      <c r="F27" s="30">
        <f>F26</f>
        <v>12</v>
      </c>
      <c r="G27" s="30">
        <f t="shared" ref="G27:R27" si="1">SUM(C27,G26)</f>
        <v>60</v>
      </c>
      <c r="H27" s="30">
        <f t="shared" si="1"/>
        <v>24</v>
      </c>
      <c r="I27" s="30">
        <f t="shared" si="1"/>
        <v>14</v>
      </c>
      <c r="J27" s="30">
        <f t="shared" si="1"/>
        <v>17</v>
      </c>
      <c r="K27" s="30">
        <f t="shared" si="1"/>
        <v>87</v>
      </c>
      <c r="L27" s="30">
        <f t="shared" si="1"/>
        <v>36</v>
      </c>
      <c r="M27" s="30">
        <f t="shared" si="1"/>
        <v>18</v>
      </c>
      <c r="N27" s="30">
        <f t="shared" si="1"/>
        <v>23</v>
      </c>
      <c r="O27" s="31">
        <f t="shared" si="1"/>
        <v>120</v>
      </c>
      <c r="P27" s="30">
        <f t="shared" si="1"/>
        <v>51</v>
      </c>
      <c r="Q27" s="30">
        <f t="shared" si="1"/>
        <v>35</v>
      </c>
      <c r="R27" s="32">
        <f t="shared" si="1"/>
        <v>30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71</v>
      </c>
      <c r="D29" s="187"/>
      <c r="E29" s="188"/>
      <c r="F29" s="4">
        <v>13</v>
      </c>
      <c r="G29" s="193" t="s">
        <v>42</v>
      </c>
      <c r="H29" s="187"/>
      <c r="I29" s="188"/>
      <c r="J29" s="4">
        <v>6</v>
      </c>
      <c r="K29" s="193" t="s">
        <v>280</v>
      </c>
      <c r="L29" s="187"/>
      <c r="M29" s="188"/>
      <c r="N29" s="4">
        <v>0</v>
      </c>
      <c r="O29" s="193" t="s">
        <v>183</v>
      </c>
      <c r="P29" s="187"/>
      <c r="Q29" s="188"/>
      <c r="R29" s="5">
        <v>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5" t="s">
        <v>4</v>
      </c>
      <c r="P30" s="8" t="s">
        <v>5</v>
      </c>
      <c r="Q30" s="8" t="s">
        <v>6</v>
      </c>
      <c r="R30" s="184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31</v>
      </c>
      <c r="B31" s="86" t="str">
        <f t="shared" si="2"/>
        <v>Yu-Chih Wang</v>
      </c>
      <c r="C31" s="12">
        <v>5</v>
      </c>
      <c r="D31" s="146">
        <v>0</v>
      </c>
      <c r="E31" s="146">
        <v>2</v>
      </c>
      <c r="F31" s="14">
        <v>0</v>
      </c>
      <c r="G31" s="12">
        <v>4</v>
      </c>
      <c r="H31" s="146">
        <v>0</v>
      </c>
      <c r="I31" s="146">
        <v>1</v>
      </c>
      <c r="J31" s="14">
        <v>3</v>
      </c>
      <c r="K31" s="12"/>
      <c r="L31" s="146"/>
      <c r="M31" s="146"/>
      <c r="N31" s="14"/>
      <c r="O31" s="15">
        <v>1</v>
      </c>
      <c r="P31" s="146">
        <v>0</v>
      </c>
      <c r="Q31" s="146">
        <v>0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8</v>
      </c>
      <c r="B32" s="86" t="str">
        <f t="shared" si="2"/>
        <v>Hsi-Fan Chen</v>
      </c>
      <c r="C32" s="12">
        <v>5</v>
      </c>
      <c r="D32" s="146">
        <v>2</v>
      </c>
      <c r="E32" s="146">
        <v>3</v>
      </c>
      <c r="F32" s="14">
        <v>0</v>
      </c>
      <c r="G32" s="12">
        <v>4</v>
      </c>
      <c r="H32" s="146">
        <v>1</v>
      </c>
      <c r="I32" s="146">
        <v>2</v>
      </c>
      <c r="J32" s="14">
        <v>0</v>
      </c>
      <c r="K32" s="12">
        <v>4</v>
      </c>
      <c r="L32" s="146">
        <v>2</v>
      </c>
      <c r="M32" s="146">
        <v>0</v>
      </c>
      <c r="N32" s="14">
        <v>0</v>
      </c>
      <c r="O32" s="15">
        <v>4</v>
      </c>
      <c r="P32" s="146">
        <v>2</v>
      </c>
      <c r="Q32" s="146">
        <v>2</v>
      </c>
      <c r="R32" s="16">
        <v>1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21</v>
      </c>
      <c r="B33" s="86" t="str">
        <f t="shared" si="2"/>
        <v>Yu-Ting Kuo</v>
      </c>
      <c r="C33" s="12">
        <v>5</v>
      </c>
      <c r="D33" s="146">
        <v>4</v>
      </c>
      <c r="E33" s="146">
        <v>1</v>
      </c>
      <c r="F33" s="14">
        <v>0</v>
      </c>
      <c r="G33" s="12">
        <v>3</v>
      </c>
      <c r="H33" s="146">
        <v>0</v>
      </c>
      <c r="I33" s="146">
        <v>2</v>
      </c>
      <c r="J33" s="14">
        <v>1</v>
      </c>
      <c r="K33" s="12">
        <v>3</v>
      </c>
      <c r="L33" s="146">
        <v>2</v>
      </c>
      <c r="M33" s="146">
        <v>0</v>
      </c>
      <c r="N33" s="14">
        <v>0</v>
      </c>
      <c r="O33" s="15">
        <v>4</v>
      </c>
      <c r="P33" s="146">
        <v>1</v>
      </c>
      <c r="Q33" s="146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7</v>
      </c>
      <c r="B34" s="86" t="str">
        <f t="shared" si="2"/>
        <v>Chun-Yi Kao</v>
      </c>
      <c r="C34" s="12">
        <v>5</v>
      </c>
      <c r="D34" s="146">
        <v>0</v>
      </c>
      <c r="E34" s="146">
        <v>1</v>
      </c>
      <c r="F34" s="14">
        <v>0</v>
      </c>
      <c r="G34" s="12">
        <v>2</v>
      </c>
      <c r="H34" s="146">
        <v>0</v>
      </c>
      <c r="I34" s="146">
        <v>1</v>
      </c>
      <c r="J34" s="14">
        <v>0</v>
      </c>
      <c r="K34" s="12">
        <v>0</v>
      </c>
      <c r="L34" s="146">
        <v>0</v>
      </c>
      <c r="M34" s="146">
        <v>0</v>
      </c>
      <c r="N34" s="14">
        <v>1</v>
      </c>
      <c r="O34" s="15">
        <v>0</v>
      </c>
      <c r="P34" s="146">
        <v>0</v>
      </c>
      <c r="Q34" s="146">
        <v>0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35</v>
      </c>
      <c r="B35" s="86" t="str">
        <f t="shared" si="2"/>
        <v>Jun-Qin Chen</v>
      </c>
      <c r="C35" s="12">
        <v>4</v>
      </c>
      <c r="D35" s="146">
        <v>2</v>
      </c>
      <c r="E35" s="146">
        <v>0</v>
      </c>
      <c r="F35" s="14">
        <v>0</v>
      </c>
      <c r="G35" s="12">
        <v>3</v>
      </c>
      <c r="H35" s="146">
        <v>0</v>
      </c>
      <c r="I35" s="146">
        <v>2</v>
      </c>
      <c r="J35" s="14">
        <v>0</v>
      </c>
      <c r="K35" s="12">
        <v>4</v>
      </c>
      <c r="L35" s="146">
        <v>0</v>
      </c>
      <c r="M35" s="146">
        <v>1</v>
      </c>
      <c r="N35" s="14">
        <v>0</v>
      </c>
      <c r="O35" s="15">
        <v>5</v>
      </c>
      <c r="P35" s="146">
        <v>2</v>
      </c>
      <c r="Q35" s="146">
        <v>2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24</v>
      </c>
      <c r="B36" s="86" t="str">
        <f t="shared" si="2"/>
        <v>Tsun-Wei Huang</v>
      </c>
      <c r="C36" s="12">
        <v>0</v>
      </c>
      <c r="D36" s="146">
        <v>0</v>
      </c>
      <c r="E36" s="146">
        <v>0</v>
      </c>
      <c r="F36" s="14">
        <v>2</v>
      </c>
      <c r="G36" s="12">
        <v>0</v>
      </c>
      <c r="H36" s="146">
        <v>0</v>
      </c>
      <c r="I36" s="146">
        <v>0</v>
      </c>
      <c r="J36" s="14">
        <v>1</v>
      </c>
      <c r="K36" s="12"/>
      <c r="L36" s="146"/>
      <c r="M36" s="146"/>
      <c r="N36" s="14"/>
      <c r="O36" s="15"/>
      <c r="P36" s="146"/>
      <c r="Q36" s="146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4</v>
      </c>
      <c r="B37" s="86" t="str">
        <f t="shared" si="2"/>
        <v>Po-Chin Huang</v>
      </c>
      <c r="C37" s="12"/>
      <c r="D37" s="146"/>
      <c r="E37" s="146"/>
      <c r="F37" s="14"/>
      <c r="G37" s="12"/>
      <c r="H37" s="146"/>
      <c r="I37" s="146"/>
      <c r="J37" s="14"/>
      <c r="K37" s="12">
        <v>3</v>
      </c>
      <c r="L37" s="146">
        <v>0</v>
      </c>
      <c r="M37" s="146">
        <v>2</v>
      </c>
      <c r="N37" s="14">
        <v>3</v>
      </c>
      <c r="O37" s="15">
        <v>3</v>
      </c>
      <c r="P37" s="146">
        <v>0</v>
      </c>
      <c r="Q37" s="146">
        <v>1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23</v>
      </c>
      <c r="B38" s="86" t="str">
        <f t="shared" si="2"/>
        <v>Yong-An Zhang</v>
      </c>
      <c r="C38" s="12"/>
      <c r="D38" s="146"/>
      <c r="E38" s="146"/>
      <c r="F38" s="14"/>
      <c r="G38" s="12"/>
      <c r="H38" s="146"/>
      <c r="I38" s="146"/>
      <c r="J38" s="14"/>
      <c r="K38" s="12"/>
      <c r="L38" s="146"/>
      <c r="M38" s="146"/>
      <c r="N38" s="14"/>
      <c r="O38" s="15"/>
      <c r="P38" s="146"/>
      <c r="Q38" s="146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30</v>
      </c>
      <c r="B39" s="86" t="str">
        <f t="shared" si="2"/>
        <v>Chun-Yuan Liu</v>
      </c>
      <c r="C39" s="12"/>
      <c r="D39" s="146"/>
      <c r="E39" s="146"/>
      <c r="F39" s="14"/>
      <c r="G39" s="12">
        <v>1</v>
      </c>
      <c r="H39" s="146">
        <v>1</v>
      </c>
      <c r="I39" s="146">
        <v>0</v>
      </c>
      <c r="J39" s="14">
        <v>0</v>
      </c>
      <c r="K39" s="12">
        <v>3</v>
      </c>
      <c r="L39" s="146">
        <v>1</v>
      </c>
      <c r="M39" s="146">
        <v>1</v>
      </c>
      <c r="N39" s="14">
        <v>2</v>
      </c>
      <c r="O39" s="15">
        <v>4</v>
      </c>
      <c r="P39" s="146">
        <v>1</v>
      </c>
      <c r="Q39" s="146">
        <v>0</v>
      </c>
      <c r="R39" s="16">
        <v>1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33</v>
      </c>
      <c r="B40" s="86" t="str">
        <f t="shared" si="2"/>
        <v>Wen-Chiu Hu</v>
      </c>
      <c r="C40" s="12">
        <v>5</v>
      </c>
      <c r="D40" s="146">
        <v>3</v>
      </c>
      <c r="E40" s="146">
        <v>0</v>
      </c>
      <c r="F40" s="14">
        <v>1</v>
      </c>
      <c r="G40" s="12">
        <v>4</v>
      </c>
      <c r="H40" s="146">
        <v>1</v>
      </c>
      <c r="I40" s="146">
        <v>1</v>
      </c>
      <c r="J40" s="14">
        <v>1</v>
      </c>
      <c r="K40" s="12">
        <v>3</v>
      </c>
      <c r="L40" s="146">
        <v>0</v>
      </c>
      <c r="M40" s="146">
        <v>1</v>
      </c>
      <c r="N40" s="14">
        <v>3</v>
      </c>
      <c r="O40" s="15">
        <v>5</v>
      </c>
      <c r="P40" s="146">
        <v>2</v>
      </c>
      <c r="Q40" s="146">
        <v>2</v>
      </c>
      <c r="R40" s="16">
        <v>7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Hsiang-Jui Chen</v>
      </c>
      <c r="C50" s="20">
        <v>29</v>
      </c>
      <c r="D50" s="21">
        <v>11</v>
      </c>
      <c r="E50" s="21">
        <v>7</v>
      </c>
      <c r="F50" s="22">
        <v>3</v>
      </c>
      <c r="G50" s="20">
        <v>21</v>
      </c>
      <c r="H50" s="21">
        <v>3</v>
      </c>
      <c r="I50" s="21">
        <v>9</v>
      </c>
      <c r="J50" s="22">
        <v>6</v>
      </c>
      <c r="K50" s="20">
        <v>20</v>
      </c>
      <c r="L50" s="21">
        <v>5</v>
      </c>
      <c r="M50" s="21">
        <v>5</v>
      </c>
      <c r="N50" s="22">
        <v>9</v>
      </c>
      <c r="O50" s="20">
        <v>26</v>
      </c>
      <c r="P50" s="21">
        <v>8</v>
      </c>
      <c r="Q50" s="21">
        <v>7</v>
      </c>
      <c r="R50" s="23">
        <v>12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29</v>
      </c>
      <c r="D54" s="29">
        <f t="shared" si="4"/>
        <v>11</v>
      </c>
      <c r="E54" s="29">
        <f t="shared" si="4"/>
        <v>7</v>
      </c>
      <c r="F54" s="29">
        <f t="shared" si="4"/>
        <v>3</v>
      </c>
      <c r="G54" s="29">
        <f t="shared" si="4"/>
        <v>21</v>
      </c>
      <c r="H54" s="29">
        <f t="shared" si="4"/>
        <v>3</v>
      </c>
      <c r="I54" s="29">
        <f t="shared" si="4"/>
        <v>9</v>
      </c>
      <c r="J54" s="29">
        <f t="shared" si="4"/>
        <v>6</v>
      </c>
      <c r="K54" s="29">
        <f t="shared" si="4"/>
        <v>20</v>
      </c>
      <c r="L54" s="29">
        <f t="shared" si="4"/>
        <v>5</v>
      </c>
      <c r="M54" s="29">
        <f t="shared" si="4"/>
        <v>5</v>
      </c>
      <c r="N54" s="29">
        <f t="shared" si="4"/>
        <v>9</v>
      </c>
      <c r="O54" s="29">
        <f t="shared" si="4"/>
        <v>26</v>
      </c>
      <c r="P54" s="29">
        <f t="shared" si="4"/>
        <v>8</v>
      </c>
      <c r="Q54" s="29">
        <f t="shared" si="4"/>
        <v>7</v>
      </c>
      <c r="R54" s="29">
        <f t="shared" si="4"/>
        <v>12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149</v>
      </c>
      <c r="D55" s="30">
        <f>SUM(P27,D54)</f>
        <v>62</v>
      </c>
      <c r="E55" s="30">
        <f>SUM(Q27,E54)</f>
        <v>42</v>
      </c>
      <c r="F55" s="30">
        <f>SUM(R27,F54)</f>
        <v>33</v>
      </c>
      <c r="G55" s="30">
        <f t="shared" ref="G55:R55" si="5">SUM(C55,G54)</f>
        <v>170</v>
      </c>
      <c r="H55" s="30">
        <f t="shared" si="5"/>
        <v>65</v>
      </c>
      <c r="I55" s="30">
        <f t="shared" si="5"/>
        <v>51</v>
      </c>
      <c r="J55" s="30">
        <f t="shared" si="5"/>
        <v>39</v>
      </c>
      <c r="K55" s="30">
        <f t="shared" si="5"/>
        <v>190</v>
      </c>
      <c r="L55" s="30">
        <f t="shared" si="5"/>
        <v>70</v>
      </c>
      <c r="M55" s="30">
        <f t="shared" si="5"/>
        <v>56</v>
      </c>
      <c r="N55" s="30">
        <f t="shared" si="5"/>
        <v>48</v>
      </c>
      <c r="O55" s="31">
        <f t="shared" si="5"/>
        <v>216</v>
      </c>
      <c r="P55" s="30">
        <f t="shared" si="5"/>
        <v>78</v>
      </c>
      <c r="Q55" s="30">
        <f t="shared" si="5"/>
        <v>63</v>
      </c>
      <c r="R55" s="32">
        <f t="shared" si="5"/>
        <v>60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67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31</v>
      </c>
      <c r="B59" s="86" t="str">
        <f t="shared" ref="B59:B76" si="7">B31</f>
        <v>Yu-Chih Wang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28</v>
      </c>
      <c r="P59" s="88">
        <f>SUM(D3,H3,L3,P3,D31,H31,L31,P31,D59,H59,L59)</f>
        <v>8</v>
      </c>
      <c r="Q59" s="88">
        <f>SUM(E3,I3,M3,Q3,E31,I31,M31,Q31,E59,I59,M59)</f>
        <v>6</v>
      </c>
      <c r="R59" s="89">
        <f>SUM(F3,J3,N3,R3,F31,J31,N31,R31,F59,J59,N59)</f>
        <v>5</v>
      </c>
      <c r="S59" s="84">
        <f>IF(O59=0,0,AVERAGE(P59/O59))</f>
        <v>0.2857142857142857</v>
      </c>
      <c r="U59" s="43" t="s">
        <v>163</v>
      </c>
      <c r="V59" s="86" t="s">
        <v>339</v>
      </c>
      <c r="W59" s="59">
        <v>5</v>
      </c>
      <c r="X59" s="59">
        <v>5</v>
      </c>
      <c r="Y59" s="60">
        <v>0.2857142857142857</v>
      </c>
      <c r="Z59" s="60" t="s">
        <v>199</v>
      </c>
      <c r="AA59" s="60">
        <v>0.7142857142857143</v>
      </c>
      <c r="AB59" s="60" t="s">
        <v>199</v>
      </c>
      <c r="AC59" s="59">
        <v>7</v>
      </c>
      <c r="AD59" s="105">
        <v>0.2857142857142857</v>
      </c>
    </row>
    <row r="60" spans="1:30" x14ac:dyDescent="0.2">
      <c r="A60" s="83" t="str">
        <f t="shared" si="6"/>
        <v>8</v>
      </c>
      <c r="B60" s="86" t="str">
        <f t="shared" si="7"/>
        <v>Hsi-Fan Chen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34</v>
      </c>
      <c r="P60" s="56">
        <f t="shared" si="8"/>
        <v>18</v>
      </c>
      <c r="Q60" s="56">
        <f t="shared" si="8"/>
        <v>11</v>
      </c>
      <c r="R60" s="91">
        <f t="shared" si="8"/>
        <v>9</v>
      </c>
      <c r="S60" s="85">
        <f t="shared" ref="S60:S76" si="9">IF(O60=0,0,AVERAGE(P60/O60))</f>
        <v>0.52941176470588236</v>
      </c>
      <c r="U60" s="43" t="s">
        <v>137</v>
      </c>
      <c r="V60" s="86" t="s">
        <v>346</v>
      </c>
      <c r="W60" s="59">
        <v>9</v>
      </c>
      <c r="X60" s="59">
        <v>9</v>
      </c>
      <c r="Y60" s="60">
        <v>0.52941176470588236</v>
      </c>
      <c r="Z60" s="60" t="s">
        <v>199</v>
      </c>
      <c r="AA60" s="60">
        <v>1.125</v>
      </c>
      <c r="AB60" s="60" t="s">
        <v>199</v>
      </c>
      <c r="AC60" s="59">
        <v>8</v>
      </c>
      <c r="AD60" s="105">
        <v>0.52941176470588236</v>
      </c>
    </row>
    <row r="61" spans="1:30" x14ac:dyDescent="0.2">
      <c r="A61" s="83" t="str">
        <f t="shared" si="6"/>
        <v>21</v>
      </c>
      <c r="B61" s="86" t="str">
        <f t="shared" si="7"/>
        <v>Yu-Ting Kuo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31</v>
      </c>
      <c r="P61" s="56">
        <f t="shared" si="10"/>
        <v>21</v>
      </c>
      <c r="Q61" s="56">
        <f t="shared" si="10"/>
        <v>5</v>
      </c>
      <c r="R61" s="91">
        <f t="shared" si="10"/>
        <v>9</v>
      </c>
      <c r="S61" s="85">
        <f t="shared" si="9"/>
        <v>0.67741935483870963</v>
      </c>
      <c r="U61" s="43" t="s">
        <v>96</v>
      </c>
      <c r="V61" s="86" t="s">
        <v>436</v>
      </c>
      <c r="W61" s="59">
        <v>9</v>
      </c>
      <c r="X61" s="59">
        <v>9</v>
      </c>
      <c r="Y61" s="60">
        <v>0.67741935483870963</v>
      </c>
      <c r="Z61" s="60" t="s">
        <v>199</v>
      </c>
      <c r="AA61" s="60">
        <v>1.125</v>
      </c>
      <c r="AB61" s="60" t="s">
        <v>199</v>
      </c>
      <c r="AC61" s="59">
        <v>8</v>
      </c>
      <c r="AD61" s="105">
        <v>0.67741935483870963</v>
      </c>
    </row>
    <row r="62" spans="1:30" x14ac:dyDescent="0.2">
      <c r="A62" s="83" t="str">
        <f t="shared" si="6"/>
        <v>7</v>
      </c>
      <c r="B62" s="86" t="str">
        <f t="shared" si="7"/>
        <v>Chun-Yi Kao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18</v>
      </c>
      <c r="P62" s="56">
        <f t="shared" si="11"/>
        <v>5</v>
      </c>
      <c r="Q62" s="56">
        <f t="shared" si="11"/>
        <v>6</v>
      </c>
      <c r="R62" s="91">
        <f t="shared" si="11"/>
        <v>3</v>
      </c>
      <c r="S62" s="85">
        <f t="shared" si="9"/>
        <v>0.27777777777777779</v>
      </c>
      <c r="U62" s="43" t="s">
        <v>95</v>
      </c>
      <c r="V62" s="86" t="s">
        <v>343</v>
      </c>
      <c r="W62" s="59">
        <v>3</v>
      </c>
      <c r="X62" s="59">
        <v>3</v>
      </c>
      <c r="Y62" s="60">
        <v>0.27777777777777779</v>
      </c>
      <c r="Z62" s="60" t="s">
        <v>202</v>
      </c>
      <c r="AA62" s="60">
        <v>0.42857142857142855</v>
      </c>
      <c r="AB62" s="60" t="s">
        <v>199</v>
      </c>
      <c r="AC62" s="59">
        <v>7</v>
      </c>
      <c r="AD62" s="105">
        <v>0.25</v>
      </c>
    </row>
    <row r="63" spans="1:30" x14ac:dyDescent="0.2">
      <c r="A63" s="83" t="str">
        <f t="shared" si="6"/>
        <v>35</v>
      </c>
      <c r="B63" s="86" t="str">
        <f t="shared" si="7"/>
        <v>Jun-Qin Chen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27</v>
      </c>
      <c r="P63" s="56">
        <f t="shared" si="12"/>
        <v>7</v>
      </c>
      <c r="Q63" s="56">
        <f t="shared" si="12"/>
        <v>10</v>
      </c>
      <c r="R63" s="91">
        <f t="shared" si="12"/>
        <v>0</v>
      </c>
      <c r="S63" s="85">
        <f t="shared" si="9"/>
        <v>0.25925925925925924</v>
      </c>
      <c r="U63" s="43" t="s">
        <v>104</v>
      </c>
      <c r="V63" s="86" t="s">
        <v>345</v>
      </c>
      <c r="W63" s="59">
        <v>0</v>
      </c>
      <c r="X63" s="59" t="s">
        <v>447</v>
      </c>
      <c r="Y63" s="60">
        <v>0.25925925925925924</v>
      </c>
      <c r="Z63" s="60" t="s">
        <v>199</v>
      </c>
      <c r="AA63" s="60">
        <v>0</v>
      </c>
      <c r="AB63" s="60" t="s">
        <v>199</v>
      </c>
      <c r="AC63" s="59">
        <v>8</v>
      </c>
      <c r="AD63" s="105">
        <v>0.25925925925925924</v>
      </c>
    </row>
    <row r="64" spans="1:30" x14ac:dyDescent="0.2">
      <c r="A64" s="83" t="str">
        <f t="shared" si="6"/>
        <v>24</v>
      </c>
      <c r="B64" s="86" t="str">
        <f t="shared" si="7"/>
        <v>Tsun-Wei Huang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13</v>
      </c>
      <c r="P64" s="56">
        <f t="shared" si="13"/>
        <v>1</v>
      </c>
      <c r="Q64" s="56">
        <f t="shared" si="13"/>
        <v>5</v>
      </c>
      <c r="R64" s="91">
        <f t="shared" si="13"/>
        <v>6</v>
      </c>
      <c r="S64" s="85">
        <f t="shared" si="9"/>
        <v>7.6923076923076927E-2</v>
      </c>
      <c r="U64" s="43" t="s">
        <v>133</v>
      </c>
      <c r="V64" s="86" t="s">
        <v>341</v>
      </c>
      <c r="W64" s="59">
        <v>6</v>
      </c>
      <c r="X64" s="59">
        <v>6</v>
      </c>
      <c r="Y64" s="60">
        <v>7.6923076923076927E-2</v>
      </c>
      <c r="Z64" s="60" t="s">
        <v>202</v>
      </c>
      <c r="AA64" s="60">
        <v>1</v>
      </c>
      <c r="AB64" s="60" t="s">
        <v>199</v>
      </c>
      <c r="AC64" s="59">
        <v>6</v>
      </c>
      <c r="AD64" s="105">
        <v>0.05</v>
      </c>
    </row>
    <row r="65" spans="1:30" x14ac:dyDescent="0.2">
      <c r="A65" s="83" t="str">
        <f t="shared" si="6"/>
        <v>4</v>
      </c>
      <c r="B65" s="86" t="str">
        <f t="shared" si="7"/>
        <v>Po-Chin Huang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18</v>
      </c>
      <c r="P65" s="56">
        <f t="shared" si="14"/>
        <v>6</v>
      </c>
      <c r="Q65" s="56">
        <f t="shared" si="14"/>
        <v>4</v>
      </c>
      <c r="R65" s="91">
        <f t="shared" si="14"/>
        <v>6</v>
      </c>
      <c r="S65" s="85">
        <f t="shared" si="9"/>
        <v>0.33333333333333331</v>
      </c>
      <c r="U65" s="43" t="s">
        <v>102</v>
      </c>
      <c r="V65" s="86" t="s">
        <v>338</v>
      </c>
      <c r="W65" s="59">
        <v>6</v>
      </c>
      <c r="X65" s="59">
        <v>6</v>
      </c>
      <c r="Y65" s="60">
        <v>0.33333333333333331</v>
      </c>
      <c r="Z65" s="60" t="s">
        <v>202</v>
      </c>
      <c r="AA65" s="60">
        <v>1</v>
      </c>
      <c r="AB65" s="60" t="s">
        <v>199</v>
      </c>
      <c r="AC65" s="59">
        <v>6</v>
      </c>
      <c r="AD65" s="105">
        <v>0.3</v>
      </c>
    </row>
    <row r="66" spans="1:30" x14ac:dyDescent="0.2">
      <c r="A66" s="83" t="str">
        <f t="shared" si="6"/>
        <v>23</v>
      </c>
      <c r="B66" s="86" t="str">
        <f t="shared" si="7"/>
        <v>Yong-An Zhang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10</v>
      </c>
      <c r="P66" s="56">
        <f t="shared" si="15"/>
        <v>0</v>
      </c>
      <c r="Q66" s="56">
        <f t="shared" si="15"/>
        <v>9</v>
      </c>
      <c r="R66" s="91">
        <f t="shared" si="15"/>
        <v>3</v>
      </c>
      <c r="S66" s="85">
        <f t="shared" si="9"/>
        <v>0</v>
      </c>
      <c r="U66" s="43" t="s">
        <v>135</v>
      </c>
      <c r="V66" s="86" t="s">
        <v>344</v>
      </c>
      <c r="W66" s="59">
        <v>3</v>
      </c>
      <c r="X66" s="59">
        <v>3</v>
      </c>
      <c r="Y66" s="60">
        <v>0</v>
      </c>
      <c r="Z66" s="60" t="s">
        <v>202</v>
      </c>
      <c r="AA66" s="60">
        <v>0.75</v>
      </c>
      <c r="AB66" s="60" t="s">
        <v>199</v>
      </c>
      <c r="AC66" s="59">
        <v>4</v>
      </c>
      <c r="AD66" s="105">
        <v>0</v>
      </c>
    </row>
    <row r="67" spans="1:30" x14ac:dyDescent="0.2">
      <c r="A67" s="83" t="str">
        <f t="shared" si="6"/>
        <v>30</v>
      </c>
      <c r="B67" s="86" t="str">
        <f t="shared" si="7"/>
        <v>Chun-Yuan Liu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17</v>
      </c>
      <c r="P67" s="56">
        <f t="shared" si="16"/>
        <v>5</v>
      </c>
      <c r="Q67" s="56">
        <f t="shared" si="16"/>
        <v>1</v>
      </c>
      <c r="R67" s="91">
        <f t="shared" si="16"/>
        <v>3</v>
      </c>
      <c r="S67" s="85">
        <f t="shared" si="9"/>
        <v>0.29411764705882354</v>
      </c>
      <c r="U67" s="43" t="s">
        <v>107</v>
      </c>
      <c r="V67" s="86" t="s">
        <v>342</v>
      </c>
      <c r="W67" s="59">
        <v>3</v>
      </c>
      <c r="X67" s="59">
        <v>3</v>
      </c>
      <c r="Y67" s="60">
        <v>0.29411764705882354</v>
      </c>
      <c r="Z67" s="60" t="s">
        <v>202</v>
      </c>
      <c r="AA67" s="60">
        <v>0.5</v>
      </c>
      <c r="AB67" s="60" t="s">
        <v>199</v>
      </c>
      <c r="AC67" s="59">
        <v>6</v>
      </c>
      <c r="AD67" s="105">
        <v>0.25</v>
      </c>
    </row>
    <row r="68" spans="1:30" x14ac:dyDescent="0.2">
      <c r="A68" s="83" t="str">
        <f t="shared" si="6"/>
        <v>33</v>
      </c>
      <c r="B68" s="86" t="str">
        <f t="shared" si="7"/>
        <v>Wen-Chiu Hu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20</v>
      </c>
      <c r="P68" s="56">
        <f t="shared" si="17"/>
        <v>7</v>
      </c>
      <c r="Q68" s="56">
        <f t="shared" si="17"/>
        <v>6</v>
      </c>
      <c r="R68" s="91">
        <f t="shared" si="17"/>
        <v>16</v>
      </c>
      <c r="S68" s="85">
        <f t="shared" si="9"/>
        <v>0.35</v>
      </c>
      <c r="U68" s="43" t="s">
        <v>143</v>
      </c>
      <c r="V68" s="86" t="s">
        <v>340</v>
      </c>
      <c r="W68" s="59">
        <v>16</v>
      </c>
      <c r="X68" s="59">
        <v>16</v>
      </c>
      <c r="Y68" s="60">
        <v>0.35</v>
      </c>
      <c r="Z68" s="60" t="s">
        <v>199</v>
      </c>
      <c r="AA68" s="60">
        <v>2.2857142857142856</v>
      </c>
      <c r="AB68" s="60" t="s">
        <v>199</v>
      </c>
      <c r="AC68" s="59">
        <v>7</v>
      </c>
      <c r="AD68" s="105">
        <v>0.35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Hsiang-Jui Chen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216</v>
      </c>
      <c r="P78" s="21">
        <f t="shared" si="26"/>
        <v>78</v>
      </c>
      <c r="Q78" s="158">
        <f t="shared" si="26"/>
        <v>63</v>
      </c>
      <c r="R78" s="157"/>
      <c r="S78" s="159">
        <f>SUM(Q78/O78)</f>
        <v>0.29166666666666669</v>
      </c>
      <c r="V78" s="56" t="s">
        <v>23</v>
      </c>
      <c r="W78" s="59">
        <v>60</v>
      </c>
      <c r="X78" s="59">
        <v>60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90"/>
      <c r="D79" s="56"/>
      <c r="E79" s="5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0.67741935483870963</v>
      </c>
      <c r="Z79" s="68"/>
      <c r="AA79" s="68">
        <v>2.2857142857142856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216</v>
      </c>
      <c r="P82" s="29">
        <f t="shared" si="27"/>
        <v>78</v>
      </c>
      <c r="Q82" s="29">
        <f t="shared" si="27"/>
        <v>63</v>
      </c>
      <c r="R82" s="29">
        <f t="shared" si="27"/>
        <v>60</v>
      </c>
      <c r="S82" s="69">
        <f>AVERAGE(P82/O82)</f>
        <v>0.3611111111111111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216</v>
      </c>
      <c r="D83" s="29">
        <f>SUM(P55,D82)</f>
        <v>78</v>
      </c>
      <c r="E83" s="29">
        <f>SUM(Q55,E82)</f>
        <v>63</v>
      </c>
      <c r="F83" s="29">
        <f>SUM(R55,F82)</f>
        <v>60</v>
      </c>
      <c r="G83" s="29">
        <f t="shared" ref="G83:M83" si="28">SUM(C83,G82)</f>
        <v>216</v>
      </c>
      <c r="H83" s="29">
        <f t="shared" si="28"/>
        <v>78</v>
      </c>
      <c r="I83" s="29">
        <f t="shared" si="28"/>
        <v>63</v>
      </c>
      <c r="J83" s="29">
        <f t="shared" si="28"/>
        <v>60</v>
      </c>
      <c r="K83" s="29">
        <f t="shared" si="28"/>
        <v>216</v>
      </c>
      <c r="L83" s="29">
        <f t="shared" si="28"/>
        <v>78</v>
      </c>
      <c r="M83" s="29">
        <f t="shared" si="28"/>
        <v>63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0.49019607843137258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1.0895522388059702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347</v>
      </c>
      <c r="X86" s="79">
        <v>0.70833333333333326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sortState ref="A3:AB12">
    <sortCondition descending="1" ref="Y3:Y12"/>
    <sortCondition descending="1" ref="Z3:Z12"/>
    <sortCondition descending="1" ref="AB3:AB12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6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1" ht="13.5" thickBot="1" x14ac:dyDescent="0.25">
      <c r="A1" s="1" t="s">
        <v>0</v>
      </c>
      <c r="B1" s="2" t="s">
        <v>1</v>
      </c>
      <c r="C1" s="186" t="s">
        <v>183</v>
      </c>
      <c r="D1" s="187"/>
      <c r="E1" s="188"/>
      <c r="F1" s="4">
        <v>2</v>
      </c>
      <c r="G1" s="186" t="s">
        <v>281</v>
      </c>
      <c r="H1" s="187"/>
      <c r="I1" s="188"/>
      <c r="J1" s="4">
        <v>14</v>
      </c>
      <c r="K1" s="186" t="s">
        <v>245</v>
      </c>
      <c r="L1" s="187"/>
      <c r="M1" s="188"/>
      <c r="N1" s="4">
        <v>22</v>
      </c>
      <c r="O1" s="186" t="s">
        <v>384</v>
      </c>
      <c r="P1" s="187"/>
      <c r="Q1" s="188"/>
      <c r="R1" s="5">
        <v>24</v>
      </c>
      <c r="S1" s="6"/>
    </row>
    <row r="2" spans="1:21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1" x14ac:dyDescent="0.2">
      <c r="A3" s="83" t="s">
        <v>97</v>
      </c>
      <c r="B3" s="86" t="s">
        <v>171</v>
      </c>
      <c r="C3" s="12">
        <v>4</v>
      </c>
      <c r="D3" s="13">
        <v>2</v>
      </c>
      <c r="E3" s="13">
        <v>3</v>
      </c>
      <c r="F3" s="14">
        <v>0</v>
      </c>
      <c r="G3" s="127">
        <v>6</v>
      </c>
      <c r="H3" s="128">
        <v>5</v>
      </c>
      <c r="I3" s="128">
        <v>1</v>
      </c>
      <c r="J3" s="129">
        <v>3</v>
      </c>
      <c r="K3" s="127">
        <v>5</v>
      </c>
      <c r="L3" s="128">
        <v>4</v>
      </c>
      <c r="M3" s="128">
        <v>0</v>
      </c>
      <c r="N3" s="129">
        <v>1</v>
      </c>
      <c r="O3" s="12">
        <v>4</v>
      </c>
      <c r="P3" s="13">
        <v>1</v>
      </c>
      <c r="Q3" s="13">
        <v>2</v>
      </c>
      <c r="R3" s="14">
        <v>2</v>
      </c>
      <c r="S3" s="17"/>
    </row>
    <row r="4" spans="1:21" x14ac:dyDescent="0.2">
      <c r="A4" s="83" t="s">
        <v>144</v>
      </c>
      <c r="B4" s="86" t="s">
        <v>253</v>
      </c>
      <c r="C4" s="12">
        <v>3</v>
      </c>
      <c r="D4" s="146">
        <v>1</v>
      </c>
      <c r="E4" s="146">
        <v>1</v>
      </c>
      <c r="F4" s="14">
        <v>0</v>
      </c>
      <c r="G4" s="127">
        <v>6</v>
      </c>
      <c r="H4" s="128">
        <v>5</v>
      </c>
      <c r="I4" s="128">
        <v>1</v>
      </c>
      <c r="J4" s="129">
        <v>0</v>
      </c>
      <c r="K4" s="127">
        <v>5</v>
      </c>
      <c r="L4" s="128">
        <v>2</v>
      </c>
      <c r="M4" s="128">
        <v>1</v>
      </c>
      <c r="N4" s="129">
        <v>0</v>
      </c>
      <c r="O4" s="12">
        <v>4</v>
      </c>
      <c r="P4" s="13">
        <v>0</v>
      </c>
      <c r="Q4" s="13">
        <v>1</v>
      </c>
      <c r="R4" s="14">
        <v>0</v>
      </c>
      <c r="S4" s="17"/>
      <c r="U4" s="99"/>
    </row>
    <row r="5" spans="1:21" x14ac:dyDescent="0.2">
      <c r="A5" s="83" t="s">
        <v>133</v>
      </c>
      <c r="B5" s="86" t="s">
        <v>360</v>
      </c>
      <c r="C5" s="12">
        <v>3</v>
      </c>
      <c r="D5" s="146">
        <v>1</v>
      </c>
      <c r="E5" s="146">
        <v>0</v>
      </c>
      <c r="F5" s="14">
        <v>0</v>
      </c>
      <c r="G5" s="127">
        <v>6</v>
      </c>
      <c r="H5" s="128">
        <v>3</v>
      </c>
      <c r="I5" s="128">
        <v>2</v>
      </c>
      <c r="J5" s="129">
        <v>1</v>
      </c>
      <c r="K5" s="127">
        <v>5</v>
      </c>
      <c r="L5" s="128">
        <v>2</v>
      </c>
      <c r="M5" s="128">
        <v>1</v>
      </c>
      <c r="N5" s="129">
        <v>1</v>
      </c>
      <c r="O5" s="12">
        <v>3</v>
      </c>
      <c r="P5" s="13">
        <v>2</v>
      </c>
      <c r="Q5" s="13">
        <v>1</v>
      </c>
      <c r="R5" s="14">
        <v>0</v>
      </c>
      <c r="S5" s="17"/>
      <c r="U5" s="147"/>
    </row>
    <row r="6" spans="1:21" x14ac:dyDescent="0.2">
      <c r="A6" s="83" t="s">
        <v>132</v>
      </c>
      <c r="B6" s="86" t="s">
        <v>282</v>
      </c>
      <c r="C6" s="12">
        <v>3</v>
      </c>
      <c r="D6" s="146">
        <v>0</v>
      </c>
      <c r="E6" s="146">
        <v>2</v>
      </c>
      <c r="F6" s="14">
        <v>0</v>
      </c>
      <c r="G6" s="127">
        <v>6</v>
      </c>
      <c r="H6" s="128">
        <v>1</v>
      </c>
      <c r="I6" s="128">
        <v>3</v>
      </c>
      <c r="J6" s="129">
        <v>2</v>
      </c>
      <c r="K6" s="127">
        <v>5</v>
      </c>
      <c r="L6" s="128">
        <v>1</v>
      </c>
      <c r="M6" s="128">
        <v>0</v>
      </c>
      <c r="N6" s="129">
        <v>0</v>
      </c>
      <c r="O6" s="12">
        <v>4</v>
      </c>
      <c r="P6" s="146">
        <v>2</v>
      </c>
      <c r="Q6" s="146">
        <v>2</v>
      </c>
      <c r="R6" s="14">
        <v>0</v>
      </c>
      <c r="S6" s="17"/>
      <c r="T6" s="147"/>
      <c r="U6" s="99"/>
    </row>
    <row r="7" spans="1:21" x14ac:dyDescent="0.2">
      <c r="A7" s="83" t="s">
        <v>99</v>
      </c>
      <c r="B7" s="86" t="s">
        <v>172</v>
      </c>
      <c r="C7" s="12">
        <v>3</v>
      </c>
      <c r="D7" s="146">
        <v>1</v>
      </c>
      <c r="E7" s="146">
        <v>2</v>
      </c>
      <c r="F7" s="14">
        <v>1</v>
      </c>
      <c r="G7" s="12">
        <v>5</v>
      </c>
      <c r="H7" s="146">
        <v>1</v>
      </c>
      <c r="I7" s="146">
        <v>3</v>
      </c>
      <c r="J7" s="14">
        <v>1</v>
      </c>
      <c r="K7" s="12">
        <v>5</v>
      </c>
      <c r="L7" s="146">
        <v>2</v>
      </c>
      <c r="M7" s="146">
        <v>0</v>
      </c>
      <c r="N7" s="14">
        <v>1</v>
      </c>
      <c r="O7" s="12">
        <v>3</v>
      </c>
      <c r="P7" s="146">
        <v>0</v>
      </c>
      <c r="Q7" s="146">
        <v>1</v>
      </c>
      <c r="R7" s="14">
        <v>0</v>
      </c>
      <c r="S7" s="17"/>
      <c r="T7" s="147"/>
      <c r="U7" s="147"/>
    </row>
    <row r="8" spans="1:21" x14ac:dyDescent="0.2">
      <c r="A8" s="83" t="s">
        <v>102</v>
      </c>
      <c r="B8" s="86" t="s">
        <v>320</v>
      </c>
      <c r="C8" s="12">
        <v>0</v>
      </c>
      <c r="D8" s="146">
        <v>0</v>
      </c>
      <c r="E8" s="146">
        <v>0</v>
      </c>
      <c r="F8" s="14">
        <v>0</v>
      </c>
      <c r="G8" s="127">
        <v>6</v>
      </c>
      <c r="H8" s="128">
        <v>2</v>
      </c>
      <c r="I8" s="128">
        <v>3</v>
      </c>
      <c r="J8" s="129">
        <v>1</v>
      </c>
      <c r="K8" s="127">
        <v>5</v>
      </c>
      <c r="L8" s="128">
        <v>1</v>
      </c>
      <c r="M8" s="128">
        <v>0</v>
      </c>
      <c r="N8" s="129">
        <v>0</v>
      </c>
      <c r="O8" s="12">
        <v>4</v>
      </c>
      <c r="P8" s="146">
        <v>0</v>
      </c>
      <c r="Q8" s="146">
        <v>3</v>
      </c>
      <c r="R8" s="14">
        <v>3</v>
      </c>
      <c r="S8" s="17"/>
      <c r="T8" s="147"/>
      <c r="U8" s="99"/>
    </row>
    <row r="9" spans="1:21" x14ac:dyDescent="0.2">
      <c r="A9" s="83" t="s">
        <v>136</v>
      </c>
      <c r="B9" s="86" t="s">
        <v>173</v>
      </c>
      <c r="C9" s="12">
        <v>3</v>
      </c>
      <c r="D9" s="146">
        <v>0</v>
      </c>
      <c r="E9" s="146">
        <v>0</v>
      </c>
      <c r="F9" s="14">
        <v>1</v>
      </c>
      <c r="G9" s="127"/>
      <c r="H9" s="128"/>
      <c r="I9" s="128"/>
      <c r="J9" s="129"/>
      <c r="K9" s="127"/>
      <c r="L9" s="128"/>
      <c r="M9" s="128"/>
      <c r="N9" s="129"/>
      <c r="O9" s="12">
        <v>1</v>
      </c>
      <c r="P9" s="146">
        <v>0</v>
      </c>
      <c r="Q9" s="146">
        <v>1</v>
      </c>
      <c r="R9" s="14">
        <v>0</v>
      </c>
      <c r="S9" s="17"/>
      <c r="T9" s="147"/>
      <c r="U9" s="147"/>
    </row>
    <row r="10" spans="1:21" x14ac:dyDescent="0.2">
      <c r="A10" s="83" t="s">
        <v>96</v>
      </c>
      <c r="B10" s="86" t="s">
        <v>295</v>
      </c>
      <c r="C10" s="12">
        <v>0</v>
      </c>
      <c r="D10" s="146">
        <v>0</v>
      </c>
      <c r="E10" s="146">
        <v>0</v>
      </c>
      <c r="F10" s="14">
        <v>3</v>
      </c>
      <c r="G10" s="127">
        <v>0</v>
      </c>
      <c r="H10" s="128">
        <v>0</v>
      </c>
      <c r="I10" s="128">
        <v>0</v>
      </c>
      <c r="J10" s="129">
        <v>2</v>
      </c>
      <c r="K10" s="127">
        <v>0</v>
      </c>
      <c r="L10" s="128">
        <v>0</v>
      </c>
      <c r="M10" s="128">
        <v>0</v>
      </c>
      <c r="N10" s="129">
        <v>3</v>
      </c>
      <c r="O10" s="15">
        <v>0</v>
      </c>
      <c r="P10" s="146">
        <v>0</v>
      </c>
      <c r="Q10" s="146">
        <v>0</v>
      </c>
      <c r="R10" s="16">
        <v>1</v>
      </c>
      <c r="S10" s="17"/>
      <c r="T10" s="147"/>
      <c r="U10" s="99"/>
    </row>
    <row r="11" spans="1:21" x14ac:dyDescent="0.2">
      <c r="A11" s="83" t="s">
        <v>105</v>
      </c>
      <c r="B11" s="86" t="s">
        <v>432</v>
      </c>
      <c r="C11" s="12"/>
      <c r="D11" s="146"/>
      <c r="E11" s="146"/>
      <c r="F11" s="14"/>
      <c r="G11" s="12"/>
      <c r="H11" s="146"/>
      <c r="I11" s="146"/>
      <c r="J11" s="14"/>
      <c r="K11" s="12"/>
      <c r="L11" s="146"/>
      <c r="M11" s="146"/>
      <c r="N11" s="14"/>
      <c r="O11" s="15"/>
      <c r="P11" s="146"/>
      <c r="Q11" s="146"/>
      <c r="R11" s="16"/>
      <c r="S11" s="17"/>
      <c r="T11" s="147"/>
    </row>
    <row r="12" spans="1:21" x14ac:dyDescent="0.2">
      <c r="A12" s="83" t="s">
        <v>143</v>
      </c>
      <c r="B12" s="86" t="s">
        <v>433</v>
      </c>
      <c r="C12" s="12"/>
      <c r="D12" s="146"/>
      <c r="E12" s="146"/>
      <c r="F12" s="14"/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</row>
    <row r="13" spans="1:21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21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21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21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/>
      <c r="P18" s="146"/>
      <c r="Q18" s="146"/>
      <c r="R18" s="14"/>
      <c r="S18" s="17"/>
    </row>
    <row r="19" spans="1:24" s="147" customFormat="1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24" s="147" customFormat="1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24" s="147" customFormat="1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24" x14ac:dyDescent="0.2">
      <c r="A22" s="18" t="s">
        <v>9</v>
      </c>
      <c r="B22" s="169" t="s">
        <v>174</v>
      </c>
      <c r="C22" s="20">
        <v>19</v>
      </c>
      <c r="D22" s="21">
        <v>5</v>
      </c>
      <c r="E22" s="21">
        <v>8</v>
      </c>
      <c r="F22" s="22">
        <v>5</v>
      </c>
      <c r="G22" s="20">
        <v>35</v>
      </c>
      <c r="H22" s="21">
        <v>17</v>
      </c>
      <c r="I22" s="21">
        <v>13</v>
      </c>
      <c r="J22" s="22">
        <v>10</v>
      </c>
      <c r="K22" s="20">
        <v>30</v>
      </c>
      <c r="L22" s="21">
        <v>12</v>
      </c>
      <c r="M22" s="21">
        <v>2</v>
      </c>
      <c r="N22" s="22">
        <v>6</v>
      </c>
      <c r="O22" s="20">
        <v>23</v>
      </c>
      <c r="P22" s="21">
        <v>5</v>
      </c>
      <c r="Q22" s="21">
        <v>11</v>
      </c>
      <c r="R22" s="23">
        <v>6</v>
      </c>
      <c r="S22" s="24"/>
    </row>
    <row r="23" spans="1:24" x14ac:dyDescent="0.2">
      <c r="A23" s="18"/>
      <c r="B23" s="170" t="s">
        <v>434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47" customFormat="1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5</v>
      </c>
      <c r="E26" s="29">
        <f t="shared" si="0"/>
        <v>8</v>
      </c>
      <c r="F26" s="29">
        <f t="shared" si="0"/>
        <v>5</v>
      </c>
      <c r="G26" s="29">
        <f t="shared" si="0"/>
        <v>35</v>
      </c>
      <c r="H26" s="29">
        <f t="shared" si="0"/>
        <v>17</v>
      </c>
      <c r="I26" s="29">
        <f t="shared" si="0"/>
        <v>13</v>
      </c>
      <c r="J26" s="29">
        <f t="shared" si="0"/>
        <v>10</v>
      </c>
      <c r="K26" s="29">
        <f t="shared" si="0"/>
        <v>30</v>
      </c>
      <c r="L26" s="29">
        <f t="shared" si="0"/>
        <v>12</v>
      </c>
      <c r="M26" s="29">
        <f t="shared" si="0"/>
        <v>2</v>
      </c>
      <c r="N26" s="29">
        <f t="shared" si="0"/>
        <v>6</v>
      </c>
      <c r="O26" s="29">
        <f t="shared" si="0"/>
        <v>23</v>
      </c>
      <c r="P26" s="29">
        <f t="shared" si="0"/>
        <v>5</v>
      </c>
      <c r="Q26" s="29">
        <f t="shared" si="0"/>
        <v>11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5</v>
      </c>
      <c r="E27" s="30">
        <f>E26</f>
        <v>8</v>
      </c>
      <c r="F27" s="30">
        <f>F26</f>
        <v>5</v>
      </c>
      <c r="G27" s="30">
        <f t="shared" ref="G27:R27" si="1">SUM(C27,G26)</f>
        <v>54</v>
      </c>
      <c r="H27" s="30">
        <f t="shared" si="1"/>
        <v>22</v>
      </c>
      <c r="I27" s="30">
        <f t="shared" si="1"/>
        <v>21</v>
      </c>
      <c r="J27" s="30">
        <f t="shared" si="1"/>
        <v>15</v>
      </c>
      <c r="K27" s="30">
        <f t="shared" si="1"/>
        <v>84</v>
      </c>
      <c r="L27" s="30">
        <f t="shared" si="1"/>
        <v>34</v>
      </c>
      <c r="M27" s="30">
        <f t="shared" si="1"/>
        <v>23</v>
      </c>
      <c r="N27" s="30">
        <f t="shared" si="1"/>
        <v>21</v>
      </c>
      <c r="O27" s="31">
        <f t="shared" si="1"/>
        <v>107</v>
      </c>
      <c r="P27" s="30">
        <f t="shared" si="1"/>
        <v>39</v>
      </c>
      <c r="Q27" s="30">
        <f t="shared" si="1"/>
        <v>34</v>
      </c>
      <c r="R27" s="32">
        <f t="shared" si="1"/>
        <v>27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42</v>
      </c>
      <c r="D29" s="187"/>
      <c r="E29" s="188"/>
      <c r="F29" s="4">
        <v>9</v>
      </c>
      <c r="G29" s="193" t="s">
        <v>70</v>
      </c>
      <c r="H29" s="187"/>
      <c r="I29" s="188"/>
      <c r="J29" s="4">
        <v>11</v>
      </c>
      <c r="K29" s="193" t="s">
        <v>40</v>
      </c>
      <c r="L29" s="187"/>
      <c r="M29" s="188"/>
      <c r="N29" s="4">
        <v>20</v>
      </c>
      <c r="O29" s="193" t="s">
        <v>71</v>
      </c>
      <c r="P29" s="187"/>
      <c r="Q29" s="188"/>
      <c r="R29" s="5">
        <v>10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</v>
      </c>
      <c r="B31" s="86" t="str">
        <f t="shared" si="2"/>
        <v>Ronald Jordan</v>
      </c>
      <c r="C31" s="12">
        <v>5</v>
      </c>
      <c r="D31" s="13">
        <v>3</v>
      </c>
      <c r="E31" s="13">
        <v>1</v>
      </c>
      <c r="F31" s="14">
        <v>3</v>
      </c>
      <c r="G31" s="12">
        <v>5</v>
      </c>
      <c r="H31" s="13">
        <v>2</v>
      </c>
      <c r="I31" s="13">
        <v>0</v>
      </c>
      <c r="J31" s="14">
        <v>2</v>
      </c>
      <c r="K31" s="12">
        <v>4</v>
      </c>
      <c r="L31" s="13">
        <v>1</v>
      </c>
      <c r="M31" s="13">
        <v>3</v>
      </c>
      <c r="N31" s="14">
        <v>2</v>
      </c>
      <c r="O31" s="15">
        <v>4</v>
      </c>
      <c r="P31" s="13">
        <v>3</v>
      </c>
      <c r="Q31" s="13">
        <v>0</v>
      </c>
      <c r="R31" s="16">
        <v>1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22</v>
      </c>
      <c r="B32" s="86" t="str">
        <f t="shared" si="2"/>
        <v>Derrick Lloyd</v>
      </c>
      <c r="C32" s="12">
        <v>5</v>
      </c>
      <c r="D32" s="13">
        <v>1</v>
      </c>
      <c r="E32" s="13">
        <v>0</v>
      </c>
      <c r="F32" s="14">
        <v>0</v>
      </c>
      <c r="G32" s="12">
        <v>5</v>
      </c>
      <c r="H32" s="13">
        <v>3</v>
      </c>
      <c r="I32" s="13">
        <v>0</v>
      </c>
      <c r="J32" s="14">
        <v>0</v>
      </c>
      <c r="K32" s="12">
        <v>3</v>
      </c>
      <c r="L32" s="13">
        <v>0</v>
      </c>
      <c r="M32" s="13">
        <v>2</v>
      </c>
      <c r="N32" s="14">
        <v>0</v>
      </c>
      <c r="O32" s="15">
        <v>4</v>
      </c>
      <c r="P32" s="13">
        <v>0</v>
      </c>
      <c r="Q32" s="13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24</v>
      </c>
      <c r="B33" s="86" t="str">
        <f t="shared" si="2"/>
        <v>Carlos Black</v>
      </c>
      <c r="C33" s="12">
        <v>5</v>
      </c>
      <c r="D33" s="13">
        <v>3</v>
      </c>
      <c r="E33" s="13">
        <v>1</v>
      </c>
      <c r="F33" s="14">
        <v>2</v>
      </c>
      <c r="G33" s="12">
        <v>3</v>
      </c>
      <c r="H33" s="13">
        <v>1</v>
      </c>
      <c r="I33" s="13">
        <v>0</v>
      </c>
      <c r="J33" s="14">
        <v>1</v>
      </c>
      <c r="K33" s="12">
        <v>1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10</v>
      </c>
      <c r="B34" s="86" t="str">
        <f t="shared" si="2"/>
        <v>Tracey Jackson</v>
      </c>
      <c r="C34" s="12">
        <v>4</v>
      </c>
      <c r="D34" s="13">
        <v>0</v>
      </c>
      <c r="E34" s="13">
        <v>1</v>
      </c>
      <c r="F34" s="14">
        <v>2</v>
      </c>
      <c r="G34" s="12">
        <v>5</v>
      </c>
      <c r="H34" s="13">
        <v>2</v>
      </c>
      <c r="I34" s="13">
        <v>0</v>
      </c>
      <c r="J34" s="14">
        <v>0</v>
      </c>
      <c r="K34" s="12">
        <v>2</v>
      </c>
      <c r="L34" s="13">
        <v>0</v>
      </c>
      <c r="M34" s="13">
        <v>0</v>
      </c>
      <c r="N34" s="14">
        <v>1</v>
      </c>
      <c r="O34" s="15">
        <v>3</v>
      </c>
      <c r="P34" s="13">
        <v>0</v>
      </c>
      <c r="Q34" s="13">
        <v>2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</v>
      </c>
      <c r="B35" s="86" t="str">
        <f t="shared" si="2"/>
        <v>Jason Gainey</v>
      </c>
      <c r="C35" s="12">
        <v>2</v>
      </c>
      <c r="D35" s="13">
        <v>0</v>
      </c>
      <c r="E35" s="13">
        <v>2</v>
      </c>
      <c r="F35" s="14">
        <v>0</v>
      </c>
      <c r="G35" s="12">
        <v>3</v>
      </c>
      <c r="H35" s="13">
        <v>0</v>
      </c>
      <c r="I35" s="13">
        <v>2</v>
      </c>
      <c r="J35" s="14">
        <v>0</v>
      </c>
      <c r="K35" s="12">
        <v>4</v>
      </c>
      <c r="L35" s="13">
        <v>1</v>
      </c>
      <c r="M35" s="13">
        <v>3</v>
      </c>
      <c r="N35" s="14">
        <v>0</v>
      </c>
      <c r="O35" s="15">
        <v>4</v>
      </c>
      <c r="P35" s="13">
        <v>1</v>
      </c>
      <c r="Q35" s="13">
        <v>3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4</v>
      </c>
      <c r="B36" s="86" t="str">
        <f t="shared" si="2"/>
        <v>Julius Artis</v>
      </c>
      <c r="C36" s="12">
        <v>5</v>
      </c>
      <c r="D36" s="13">
        <v>2</v>
      </c>
      <c r="E36" s="13">
        <v>3</v>
      </c>
      <c r="F36" s="14">
        <v>0</v>
      </c>
      <c r="G36" s="12">
        <v>4</v>
      </c>
      <c r="H36" s="13">
        <v>2</v>
      </c>
      <c r="I36" s="13">
        <v>1</v>
      </c>
      <c r="J36" s="14">
        <v>2</v>
      </c>
      <c r="K36" s="12">
        <v>3</v>
      </c>
      <c r="L36" s="13">
        <v>0</v>
      </c>
      <c r="M36" s="13">
        <v>2</v>
      </c>
      <c r="N36" s="14">
        <v>0</v>
      </c>
      <c r="O36" s="15">
        <v>3</v>
      </c>
      <c r="P36" s="13">
        <v>0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16</v>
      </c>
      <c r="B37" s="86" t="str">
        <f t="shared" si="2"/>
        <v>John Ingram</v>
      </c>
      <c r="C37" s="12">
        <v>2</v>
      </c>
      <c r="D37" s="13">
        <v>1</v>
      </c>
      <c r="E37" s="13">
        <v>1</v>
      </c>
      <c r="F37" s="14">
        <v>0</v>
      </c>
      <c r="G37" s="12">
        <v>2</v>
      </c>
      <c r="H37" s="13">
        <v>1</v>
      </c>
      <c r="I37" s="13">
        <v>1</v>
      </c>
      <c r="J37" s="14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21</v>
      </c>
      <c r="B38" s="86" t="str">
        <f t="shared" si="2"/>
        <v>Joe Smolka</v>
      </c>
      <c r="C38" s="12">
        <v>0</v>
      </c>
      <c r="D38" s="13">
        <v>0</v>
      </c>
      <c r="E38" s="13">
        <v>0</v>
      </c>
      <c r="F38" s="14">
        <v>4</v>
      </c>
      <c r="G38" s="12">
        <v>0</v>
      </c>
      <c r="H38" s="146">
        <v>0</v>
      </c>
      <c r="I38" s="146">
        <v>0</v>
      </c>
      <c r="J38" s="14">
        <v>5</v>
      </c>
      <c r="K38" s="12">
        <v>0</v>
      </c>
      <c r="L38" s="13">
        <v>0</v>
      </c>
      <c r="M38" s="13">
        <v>0</v>
      </c>
      <c r="N38" s="14">
        <v>3</v>
      </c>
      <c r="O38" s="15">
        <v>0</v>
      </c>
      <c r="P38" s="13">
        <v>0</v>
      </c>
      <c r="Q38" s="13">
        <v>0</v>
      </c>
      <c r="R38" s="16">
        <v>2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55</v>
      </c>
      <c r="B39" s="86" t="str">
        <f t="shared" si="2"/>
        <v>Larry Reed</v>
      </c>
      <c r="C39" s="12"/>
      <c r="D39" s="13"/>
      <c r="E39" s="13"/>
      <c r="F39" s="14"/>
      <c r="G39" s="12">
        <v>2</v>
      </c>
      <c r="H39" s="13">
        <v>1</v>
      </c>
      <c r="I39" s="13">
        <v>0</v>
      </c>
      <c r="J39" s="14">
        <v>0</v>
      </c>
      <c r="K39" s="12">
        <v>3</v>
      </c>
      <c r="L39" s="13">
        <v>1</v>
      </c>
      <c r="M39" s="13">
        <v>0</v>
      </c>
      <c r="N39" s="14">
        <v>1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33</v>
      </c>
      <c r="B40" s="86" t="str">
        <f t="shared" si="2"/>
        <v>Rosie Reed</v>
      </c>
      <c r="C40" s="12"/>
      <c r="D40" s="13"/>
      <c r="E40" s="13"/>
      <c r="F40" s="14"/>
      <c r="G40" s="12"/>
      <c r="H40" s="146"/>
      <c r="I40" s="146"/>
      <c r="J40" s="14"/>
      <c r="K40" s="12">
        <v>1</v>
      </c>
      <c r="L40" s="13">
        <v>0</v>
      </c>
      <c r="M40" s="13">
        <v>1</v>
      </c>
      <c r="N40" s="14">
        <v>1</v>
      </c>
      <c r="O40" s="15">
        <v>4</v>
      </c>
      <c r="P40" s="13">
        <v>0</v>
      </c>
      <c r="Q40" s="13">
        <v>0</v>
      </c>
      <c r="R40" s="16">
        <v>1</v>
      </c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s="147" customFormat="1" x14ac:dyDescent="0.2">
      <c r="A47" s="83">
        <f t="shared" si="2"/>
        <v>0</v>
      </c>
      <c r="B47" s="86">
        <f t="shared" si="2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s="147" customFormat="1" ht="9.75" customHeight="1" x14ac:dyDescent="0.2">
      <c r="A48" s="83">
        <f t="shared" si="2"/>
        <v>0</v>
      </c>
      <c r="B48" s="86">
        <f t="shared" si="2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s="147" customFormat="1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Elzie Haskett</v>
      </c>
      <c r="C50" s="20">
        <v>28</v>
      </c>
      <c r="D50" s="21">
        <v>10</v>
      </c>
      <c r="E50" s="21">
        <v>9</v>
      </c>
      <c r="F50" s="22">
        <v>11</v>
      </c>
      <c r="G50" s="20">
        <v>29</v>
      </c>
      <c r="H50" s="21">
        <v>12</v>
      </c>
      <c r="I50" s="21">
        <v>4</v>
      </c>
      <c r="J50" s="22">
        <v>10</v>
      </c>
      <c r="K50" s="20">
        <v>7</v>
      </c>
      <c r="L50" s="21">
        <v>1</v>
      </c>
      <c r="M50" s="21">
        <v>4</v>
      </c>
      <c r="N50" s="22">
        <v>8</v>
      </c>
      <c r="O50" s="20">
        <v>22</v>
      </c>
      <c r="P50" s="21">
        <v>4</v>
      </c>
      <c r="Q50" s="21">
        <v>7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62" t="str">
        <f>B23</f>
        <v>Lindsey Woodard</v>
      </c>
      <c r="C51" s="90"/>
      <c r="D51" s="56"/>
      <c r="E51" s="56"/>
      <c r="F51" s="91"/>
      <c r="G51" s="90"/>
      <c r="H51" s="56"/>
      <c r="I51" s="56"/>
      <c r="J51" s="91"/>
      <c r="K51" s="90">
        <v>14</v>
      </c>
      <c r="L51" s="56">
        <v>2</v>
      </c>
      <c r="M51" s="56">
        <v>7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47" customFormat="1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28</v>
      </c>
      <c r="D54" s="29">
        <f t="shared" si="3"/>
        <v>10</v>
      </c>
      <c r="E54" s="29">
        <f t="shared" si="3"/>
        <v>9</v>
      </c>
      <c r="F54" s="29">
        <f t="shared" si="3"/>
        <v>11</v>
      </c>
      <c r="G54" s="29">
        <f t="shared" si="3"/>
        <v>29</v>
      </c>
      <c r="H54" s="29">
        <f t="shared" si="3"/>
        <v>12</v>
      </c>
      <c r="I54" s="29">
        <f t="shared" si="3"/>
        <v>4</v>
      </c>
      <c r="J54" s="29">
        <f t="shared" si="3"/>
        <v>10</v>
      </c>
      <c r="K54" s="29">
        <f t="shared" si="3"/>
        <v>21</v>
      </c>
      <c r="L54" s="29">
        <f t="shared" si="3"/>
        <v>3</v>
      </c>
      <c r="M54" s="29">
        <f t="shared" si="3"/>
        <v>11</v>
      </c>
      <c r="N54" s="29">
        <f t="shared" si="3"/>
        <v>8</v>
      </c>
      <c r="O54" s="29">
        <f t="shared" si="3"/>
        <v>22</v>
      </c>
      <c r="P54" s="29">
        <f t="shared" si="3"/>
        <v>4</v>
      </c>
      <c r="Q54" s="29">
        <f t="shared" si="3"/>
        <v>7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135</v>
      </c>
      <c r="D55" s="30">
        <f>SUM(P27,D54)</f>
        <v>49</v>
      </c>
      <c r="E55" s="30">
        <f>SUM(Q27,E54)</f>
        <v>43</v>
      </c>
      <c r="F55" s="30">
        <f>SUM(R27,F54)</f>
        <v>38</v>
      </c>
      <c r="G55" s="30">
        <f t="shared" ref="G55:R55" si="4">SUM(C55,G54)</f>
        <v>164</v>
      </c>
      <c r="H55" s="30">
        <f t="shared" si="4"/>
        <v>61</v>
      </c>
      <c r="I55" s="30">
        <f t="shared" si="4"/>
        <v>47</v>
      </c>
      <c r="J55" s="30">
        <f t="shared" si="4"/>
        <v>48</v>
      </c>
      <c r="K55" s="30">
        <f t="shared" si="4"/>
        <v>185</v>
      </c>
      <c r="L55" s="30">
        <f t="shared" si="4"/>
        <v>64</v>
      </c>
      <c r="M55" s="30">
        <f t="shared" si="4"/>
        <v>58</v>
      </c>
      <c r="N55" s="30">
        <f t="shared" si="4"/>
        <v>56</v>
      </c>
      <c r="O55" s="31">
        <f t="shared" si="4"/>
        <v>207</v>
      </c>
      <c r="P55" s="30">
        <f t="shared" si="4"/>
        <v>68</v>
      </c>
      <c r="Q55" s="30">
        <f t="shared" si="4"/>
        <v>65</v>
      </c>
      <c r="R55" s="32">
        <f t="shared" si="4"/>
        <v>62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112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5">A3</f>
        <v>2</v>
      </c>
      <c r="B59" s="86" t="str">
        <f t="shared" ref="B59:B76" si="6">B31</f>
        <v>Ronald Jordan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37</v>
      </c>
      <c r="P59" s="88">
        <f>SUM(D3,H3,L3,P3,D31,H31,L31,P31,D59,H59,L59)</f>
        <v>21</v>
      </c>
      <c r="Q59" s="88">
        <f>SUM(E3,I3,M3,Q3,E31,I31,M31,Q31,E59,I59,M59)</f>
        <v>10</v>
      </c>
      <c r="R59" s="89">
        <f>SUM(F3,J3,N3,R3,F31,J31,N31,R31,F59,J59,N59)</f>
        <v>14</v>
      </c>
      <c r="S59" s="84">
        <f>IF(O59=0,0,AVERAGE(P59/O59))</f>
        <v>0.56756756756756754</v>
      </c>
      <c r="U59" s="43" t="s">
        <v>97</v>
      </c>
      <c r="V59" s="86" t="s">
        <v>171</v>
      </c>
      <c r="W59" s="59">
        <v>14</v>
      </c>
      <c r="X59" s="59">
        <v>14</v>
      </c>
      <c r="Y59" s="60">
        <v>0.56756756756756754</v>
      </c>
      <c r="Z59" s="60" t="s">
        <v>199</v>
      </c>
      <c r="AA59" s="60">
        <v>1.75</v>
      </c>
      <c r="AB59" s="60" t="s">
        <v>199</v>
      </c>
      <c r="AC59" s="59">
        <v>8</v>
      </c>
      <c r="AD59" s="105">
        <v>0.56756756756756754</v>
      </c>
    </row>
    <row r="60" spans="1:30" x14ac:dyDescent="0.2">
      <c r="A60" s="83" t="str">
        <f t="shared" si="5"/>
        <v>22</v>
      </c>
      <c r="B60" s="86" t="str">
        <f t="shared" si="6"/>
        <v>Derrick Lloyd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35</v>
      </c>
      <c r="P60" s="56">
        <f t="shared" si="7"/>
        <v>12</v>
      </c>
      <c r="Q60" s="56">
        <f t="shared" si="7"/>
        <v>7</v>
      </c>
      <c r="R60" s="91">
        <f t="shared" si="7"/>
        <v>0</v>
      </c>
      <c r="S60" s="85">
        <f t="shared" ref="S60:S76" si="8">IF(O60=0,0,AVERAGE(P60/O60))</f>
        <v>0.34285714285714286</v>
      </c>
      <c r="U60" s="43" t="s">
        <v>144</v>
      </c>
      <c r="V60" s="86" t="s">
        <v>253</v>
      </c>
      <c r="W60" s="59">
        <v>0</v>
      </c>
      <c r="X60" s="59" t="s">
        <v>447</v>
      </c>
      <c r="Y60" s="60">
        <v>0.34285714285714286</v>
      </c>
      <c r="Z60" s="60" t="s">
        <v>199</v>
      </c>
      <c r="AA60" s="60">
        <v>0</v>
      </c>
      <c r="AB60" s="60" t="s">
        <v>199</v>
      </c>
      <c r="AC60" s="59">
        <v>8</v>
      </c>
      <c r="AD60" s="105">
        <v>0.34285714285714286</v>
      </c>
    </row>
    <row r="61" spans="1:30" x14ac:dyDescent="0.2">
      <c r="A61" s="83" t="str">
        <f t="shared" si="5"/>
        <v>24</v>
      </c>
      <c r="B61" s="86" t="str">
        <f t="shared" si="6"/>
        <v>Carlos Black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26</v>
      </c>
      <c r="P61" s="56">
        <f t="shared" si="9"/>
        <v>12</v>
      </c>
      <c r="Q61" s="56">
        <f t="shared" si="9"/>
        <v>5</v>
      </c>
      <c r="R61" s="91">
        <f t="shared" si="9"/>
        <v>5</v>
      </c>
      <c r="S61" s="85">
        <f t="shared" si="8"/>
        <v>0.46153846153846156</v>
      </c>
      <c r="U61" s="43" t="s">
        <v>133</v>
      </c>
      <c r="V61" s="86" t="s">
        <v>360</v>
      </c>
      <c r="W61" s="59">
        <v>5</v>
      </c>
      <c r="X61" s="59">
        <v>5</v>
      </c>
      <c r="Y61" s="60">
        <v>0.46153846153846156</v>
      </c>
      <c r="Z61" s="60" t="s">
        <v>199</v>
      </c>
      <c r="AA61" s="60">
        <v>0.7142857142857143</v>
      </c>
      <c r="AB61" s="60" t="s">
        <v>199</v>
      </c>
      <c r="AC61" s="59">
        <v>7</v>
      </c>
      <c r="AD61" s="105">
        <v>0.46153846153846156</v>
      </c>
    </row>
    <row r="62" spans="1:30" x14ac:dyDescent="0.2">
      <c r="A62" s="83" t="str">
        <f t="shared" si="5"/>
        <v>10</v>
      </c>
      <c r="B62" s="86" t="str">
        <f t="shared" si="6"/>
        <v>Tracey Jackson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32</v>
      </c>
      <c r="P62" s="56">
        <f t="shared" si="10"/>
        <v>6</v>
      </c>
      <c r="Q62" s="56">
        <f t="shared" si="10"/>
        <v>10</v>
      </c>
      <c r="R62" s="91">
        <f t="shared" si="10"/>
        <v>5</v>
      </c>
      <c r="S62" s="85">
        <f t="shared" si="8"/>
        <v>0.1875</v>
      </c>
      <c r="U62" s="43" t="s">
        <v>132</v>
      </c>
      <c r="V62" s="86" t="s">
        <v>282</v>
      </c>
      <c r="W62" s="59">
        <v>5</v>
      </c>
      <c r="X62" s="59">
        <v>5</v>
      </c>
      <c r="Y62" s="60">
        <v>0.1875</v>
      </c>
      <c r="Z62" s="60" t="s">
        <v>199</v>
      </c>
      <c r="AA62" s="60">
        <v>0.625</v>
      </c>
      <c r="AB62" s="60" t="s">
        <v>199</v>
      </c>
      <c r="AC62" s="59">
        <v>8</v>
      </c>
      <c r="AD62" s="105">
        <v>0.1875</v>
      </c>
    </row>
    <row r="63" spans="1:30" x14ac:dyDescent="0.2">
      <c r="A63" s="83" t="str">
        <f t="shared" si="5"/>
        <v>1</v>
      </c>
      <c r="B63" s="86" t="str">
        <f t="shared" si="6"/>
        <v>Jason Gainey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29</v>
      </c>
      <c r="P63" s="56">
        <f t="shared" si="11"/>
        <v>6</v>
      </c>
      <c r="Q63" s="56">
        <f t="shared" si="11"/>
        <v>16</v>
      </c>
      <c r="R63" s="91">
        <f t="shared" si="11"/>
        <v>5</v>
      </c>
      <c r="S63" s="85">
        <f t="shared" si="8"/>
        <v>0.20689655172413793</v>
      </c>
      <c r="U63" s="43" t="s">
        <v>99</v>
      </c>
      <c r="V63" s="86" t="s">
        <v>172</v>
      </c>
      <c r="W63" s="59">
        <v>5</v>
      </c>
      <c r="X63" s="59">
        <v>5</v>
      </c>
      <c r="Y63" s="60">
        <v>0.20689655172413793</v>
      </c>
      <c r="Z63" s="60" t="s">
        <v>199</v>
      </c>
      <c r="AA63" s="60">
        <v>0.625</v>
      </c>
      <c r="AB63" s="60" t="s">
        <v>199</v>
      </c>
      <c r="AC63" s="59">
        <v>8</v>
      </c>
      <c r="AD63" s="105">
        <v>0.20689655172413793</v>
      </c>
    </row>
    <row r="64" spans="1:30" x14ac:dyDescent="0.2">
      <c r="A64" s="83" t="str">
        <f t="shared" si="5"/>
        <v>4</v>
      </c>
      <c r="B64" s="86" t="str">
        <f t="shared" si="6"/>
        <v>Julius Artis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30</v>
      </c>
      <c r="P64" s="56">
        <f t="shared" si="12"/>
        <v>7</v>
      </c>
      <c r="Q64" s="56">
        <f t="shared" si="12"/>
        <v>13</v>
      </c>
      <c r="R64" s="91">
        <f t="shared" si="12"/>
        <v>6</v>
      </c>
      <c r="S64" s="85">
        <f t="shared" si="8"/>
        <v>0.23333333333333334</v>
      </c>
      <c r="U64" s="43" t="s">
        <v>102</v>
      </c>
      <c r="V64" s="86" t="s">
        <v>320</v>
      </c>
      <c r="W64" s="59">
        <v>6</v>
      </c>
      <c r="X64" s="59">
        <v>6</v>
      </c>
      <c r="Y64" s="60">
        <v>0.23333333333333334</v>
      </c>
      <c r="Z64" s="60" t="s">
        <v>199</v>
      </c>
      <c r="AA64" s="60">
        <v>0.75</v>
      </c>
      <c r="AB64" s="60" t="s">
        <v>199</v>
      </c>
      <c r="AC64" s="59">
        <v>8</v>
      </c>
      <c r="AD64" s="105">
        <v>0.23333333333333334</v>
      </c>
    </row>
    <row r="65" spans="1:30" x14ac:dyDescent="0.2">
      <c r="A65" s="83" t="str">
        <f t="shared" si="5"/>
        <v>16</v>
      </c>
      <c r="B65" s="86" t="str">
        <f t="shared" si="6"/>
        <v>John Ingram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8</v>
      </c>
      <c r="P65" s="56">
        <f t="shared" si="13"/>
        <v>2</v>
      </c>
      <c r="Q65" s="56">
        <f t="shared" si="13"/>
        <v>3</v>
      </c>
      <c r="R65" s="91">
        <f t="shared" si="13"/>
        <v>1</v>
      </c>
      <c r="S65" s="85">
        <f t="shared" si="8"/>
        <v>0.25</v>
      </c>
      <c r="U65" s="43" t="s">
        <v>136</v>
      </c>
      <c r="V65" s="86" t="s">
        <v>173</v>
      </c>
      <c r="W65" s="59">
        <v>1</v>
      </c>
      <c r="X65" s="59">
        <v>1</v>
      </c>
      <c r="Y65" s="60">
        <v>0.25</v>
      </c>
      <c r="Z65" s="60" t="s">
        <v>202</v>
      </c>
      <c r="AA65" s="60">
        <v>0.25</v>
      </c>
      <c r="AB65" s="60" t="s">
        <v>199</v>
      </c>
      <c r="AC65" s="59">
        <v>4</v>
      </c>
      <c r="AD65" s="105">
        <v>0.1</v>
      </c>
    </row>
    <row r="66" spans="1:30" x14ac:dyDescent="0.2">
      <c r="A66" s="83" t="str">
        <f t="shared" si="5"/>
        <v>21</v>
      </c>
      <c r="B66" s="86" t="str">
        <f t="shared" si="6"/>
        <v>Joe Smolka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0</v>
      </c>
      <c r="P66" s="56">
        <f t="shared" si="14"/>
        <v>0</v>
      </c>
      <c r="Q66" s="56">
        <f t="shared" si="14"/>
        <v>0</v>
      </c>
      <c r="R66" s="91">
        <f t="shared" si="14"/>
        <v>23</v>
      </c>
      <c r="S66" s="85">
        <f t="shared" si="8"/>
        <v>0</v>
      </c>
      <c r="U66" s="43" t="s">
        <v>96</v>
      </c>
      <c r="V66" s="86" t="s">
        <v>295</v>
      </c>
      <c r="W66" s="59">
        <v>23</v>
      </c>
      <c r="X66" s="59">
        <v>23</v>
      </c>
      <c r="Y66" s="60">
        <v>0</v>
      </c>
      <c r="Z66" s="60" t="s">
        <v>202</v>
      </c>
      <c r="AA66" s="60">
        <v>2.875</v>
      </c>
      <c r="AB66" s="60" t="s">
        <v>199</v>
      </c>
      <c r="AC66" s="59">
        <v>8</v>
      </c>
      <c r="AD66" s="105">
        <v>0</v>
      </c>
    </row>
    <row r="67" spans="1:30" x14ac:dyDescent="0.2">
      <c r="A67" s="83" t="str">
        <f t="shared" si="5"/>
        <v>55</v>
      </c>
      <c r="B67" s="86" t="str">
        <f t="shared" si="6"/>
        <v>Larry Reed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5</v>
      </c>
      <c r="P67" s="56">
        <f t="shared" si="15"/>
        <v>2</v>
      </c>
      <c r="Q67" s="56">
        <f t="shared" si="15"/>
        <v>0</v>
      </c>
      <c r="R67" s="91">
        <f t="shared" si="15"/>
        <v>1</v>
      </c>
      <c r="S67" s="85">
        <f t="shared" si="8"/>
        <v>0.4</v>
      </c>
      <c r="U67" s="43" t="s">
        <v>105</v>
      </c>
      <c r="V67" s="86" t="s">
        <v>432</v>
      </c>
      <c r="W67" s="59">
        <v>1</v>
      </c>
      <c r="X67" s="59">
        <v>1</v>
      </c>
      <c r="Y67" s="60">
        <v>0.4</v>
      </c>
      <c r="Z67" s="60" t="s">
        <v>202</v>
      </c>
      <c r="AA67" s="60">
        <v>0.5</v>
      </c>
      <c r="AB67" s="60" t="s">
        <v>203</v>
      </c>
      <c r="AC67" s="59">
        <v>2</v>
      </c>
      <c r="AD67" s="105">
        <v>0.1</v>
      </c>
    </row>
    <row r="68" spans="1:30" x14ac:dyDescent="0.2">
      <c r="A68" s="83" t="str">
        <f t="shared" si="5"/>
        <v>33</v>
      </c>
      <c r="B68" s="86" t="str">
        <f t="shared" si="6"/>
        <v>Rosie Reed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5</v>
      </c>
      <c r="P68" s="56">
        <f t="shared" si="16"/>
        <v>0</v>
      </c>
      <c r="Q68" s="56">
        <f t="shared" si="16"/>
        <v>1</v>
      </c>
      <c r="R68" s="91">
        <f t="shared" si="16"/>
        <v>2</v>
      </c>
      <c r="S68" s="85">
        <f t="shared" si="8"/>
        <v>0</v>
      </c>
      <c r="U68" s="43" t="s">
        <v>143</v>
      </c>
      <c r="V68" s="86" t="s">
        <v>433</v>
      </c>
      <c r="W68" s="59">
        <v>2</v>
      </c>
      <c r="X68" s="59">
        <v>2</v>
      </c>
      <c r="Y68" s="60">
        <v>0</v>
      </c>
      <c r="Z68" s="60" t="s">
        <v>202</v>
      </c>
      <c r="AA68" s="60">
        <v>1</v>
      </c>
      <c r="AB68" s="60" t="s">
        <v>203</v>
      </c>
      <c r="AC68" s="59">
        <v>2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s="147" customFormat="1" x14ac:dyDescent="0.2">
      <c r="A75" s="83">
        <f t="shared" si="5"/>
        <v>0</v>
      </c>
      <c r="B75" s="86">
        <f t="shared" si="6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s="147" customFormat="1" x14ac:dyDescent="0.2">
      <c r="A76" s="83">
        <f t="shared" si="5"/>
        <v>0</v>
      </c>
      <c r="B76" s="86">
        <f t="shared" si="6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Elzie Haskett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193</v>
      </c>
      <c r="P78" s="21">
        <f t="shared" si="25"/>
        <v>66</v>
      </c>
      <c r="Q78" s="158">
        <f t="shared" si="25"/>
        <v>58</v>
      </c>
      <c r="R78" s="157"/>
      <c r="S78" s="159">
        <f>SUM(Q78/O78)</f>
        <v>0.30051813471502592</v>
      </c>
      <c r="V78" s="56" t="s">
        <v>23</v>
      </c>
      <c r="W78" s="59">
        <v>62</v>
      </c>
      <c r="X78" s="59">
        <v>62</v>
      </c>
      <c r="Y78" s="61"/>
      <c r="Z78" s="61"/>
      <c r="AA78" s="61"/>
      <c r="AB78" s="61"/>
      <c r="AC78" s="62"/>
    </row>
    <row r="79" spans="1:30" x14ac:dyDescent="0.2">
      <c r="A79" s="11"/>
      <c r="B79" s="156" t="str">
        <f>B51</f>
        <v>Lindsey Woodard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14</v>
      </c>
      <c r="P79" s="56">
        <f t="shared" si="25"/>
        <v>2</v>
      </c>
      <c r="Q79" s="56">
        <f t="shared" si="25"/>
        <v>7</v>
      </c>
      <c r="R79" s="91"/>
      <c r="S79" s="160">
        <f>SUM(Q79/O79)</f>
        <v>0.5</v>
      </c>
      <c r="V79" s="67" t="s">
        <v>24</v>
      </c>
      <c r="W79" s="62"/>
      <c r="X79" s="62"/>
      <c r="Y79" s="68">
        <v>0.56756756756756754</v>
      </c>
      <c r="Z79" s="68"/>
      <c r="AA79" s="68">
        <v>2.875</v>
      </c>
      <c r="AB79" s="68"/>
      <c r="AC79" s="62"/>
    </row>
    <row r="80" spans="1:30" x14ac:dyDescent="0.2">
      <c r="A80" s="1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60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47" customFormat="1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61" t="e">
        <f>SUM(Q81/O81)</f>
        <v>#DIV/0!</v>
      </c>
      <c r="V81" s="67"/>
      <c r="W81" s="172"/>
      <c r="X81" s="172"/>
      <c r="Y81" s="68"/>
      <c r="Z81" s="68"/>
      <c r="AA81" s="68"/>
      <c r="AB81" s="68"/>
      <c r="AC81" s="172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207</v>
      </c>
      <c r="P82" s="29">
        <f t="shared" si="26"/>
        <v>68</v>
      </c>
      <c r="Q82" s="29">
        <f t="shared" si="26"/>
        <v>65</v>
      </c>
      <c r="R82" s="29">
        <f t="shared" si="26"/>
        <v>62</v>
      </c>
      <c r="S82" s="69">
        <f>AVERAGE(P82/O82)</f>
        <v>0.32850241545893721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207</v>
      </c>
      <c r="D83" s="29">
        <f>SUM(P55,D82)</f>
        <v>68</v>
      </c>
      <c r="E83" s="29">
        <f>SUM(Q55,E82)</f>
        <v>65</v>
      </c>
      <c r="F83" s="29">
        <f>SUM(R55,F82)</f>
        <v>62</v>
      </c>
      <c r="G83" s="29">
        <f t="shared" ref="G83:M83" si="27">SUM(C83,G82)</f>
        <v>207</v>
      </c>
      <c r="H83" s="29">
        <f t="shared" si="27"/>
        <v>68</v>
      </c>
      <c r="I83" s="29">
        <f t="shared" si="27"/>
        <v>65</v>
      </c>
      <c r="J83" s="29">
        <f t="shared" si="27"/>
        <v>62</v>
      </c>
      <c r="K83" s="29">
        <f t="shared" si="27"/>
        <v>207</v>
      </c>
      <c r="L83" s="29">
        <f t="shared" si="27"/>
        <v>68</v>
      </c>
      <c r="M83" s="29">
        <f t="shared" si="27"/>
        <v>65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0.52112676056338025</v>
      </c>
      <c r="V84" s="189" t="s">
        <v>25</v>
      </c>
      <c r="W84" s="190"/>
      <c r="X84" s="191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0.75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174</v>
      </c>
      <c r="X86" s="79">
        <v>0.69948186528497414</v>
      </c>
      <c r="Y86" s="62" t="s">
        <v>199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434</v>
      </c>
      <c r="X87" s="163">
        <v>0.5</v>
      </c>
      <c r="Y87" s="62" t="s">
        <v>204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63" t="e">
        <v>#DIV/0!</v>
      </c>
      <c r="Y88" s="62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2" t="s">
        <v>204</v>
      </c>
    </row>
  </sheetData>
  <sheetProtection password="97AA" sheet="1" objects="1" scenarios="1"/>
  <sortState ref="A3:W10">
    <sortCondition descending="1" ref="T3:T10"/>
    <sortCondition descending="1" ref="U3:U10"/>
    <sortCondition descending="1" ref="W3:W1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70" numberStoredAsText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AD89"/>
  <sheetViews>
    <sheetView zoomScaleNormal="100" workbookViewId="0">
      <pane xSplit="2" ySplit="2" topLeftCell="C3" activePane="bottomRight" state="frozen"/>
      <selection activeCell="T79" sqref="T79"/>
      <selection pane="topRight" activeCell="T79" sqref="T79"/>
      <selection pane="bottomLeft" activeCell="T79" sqref="T79"/>
      <selection pane="bottomRight" activeCell="C3" sqref="C3"/>
    </sheetView>
  </sheetViews>
  <sheetFormatPr defaultRowHeight="12.75" x14ac:dyDescent="0.2"/>
  <cols>
    <col min="1" max="1" width="9.140625" style="147"/>
    <col min="2" max="2" width="18.140625" style="147" customWidth="1"/>
    <col min="3" max="18" width="5.28515625" style="147" customWidth="1"/>
    <col min="19" max="19" width="18" style="147" customWidth="1"/>
    <col min="20" max="21" width="9.140625" style="147"/>
    <col min="22" max="22" width="20.5703125" style="147" customWidth="1"/>
    <col min="23" max="24" width="9.28515625" style="147" bestFit="1" customWidth="1"/>
    <col min="25" max="25" width="9.42578125" style="147" bestFit="1" customWidth="1"/>
    <col min="26" max="26" width="9.140625" style="147"/>
    <col min="27" max="27" width="12.140625" style="147" customWidth="1"/>
    <col min="28" max="28" width="9.140625" style="147"/>
    <col min="29" max="29" width="9.28515625" style="147" bestFit="1" customWidth="1"/>
    <col min="30" max="16384" width="9.140625" style="147"/>
  </cols>
  <sheetData>
    <row r="1" spans="1:19" ht="13.5" thickBot="1" x14ac:dyDescent="0.25">
      <c r="A1" s="1" t="s">
        <v>0</v>
      </c>
      <c r="B1" s="2" t="s">
        <v>1</v>
      </c>
      <c r="C1" s="186" t="s">
        <v>42</v>
      </c>
      <c r="D1" s="187"/>
      <c r="E1" s="188"/>
      <c r="F1" s="4">
        <v>5</v>
      </c>
      <c r="G1" s="186" t="s">
        <v>40</v>
      </c>
      <c r="H1" s="187"/>
      <c r="I1" s="188"/>
      <c r="J1" s="4">
        <v>4</v>
      </c>
      <c r="K1" s="186" t="s">
        <v>348</v>
      </c>
      <c r="L1" s="187"/>
      <c r="M1" s="188"/>
      <c r="N1" s="4">
        <v>9</v>
      </c>
      <c r="O1" s="186" t="s">
        <v>415</v>
      </c>
      <c r="P1" s="187"/>
      <c r="Q1" s="188"/>
      <c r="R1" s="5">
        <v>9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85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102</v>
      </c>
      <c r="B3" s="86" t="s">
        <v>290</v>
      </c>
      <c r="C3" s="12">
        <v>4</v>
      </c>
      <c r="D3" s="146">
        <v>0</v>
      </c>
      <c r="E3" s="146">
        <v>4</v>
      </c>
      <c r="F3" s="14">
        <v>0</v>
      </c>
      <c r="G3" s="127">
        <v>4</v>
      </c>
      <c r="H3" s="128">
        <v>0</v>
      </c>
      <c r="I3" s="128">
        <v>2</v>
      </c>
      <c r="J3" s="129">
        <v>0</v>
      </c>
      <c r="K3" s="127"/>
      <c r="L3" s="128"/>
      <c r="M3" s="128"/>
      <c r="N3" s="129"/>
      <c r="O3" s="12"/>
      <c r="P3" s="146"/>
      <c r="Q3" s="146"/>
      <c r="R3" s="14"/>
      <c r="S3" s="17"/>
    </row>
    <row r="4" spans="1:19" x14ac:dyDescent="0.2">
      <c r="A4" s="83" t="s">
        <v>97</v>
      </c>
      <c r="B4" s="86" t="s">
        <v>288</v>
      </c>
      <c r="C4" s="12">
        <v>4</v>
      </c>
      <c r="D4" s="146">
        <v>1</v>
      </c>
      <c r="E4" s="146">
        <v>0</v>
      </c>
      <c r="F4" s="14">
        <v>2</v>
      </c>
      <c r="G4" s="127">
        <v>3</v>
      </c>
      <c r="H4" s="128">
        <v>0</v>
      </c>
      <c r="I4" s="128">
        <v>0</v>
      </c>
      <c r="J4" s="129">
        <v>3</v>
      </c>
      <c r="K4" s="127">
        <v>4</v>
      </c>
      <c r="L4" s="128">
        <v>1</v>
      </c>
      <c r="M4" s="128">
        <v>0</v>
      </c>
      <c r="N4" s="129">
        <v>1</v>
      </c>
      <c r="O4" s="12">
        <v>0</v>
      </c>
      <c r="P4" s="146">
        <v>0</v>
      </c>
      <c r="Q4" s="146">
        <v>0</v>
      </c>
      <c r="R4" s="14">
        <v>1</v>
      </c>
      <c r="S4" s="17"/>
    </row>
    <row r="5" spans="1:19" x14ac:dyDescent="0.2">
      <c r="A5" s="83" t="s">
        <v>155</v>
      </c>
      <c r="B5" s="86" t="s">
        <v>357</v>
      </c>
      <c r="C5" s="12">
        <v>4</v>
      </c>
      <c r="D5" s="146">
        <v>2</v>
      </c>
      <c r="E5" s="146">
        <v>1</v>
      </c>
      <c r="F5" s="14">
        <v>0</v>
      </c>
      <c r="G5" s="127">
        <v>3</v>
      </c>
      <c r="H5" s="128">
        <v>0</v>
      </c>
      <c r="I5" s="128">
        <v>2</v>
      </c>
      <c r="J5" s="129">
        <v>2</v>
      </c>
      <c r="K5" s="127">
        <v>4</v>
      </c>
      <c r="L5" s="128">
        <v>0</v>
      </c>
      <c r="M5" s="128">
        <v>4</v>
      </c>
      <c r="N5" s="129">
        <v>1</v>
      </c>
      <c r="O5" s="12">
        <v>3</v>
      </c>
      <c r="P5" s="146">
        <v>0</v>
      </c>
      <c r="Q5" s="146">
        <v>2</v>
      </c>
      <c r="R5" s="14">
        <v>0</v>
      </c>
      <c r="S5" s="17"/>
    </row>
    <row r="6" spans="1:19" x14ac:dyDescent="0.2">
      <c r="A6" s="83" t="s">
        <v>99</v>
      </c>
      <c r="B6" s="86" t="s">
        <v>316</v>
      </c>
      <c r="C6" s="12">
        <v>4</v>
      </c>
      <c r="D6" s="146">
        <v>1</v>
      </c>
      <c r="E6" s="146">
        <v>2</v>
      </c>
      <c r="F6" s="14">
        <v>4</v>
      </c>
      <c r="G6" s="127">
        <v>3</v>
      </c>
      <c r="H6" s="128">
        <v>0</v>
      </c>
      <c r="I6" s="128">
        <v>1</v>
      </c>
      <c r="J6" s="129">
        <v>2</v>
      </c>
      <c r="K6" s="127">
        <v>4</v>
      </c>
      <c r="L6" s="128">
        <v>1</v>
      </c>
      <c r="M6" s="128">
        <v>3</v>
      </c>
      <c r="N6" s="129">
        <v>1</v>
      </c>
      <c r="O6" s="12">
        <v>3</v>
      </c>
      <c r="P6" s="146">
        <v>0</v>
      </c>
      <c r="Q6" s="146">
        <v>2</v>
      </c>
      <c r="R6" s="14">
        <v>0</v>
      </c>
      <c r="S6" s="17"/>
    </row>
    <row r="7" spans="1:19" x14ac:dyDescent="0.2">
      <c r="A7" s="83" t="s">
        <v>152</v>
      </c>
      <c r="B7" s="86" t="s">
        <v>317</v>
      </c>
      <c r="C7" s="12">
        <v>3</v>
      </c>
      <c r="D7" s="146">
        <v>0</v>
      </c>
      <c r="E7" s="146">
        <v>2</v>
      </c>
      <c r="F7" s="14">
        <v>2</v>
      </c>
      <c r="G7" s="127">
        <v>0</v>
      </c>
      <c r="H7" s="128">
        <v>0</v>
      </c>
      <c r="I7" s="128">
        <v>0</v>
      </c>
      <c r="J7" s="129">
        <v>0</v>
      </c>
      <c r="K7" s="127">
        <v>0</v>
      </c>
      <c r="L7" s="128">
        <v>0</v>
      </c>
      <c r="M7" s="128">
        <v>0</v>
      </c>
      <c r="N7" s="129">
        <v>0</v>
      </c>
      <c r="O7" s="12">
        <v>3</v>
      </c>
      <c r="P7" s="146">
        <v>0</v>
      </c>
      <c r="Q7" s="146">
        <v>3</v>
      </c>
      <c r="R7" s="14">
        <v>2</v>
      </c>
      <c r="S7" s="17"/>
    </row>
    <row r="8" spans="1:19" x14ac:dyDescent="0.2">
      <c r="A8" s="83" t="s">
        <v>95</v>
      </c>
      <c r="B8" s="86" t="s">
        <v>315</v>
      </c>
      <c r="C8" s="12">
        <v>3</v>
      </c>
      <c r="D8" s="146">
        <v>0</v>
      </c>
      <c r="E8" s="146">
        <v>2</v>
      </c>
      <c r="F8" s="14">
        <v>2</v>
      </c>
      <c r="G8" s="127">
        <v>3</v>
      </c>
      <c r="H8" s="128">
        <v>1</v>
      </c>
      <c r="I8" s="128">
        <v>1</v>
      </c>
      <c r="J8" s="129">
        <v>2</v>
      </c>
      <c r="K8" s="127">
        <v>4</v>
      </c>
      <c r="L8" s="128">
        <v>0</v>
      </c>
      <c r="M8" s="128">
        <v>2</v>
      </c>
      <c r="N8" s="129">
        <v>2</v>
      </c>
      <c r="O8" s="12">
        <v>3</v>
      </c>
      <c r="P8" s="146">
        <v>0</v>
      </c>
      <c r="Q8" s="146">
        <v>3</v>
      </c>
      <c r="R8" s="14">
        <v>3</v>
      </c>
      <c r="S8" s="17"/>
    </row>
    <row r="9" spans="1:19" x14ac:dyDescent="0.2">
      <c r="A9" s="83" t="s">
        <v>103</v>
      </c>
      <c r="B9" s="86" t="s">
        <v>289</v>
      </c>
      <c r="C9" s="12"/>
      <c r="D9" s="146"/>
      <c r="E9" s="146"/>
      <c r="F9" s="14"/>
      <c r="G9" s="127">
        <v>3</v>
      </c>
      <c r="H9" s="128">
        <v>0</v>
      </c>
      <c r="I9" s="128">
        <v>3</v>
      </c>
      <c r="J9" s="129">
        <v>0</v>
      </c>
      <c r="K9" s="127">
        <v>4</v>
      </c>
      <c r="L9" s="128">
        <v>3</v>
      </c>
      <c r="M9" s="128">
        <v>1</v>
      </c>
      <c r="N9" s="129">
        <v>0</v>
      </c>
      <c r="O9" s="12">
        <v>3</v>
      </c>
      <c r="P9" s="146">
        <v>0</v>
      </c>
      <c r="Q9" s="146">
        <v>3</v>
      </c>
      <c r="R9" s="14">
        <v>2</v>
      </c>
      <c r="S9" s="17"/>
    </row>
    <row r="10" spans="1:19" x14ac:dyDescent="0.2">
      <c r="A10" s="83" t="s">
        <v>98</v>
      </c>
      <c r="B10" s="86" t="s">
        <v>437</v>
      </c>
      <c r="C10" s="12"/>
      <c r="D10" s="146"/>
      <c r="E10" s="146"/>
      <c r="F10" s="14"/>
      <c r="G10" s="12"/>
      <c r="H10" s="146"/>
      <c r="I10" s="146"/>
      <c r="J10" s="14"/>
      <c r="K10" s="12">
        <v>4</v>
      </c>
      <c r="L10" s="146">
        <v>1</v>
      </c>
      <c r="M10" s="146">
        <v>1</v>
      </c>
      <c r="N10" s="14">
        <v>1</v>
      </c>
      <c r="O10" s="15">
        <v>3</v>
      </c>
      <c r="P10" s="146">
        <v>0</v>
      </c>
      <c r="Q10" s="146">
        <v>2</v>
      </c>
      <c r="R10" s="16">
        <v>0</v>
      </c>
      <c r="S10" s="17"/>
    </row>
    <row r="11" spans="1:19" x14ac:dyDescent="0.2">
      <c r="A11" s="83"/>
      <c r="B11" s="86"/>
      <c r="C11" s="12"/>
      <c r="D11" s="146"/>
      <c r="E11" s="146"/>
      <c r="F11" s="14"/>
      <c r="G11" s="12"/>
      <c r="H11" s="146"/>
      <c r="I11" s="146"/>
      <c r="J11" s="14"/>
      <c r="K11" s="12"/>
      <c r="L11" s="146"/>
      <c r="M11" s="146"/>
      <c r="N11" s="14"/>
      <c r="O11" s="15"/>
      <c r="P11" s="146"/>
      <c r="Q11" s="146"/>
      <c r="R11" s="16"/>
      <c r="S11" s="17"/>
    </row>
    <row r="12" spans="1:19" x14ac:dyDescent="0.2">
      <c r="A12" s="83"/>
      <c r="B12" s="86"/>
      <c r="C12" s="12"/>
      <c r="D12" s="146"/>
      <c r="E12" s="146"/>
      <c r="F12" s="14"/>
      <c r="G12" s="12"/>
      <c r="H12" s="146"/>
      <c r="I12" s="146"/>
      <c r="J12" s="14"/>
      <c r="K12" s="12"/>
      <c r="L12" s="146"/>
      <c r="M12" s="146"/>
      <c r="N12" s="14"/>
      <c r="O12" s="15"/>
      <c r="P12" s="146"/>
      <c r="Q12" s="146"/>
      <c r="R12" s="16"/>
      <c r="S12" s="17"/>
    </row>
    <row r="13" spans="1:19" x14ac:dyDescent="0.2">
      <c r="A13" s="83"/>
      <c r="B13" s="86"/>
      <c r="C13" s="12"/>
      <c r="D13" s="146"/>
      <c r="E13" s="146"/>
      <c r="F13" s="14"/>
      <c r="G13" s="12"/>
      <c r="H13" s="146"/>
      <c r="I13" s="146"/>
      <c r="J13" s="14"/>
      <c r="K13" s="12"/>
      <c r="L13" s="146"/>
      <c r="M13" s="146"/>
      <c r="N13" s="14"/>
      <c r="O13" s="15"/>
      <c r="P13" s="146"/>
      <c r="Q13" s="146"/>
      <c r="R13" s="16"/>
      <c r="S13" s="17"/>
    </row>
    <row r="14" spans="1:19" x14ac:dyDescent="0.2">
      <c r="A14" s="83"/>
      <c r="B14" s="86"/>
      <c r="C14" s="12"/>
      <c r="D14" s="146"/>
      <c r="E14" s="146"/>
      <c r="F14" s="14"/>
      <c r="G14" s="12"/>
      <c r="H14" s="146"/>
      <c r="I14" s="146"/>
      <c r="J14" s="14"/>
      <c r="K14" s="12"/>
      <c r="L14" s="146"/>
      <c r="M14" s="146"/>
      <c r="N14" s="14"/>
      <c r="O14" s="15"/>
      <c r="P14" s="146"/>
      <c r="Q14" s="146"/>
      <c r="R14" s="16"/>
      <c r="S14" s="17"/>
    </row>
    <row r="15" spans="1:19" x14ac:dyDescent="0.2">
      <c r="A15" s="83"/>
      <c r="B15" s="86"/>
      <c r="C15" s="12"/>
      <c r="D15" s="146"/>
      <c r="E15" s="146"/>
      <c r="F15" s="14"/>
      <c r="G15" s="12"/>
      <c r="H15" s="146"/>
      <c r="I15" s="146"/>
      <c r="J15" s="14"/>
      <c r="K15" s="12"/>
      <c r="L15" s="146"/>
      <c r="M15" s="146"/>
      <c r="N15" s="14"/>
      <c r="O15" s="15"/>
      <c r="P15" s="146"/>
      <c r="Q15" s="146"/>
      <c r="R15" s="16"/>
      <c r="S15" s="17"/>
    </row>
    <row r="16" spans="1:19" x14ac:dyDescent="0.2">
      <c r="A16" s="83"/>
      <c r="B16" s="86"/>
      <c r="C16" s="12"/>
      <c r="D16" s="146"/>
      <c r="E16" s="146"/>
      <c r="F16" s="14"/>
      <c r="G16" s="12"/>
      <c r="H16" s="146"/>
      <c r="I16" s="146"/>
      <c r="J16" s="14"/>
      <c r="K16" s="12"/>
      <c r="L16" s="146"/>
      <c r="M16" s="146"/>
      <c r="N16" s="14"/>
      <c r="O16" s="15"/>
      <c r="P16" s="146"/>
      <c r="Q16" s="146"/>
      <c r="R16" s="16"/>
      <c r="S16" s="17" t="s">
        <v>8</v>
      </c>
    </row>
    <row r="17" spans="1:24" x14ac:dyDescent="0.2">
      <c r="A17" s="83"/>
      <c r="B17" s="86"/>
      <c r="C17" s="12"/>
      <c r="D17" s="146"/>
      <c r="E17" s="146"/>
      <c r="F17" s="14"/>
      <c r="G17" s="12"/>
      <c r="H17" s="146"/>
      <c r="I17" s="146"/>
      <c r="J17" s="14"/>
      <c r="K17" s="12"/>
      <c r="L17" s="146"/>
      <c r="M17" s="146"/>
      <c r="N17" s="14"/>
      <c r="O17" s="15"/>
      <c r="P17" s="146"/>
      <c r="Q17" s="146"/>
      <c r="R17" s="14"/>
      <c r="S17" s="17"/>
    </row>
    <row r="18" spans="1:24" x14ac:dyDescent="0.2">
      <c r="A18" s="83"/>
      <c r="B18" s="86"/>
      <c r="C18" s="12"/>
      <c r="D18" s="146"/>
      <c r="E18" s="146"/>
      <c r="F18" s="14"/>
      <c r="G18" s="12"/>
      <c r="H18" s="146"/>
      <c r="I18" s="146"/>
      <c r="J18" s="14"/>
      <c r="K18" s="12"/>
      <c r="L18" s="146"/>
      <c r="M18" s="146"/>
      <c r="N18" s="14"/>
      <c r="O18" s="15"/>
      <c r="P18" s="146"/>
      <c r="Q18" s="146"/>
      <c r="R18" s="14"/>
      <c r="S18" s="17"/>
    </row>
    <row r="19" spans="1:24" x14ac:dyDescent="0.2">
      <c r="A19" s="83"/>
      <c r="B19" s="86"/>
      <c r="C19" s="12"/>
      <c r="D19" s="146"/>
      <c r="E19" s="146"/>
      <c r="F19" s="14"/>
      <c r="G19" s="12"/>
      <c r="H19" s="146"/>
      <c r="I19" s="146"/>
      <c r="J19" s="14"/>
      <c r="K19" s="12"/>
      <c r="L19" s="146"/>
      <c r="M19" s="146"/>
      <c r="N19" s="14"/>
      <c r="O19" s="15"/>
      <c r="P19" s="146"/>
      <c r="Q19" s="146"/>
      <c r="R19" s="14"/>
      <c r="S19" s="17"/>
    </row>
    <row r="20" spans="1:24" x14ac:dyDescent="0.2">
      <c r="A20" s="83"/>
      <c r="B20" s="86"/>
      <c r="C20" s="12"/>
      <c r="D20" s="146"/>
      <c r="E20" s="146"/>
      <c r="F20" s="14"/>
      <c r="G20" s="12"/>
      <c r="H20" s="146"/>
      <c r="I20" s="146"/>
      <c r="J20" s="14"/>
      <c r="K20" s="12"/>
      <c r="L20" s="146"/>
      <c r="M20" s="146"/>
      <c r="N20" s="14"/>
      <c r="O20" s="15"/>
      <c r="P20" s="146"/>
      <c r="Q20" s="146"/>
      <c r="R20" s="14"/>
      <c r="S20" s="17"/>
    </row>
    <row r="21" spans="1:24" ht="13.5" thickBot="1" x14ac:dyDescent="0.25">
      <c r="A21" s="83"/>
      <c r="B21" s="115"/>
      <c r="C21" s="116"/>
      <c r="D21" s="117"/>
      <c r="E21" s="117"/>
      <c r="F21" s="118"/>
      <c r="G21" s="116"/>
      <c r="H21" s="117"/>
      <c r="I21" s="117"/>
      <c r="J21" s="118"/>
      <c r="K21" s="116"/>
      <c r="L21" s="117"/>
      <c r="M21" s="117"/>
      <c r="N21" s="118"/>
      <c r="O21" s="152"/>
      <c r="P21" s="117"/>
      <c r="Q21" s="117"/>
      <c r="R21" s="119"/>
      <c r="S21" s="17"/>
    </row>
    <row r="22" spans="1:24" x14ac:dyDescent="0.2">
      <c r="A22" s="18" t="s">
        <v>9</v>
      </c>
      <c r="B22" s="169" t="s">
        <v>419</v>
      </c>
      <c r="C22" s="20">
        <v>22</v>
      </c>
      <c r="D22" s="21">
        <v>4</v>
      </c>
      <c r="E22" s="21">
        <v>11</v>
      </c>
      <c r="F22" s="22">
        <v>10</v>
      </c>
      <c r="G22" s="20">
        <v>19</v>
      </c>
      <c r="H22" s="21">
        <v>1</v>
      </c>
      <c r="I22" s="21">
        <v>9</v>
      </c>
      <c r="J22" s="22">
        <v>9</v>
      </c>
      <c r="K22" s="20">
        <v>24</v>
      </c>
      <c r="L22" s="21">
        <v>6</v>
      </c>
      <c r="M22" s="21">
        <v>11</v>
      </c>
      <c r="N22" s="22">
        <v>6</v>
      </c>
      <c r="O22" s="20">
        <v>18</v>
      </c>
      <c r="P22" s="21">
        <v>0</v>
      </c>
      <c r="Q22" s="21">
        <v>15</v>
      </c>
      <c r="R22" s="23">
        <v>8</v>
      </c>
      <c r="S22" s="24"/>
    </row>
    <row r="23" spans="1:24" x14ac:dyDescent="0.2">
      <c r="A23" s="18"/>
      <c r="B23" s="170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6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6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22</v>
      </c>
      <c r="D26" s="29">
        <f t="shared" si="0"/>
        <v>4</v>
      </c>
      <c r="E26" s="29">
        <f t="shared" si="0"/>
        <v>11</v>
      </c>
      <c r="F26" s="29">
        <f t="shared" si="0"/>
        <v>10</v>
      </c>
      <c r="G26" s="29">
        <f t="shared" si="0"/>
        <v>19</v>
      </c>
      <c r="H26" s="29">
        <f t="shared" si="0"/>
        <v>1</v>
      </c>
      <c r="I26" s="29">
        <f t="shared" si="0"/>
        <v>9</v>
      </c>
      <c r="J26" s="29">
        <f t="shared" si="0"/>
        <v>9</v>
      </c>
      <c r="K26" s="29">
        <f t="shared" si="0"/>
        <v>24</v>
      </c>
      <c r="L26" s="29">
        <f t="shared" si="0"/>
        <v>6</v>
      </c>
      <c r="M26" s="29">
        <f t="shared" si="0"/>
        <v>11</v>
      </c>
      <c r="N26" s="29">
        <f t="shared" si="0"/>
        <v>6</v>
      </c>
      <c r="O26" s="29">
        <f t="shared" si="0"/>
        <v>18</v>
      </c>
      <c r="P26" s="29">
        <f t="shared" si="0"/>
        <v>0</v>
      </c>
      <c r="Q26" s="29">
        <f t="shared" si="0"/>
        <v>15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22</v>
      </c>
      <c r="D27" s="30">
        <f>D26</f>
        <v>4</v>
      </c>
      <c r="E27" s="30">
        <f>E26</f>
        <v>11</v>
      </c>
      <c r="F27" s="30">
        <f>F26</f>
        <v>10</v>
      </c>
      <c r="G27" s="30">
        <f t="shared" ref="G27:R27" si="1">SUM(C27,G26)</f>
        <v>41</v>
      </c>
      <c r="H27" s="30">
        <f t="shared" si="1"/>
        <v>5</v>
      </c>
      <c r="I27" s="30">
        <f t="shared" si="1"/>
        <v>20</v>
      </c>
      <c r="J27" s="30">
        <f t="shared" si="1"/>
        <v>19</v>
      </c>
      <c r="K27" s="30">
        <f t="shared" si="1"/>
        <v>65</v>
      </c>
      <c r="L27" s="30">
        <f t="shared" si="1"/>
        <v>11</v>
      </c>
      <c r="M27" s="30">
        <f t="shared" si="1"/>
        <v>31</v>
      </c>
      <c r="N27" s="30">
        <f t="shared" si="1"/>
        <v>25</v>
      </c>
      <c r="O27" s="31">
        <f t="shared" si="1"/>
        <v>83</v>
      </c>
      <c r="P27" s="30">
        <f t="shared" si="1"/>
        <v>11</v>
      </c>
      <c r="Q27" s="30">
        <f t="shared" si="1"/>
        <v>46</v>
      </c>
      <c r="R27" s="32">
        <f t="shared" si="1"/>
        <v>33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3" t="s">
        <v>92</v>
      </c>
      <c r="D29" s="187"/>
      <c r="E29" s="188"/>
      <c r="F29" s="4">
        <v>17</v>
      </c>
      <c r="G29" s="193" t="s">
        <v>246</v>
      </c>
      <c r="H29" s="187"/>
      <c r="I29" s="188"/>
      <c r="J29" s="4">
        <v>0</v>
      </c>
      <c r="K29" s="193" t="s">
        <v>281</v>
      </c>
      <c r="L29" s="187"/>
      <c r="M29" s="188"/>
      <c r="N29" s="4">
        <v>5</v>
      </c>
      <c r="O29" s="193" t="s">
        <v>130</v>
      </c>
      <c r="P29" s="187"/>
      <c r="Q29" s="188"/>
      <c r="R29" s="5">
        <v>2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85" t="s">
        <v>4</v>
      </c>
      <c r="P30" s="8" t="s">
        <v>5</v>
      </c>
      <c r="Q30" s="8" t="s">
        <v>6</v>
      </c>
      <c r="R30" s="184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4</v>
      </c>
      <c r="B31" s="86" t="str">
        <f t="shared" si="2"/>
        <v>Wayne St Denis</v>
      </c>
      <c r="C31" s="12"/>
      <c r="D31" s="146"/>
      <c r="E31" s="146"/>
      <c r="F31" s="14"/>
      <c r="G31" s="12">
        <v>3</v>
      </c>
      <c r="H31" s="146">
        <v>0</v>
      </c>
      <c r="I31" s="146">
        <v>3</v>
      </c>
      <c r="J31" s="14">
        <v>0</v>
      </c>
      <c r="K31" s="12">
        <v>3</v>
      </c>
      <c r="L31" s="146">
        <v>0</v>
      </c>
      <c r="M31" s="146">
        <v>1</v>
      </c>
      <c r="N31" s="14">
        <v>0</v>
      </c>
      <c r="O31" s="15">
        <v>4</v>
      </c>
      <c r="P31" s="146">
        <v>1</v>
      </c>
      <c r="Q31" s="146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</v>
      </c>
      <c r="B32" s="86" t="str">
        <f t="shared" si="2"/>
        <v>Cassie Orgeles</v>
      </c>
      <c r="C32" s="12">
        <v>4</v>
      </c>
      <c r="D32" s="146">
        <v>0</v>
      </c>
      <c r="E32" s="146">
        <v>2</v>
      </c>
      <c r="F32" s="14">
        <v>0</v>
      </c>
      <c r="G32" s="12">
        <v>2</v>
      </c>
      <c r="H32" s="146">
        <v>0</v>
      </c>
      <c r="I32" s="146">
        <v>1</v>
      </c>
      <c r="J32" s="14">
        <v>0</v>
      </c>
      <c r="K32" s="12">
        <v>3</v>
      </c>
      <c r="L32" s="146">
        <v>0</v>
      </c>
      <c r="M32" s="146">
        <v>1</v>
      </c>
      <c r="N32" s="14">
        <v>0</v>
      </c>
      <c r="O32" s="15"/>
      <c r="P32" s="146"/>
      <c r="Q32" s="146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14</v>
      </c>
      <c r="B33" s="86" t="str">
        <f t="shared" si="2"/>
        <v>Sung Bae</v>
      </c>
      <c r="C33" s="12">
        <v>4</v>
      </c>
      <c r="D33" s="146">
        <v>1</v>
      </c>
      <c r="E33" s="146">
        <v>3</v>
      </c>
      <c r="F33" s="14">
        <v>0</v>
      </c>
      <c r="G33" s="12">
        <v>3</v>
      </c>
      <c r="H33" s="146">
        <v>1</v>
      </c>
      <c r="I33" s="146">
        <v>1</v>
      </c>
      <c r="J33" s="14">
        <v>0</v>
      </c>
      <c r="K33" s="12">
        <v>3</v>
      </c>
      <c r="L33" s="146">
        <v>0</v>
      </c>
      <c r="M33" s="146">
        <v>2</v>
      </c>
      <c r="N33" s="14">
        <v>0</v>
      </c>
      <c r="O33" s="15">
        <v>5</v>
      </c>
      <c r="P33" s="146">
        <v>2</v>
      </c>
      <c r="Q33" s="146">
        <v>3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</v>
      </c>
      <c r="B34" s="86" t="str">
        <f t="shared" si="2"/>
        <v>Joey Cabral</v>
      </c>
      <c r="C34" s="12">
        <v>4</v>
      </c>
      <c r="D34" s="146">
        <v>1</v>
      </c>
      <c r="E34" s="146">
        <v>2</v>
      </c>
      <c r="F34" s="14">
        <v>0</v>
      </c>
      <c r="G34" s="12">
        <v>3</v>
      </c>
      <c r="H34" s="146">
        <v>0</v>
      </c>
      <c r="I34" s="146">
        <v>1</v>
      </c>
      <c r="J34" s="14">
        <v>1</v>
      </c>
      <c r="K34" s="12">
        <v>3</v>
      </c>
      <c r="L34" s="146">
        <v>0</v>
      </c>
      <c r="M34" s="146">
        <v>3</v>
      </c>
      <c r="N34" s="14">
        <v>2</v>
      </c>
      <c r="O34" s="15">
        <v>4</v>
      </c>
      <c r="P34" s="146">
        <v>0</v>
      </c>
      <c r="Q34" s="146">
        <v>2</v>
      </c>
      <c r="R34" s="16">
        <v>2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6</v>
      </c>
      <c r="B35" s="86" t="str">
        <f t="shared" si="2"/>
        <v>Meghan Mahon</v>
      </c>
      <c r="C35" s="12">
        <v>0</v>
      </c>
      <c r="D35" s="146">
        <v>0</v>
      </c>
      <c r="E35" s="146">
        <v>0</v>
      </c>
      <c r="F35" s="14">
        <v>0</v>
      </c>
      <c r="G35" s="12">
        <v>3</v>
      </c>
      <c r="H35" s="146">
        <v>0</v>
      </c>
      <c r="I35" s="146">
        <v>3</v>
      </c>
      <c r="J35" s="14">
        <v>1</v>
      </c>
      <c r="K35" s="12">
        <v>0</v>
      </c>
      <c r="L35" s="146">
        <v>0</v>
      </c>
      <c r="M35" s="146">
        <v>0</v>
      </c>
      <c r="N35" s="14">
        <v>2</v>
      </c>
      <c r="O35" s="15">
        <v>0</v>
      </c>
      <c r="P35" s="146">
        <v>0</v>
      </c>
      <c r="Q35" s="146">
        <v>0</v>
      </c>
      <c r="R35" s="16">
        <v>3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Aaron Prevost</v>
      </c>
      <c r="C36" s="12">
        <v>3</v>
      </c>
      <c r="D36" s="146">
        <v>0</v>
      </c>
      <c r="E36" s="146">
        <v>1</v>
      </c>
      <c r="F36" s="14">
        <v>1</v>
      </c>
      <c r="G36" s="12">
        <v>2</v>
      </c>
      <c r="H36" s="146">
        <v>0</v>
      </c>
      <c r="I36" s="146">
        <v>2</v>
      </c>
      <c r="J36" s="14">
        <v>3</v>
      </c>
      <c r="K36" s="12">
        <v>3</v>
      </c>
      <c r="L36" s="146">
        <v>0</v>
      </c>
      <c r="M36" s="146">
        <v>1</v>
      </c>
      <c r="N36" s="14">
        <v>6</v>
      </c>
      <c r="O36" s="15">
        <v>4</v>
      </c>
      <c r="P36" s="146">
        <v>2</v>
      </c>
      <c r="Q36" s="146">
        <v>2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</v>
      </c>
      <c r="B37" s="86" t="str">
        <f t="shared" si="2"/>
        <v>Ben Ho Lung</v>
      </c>
      <c r="C37" s="12">
        <v>3</v>
      </c>
      <c r="D37" s="146">
        <v>1</v>
      </c>
      <c r="E37" s="146">
        <v>2</v>
      </c>
      <c r="F37" s="14">
        <v>0</v>
      </c>
      <c r="G37" s="12"/>
      <c r="H37" s="146"/>
      <c r="I37" s="146"/>
      <c r="J37" s="14"/>
      <c r="K37" s="12">
        <v>3</v>
      </c>
      <c r="L37" s="146">
        <v>0</v>
      </c>
      <c r="M37" s="146">
        <v>1</v>
      </c>
      <c r="N37" s="14">
        <v>0</v>
      </c>
      <c r="O37" s="15">
        <v>4</v>
      </c>
      <c r="P37" s="146">
        <v>1</v>
      </c>
      <c r="Q37" s="146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11</v>
      </c>
      <c r="B38" s="86" t="str">
        <f t="shared" si="2"/>
        <v>Amanda Provan</v>
      </c>
      <c r="C38" s="12">
        <v>3</v>
      </c>
      <c r="D38" s="146">
        <v>0</v>
      </c>
      <c r="E38" s="146">
        <v>2</v>
      </c>
      <c r="F38" s="14">
        <v>0</v>
      </c>
      <c r="G38" s="12"/>
      <c r="H38" s="146"/>
      <c r="I38" s="146"/>
      <c r="J38" s="14"/>
      <c r="K38" s="12"/>
      <c r="L38" s="146"/>
      <c r="M38" s="146"/>
      <c r="N38" s="14"/>
      <c r="O38" s="15">
        <v>4</v>
      </c>
      <c r="P38" s="146">
        <v>1</v>
      </c>
      <c r="Q38" s="146">
        <v>2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46"/>
      <c r="E39" s="146"/>
      <c r="F39" s="14"/>
      <c r="G39" s="12"/>
      <c r="H39" s="146"/>
      <c r="I39" s="146"/>
      <c r="J39" s="14"/>
      <c r="K39" s="12"/>
      <c r="L39" s="146"/>
      <c r="M39" s="146"/>
      <c r="N39" s="14"/>
      <c r="O39" s="15"/>
      <c r="P39" s="146"/>
      <c r="Q39" s="146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46"/>
      <c r="E40" s="146"/>
      <c r="F40" s="14"/>
      <c r="G40" s="12"/>
      <c r="H40" s="146"/>
      <c r="I40" s="146"/>
      <c r="J40" s="14"/>
      <c r="K40" s="12"/>
      <c r="L40" s="146"/>
      <c r="M40" s="146"/>
      <c r="N40" s="14"/>
      <c r="O40" s="15"/>
      <c r="P40" s="146"/>
      <c r="Q40" s="146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46"/>
      <c r="E41" s="146"/>
      <c r="F41" s="14"/>
      <c r="G41" s="12"/>
      <c r="H41" s="146"/>
      <c r="I41" s="146"/>
      <c r="J41" s="14"/>
      <c r="K41" s="12"/>
      <c r="L41" s="146"/>
      <c r="M41" s="146"/>
      <c r="N41" s="14"/>
      <c r="O41" s="15"/>
      <c r="P41" s="146"/>
      <c r="Q41" s="146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46"/>
      <c r="E42" s="146"/>
      <c r="F42" s="14"/>
      <c r="G42" s="12"/>
      <c r="H42" s="146"/>
      <c r="I42" s="146"/>
      <c r="J42" s="14"/>
      <c r="K42" s="12"/>
      <c r="L42" s="146"/>
      <c r="M42" s="146"/>
      <c r="N42" s="14"/>
      <c r="O42" s="15"/>
      <c r="P42" s="146"/>
      <c r="Q42" s="146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46"/>
      <c r="E43" s="146"/>
      <c r="F43" s="14"/>
      <c r="G43" s="12"/>
      <c r="H43" s="146"/>
      <c r="I43" s="146"/>
      <c r="J43" s="14"/>
      <c r="K43" s="12"/>
      <c r="L43" s="146"/>
      <c r="M43" s="146"/>
      <c r="N43" s="14"/>
      <c r="O43" s="15"/>
      <c r="P43" s="146"/>
      <c r="Q43" s="146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46"/>
      <c r="E44" s="146"/>
      <c r="F44" s="14"/>
      <c r="G44" s="12"/>
      <c r="H44" s="146"/>
      <c r="I44" s="146"/>
      <c r="J44" s="14"/>
      <c r="K44" s="12"/>
      <c r="L44" s="146"/>
      <c r="M44" s="146"/>
      <c r="N44" s="14"/>
      <c r="O44" s="15"/>
      <c r="P44" s="146"/>
      <c r="Q44" s="146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46"/>
      <c r="E45" s="146"/>
      <c r="F45" s="14"/>
      <c r="G45" s="12"/>
      <c r="H45" s="146"/>
      <c r="I45" s="146"/>
      <c r="J45" s="14"/>
      <c r="K45" s="12"/>
      <c r="L45" s="146"/>
      <c r="M45" s="146"/>
      <c r="N45" s="14"/>
      <c r="O45" s="15"/>
      <c r="P45" s="146"/>
      <c r="Q45" s="146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46"/>
      <c r="E46" s="146"/>
      <c r="F46" s="14"/>
      <c r="G46" s="12"/>
      <c r="H46" s="146"/>
      <c r="I46" s="146"/>
      <c r="J46" s="14"/>
      <c r="K46" s="12"/>
      <c r="L46" s="146"/>
      <c r="M46" s="146"/>
      <c r="N46" s="14"/>
      <c r="O46" s="15"/>
      <c r="P46" s="146"/>
      <c r="Q46" s="146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46"/>
      <c r="E47" s="146"/>
      <c r="F47" s="14"/>
      <c r="G47" s="12"/>
      <c r="H47" s="146"/>
      <c r="I47" s="146"/>
      <c r="J47" s="14"/>
      <c r="K47" s="12"/>
      <c r="L47" s="146"/>
      <c r="M47" s="146"/>
      <c r="N47" s="14"/>
      <c r="O47" s="15"/>
      <c r="P47" s="146"/>
      <c r="Q47" s="146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46"/>
      <c r="E48" s="146"/>
      <c r="F48" s="14"/>
      <c r="G48" s="12"/>
      <c r="H48" s="146"/>
      <c r="I48" s="146"/>
      <c r="J48" s="14"/>
      <c r="K48" s="12"/>
      <c r="L48" s="146"/>
      <c r="M48" s="146"/>
      <c r="N48" s="14"/>
      <c r="O48" s="15"/>
      <c r="P48" s="146"/>
      <c r="Q48" s="146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15"/>
      <c r="C49" s="116"/>
      <c r="D49" s="117"/>
      <c r="E49" s="117"/>
      <c r="F49" s="118"/>
      <c r="G49" s="116"/>
      <c r="H49" s="117"/>
      <c r="I49" s="117"/>
      <c r="J49" s="118"/>
      <c r="K49" s="116"/>
      <c r="L49" s="117"/>
      <c r="M49" s="117"/>
      <c r="N49" s="118"/>
      <c r="O49" s="152"/>
      <c r="P49" s="117"/>
      <c r="Q49" s="117"/>
      <c r="R49" s="119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Arthur Pressick</v>
      </c>
      <c r="C50" s="20">
        <v>21</v>
      </c>
      <c r="D50" s="21">
        <v>3</v>
      </c>
      <c r="E50" s="21">
        <v>12</v>
      </c>
      <c r="F50" s="22">
        <v>1</v>
      </c>
      <c r="G50" s="20">
        <v>16</v>
      </c>
      <c r="H50" s="21">
        <v>1</v>
      </c>
      <c r="I50" s="21">
        <v>11</v>
      </c>
      <c r="J50" s="22">
        <v>5</v>
      </c>
      <c r="K50" s="20">
        <v>18</v>
      </c>
      <c r="L50" s="21">
        <v>0</v>
      </c>
      <c r="M50" s="21">
        <v>9</v>
      </c>
      <c r="N50" s="22">
        <v>10</v>
      </c>
      <c r="O50" s="20">
        <v>25</v>
      </c>
      <c r="P50" s="21">
        <v>7</v>
      </c>
      <c r="Q50" s="21">
        <v>12</v>
      </c>
      <c r="R50" s="23">
        <v>5</v>
      </c>
      <c r="S50" s="24"/>
      <c r="U50" s="39"/>
      <c r="V50" s="39"/>
      <c r="W50" s="39"/>
      <c r="X50" s="39"/>
    </row>
    <row r="51" spans="1:30" x14ac:dyDescent="0.2">
      <c r="A51" s="18"/>
      <c r="B51" s="162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62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62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21</v>
      </c>
      <c r="D54" s="29">
        <f t="shared" si="4"/>
        <v>3</v>
      </c>
      <c r="E54" s="29">
        <f t="shared" si="4"/>
        <v>12</v>
      </c>
      <c r="F54" s="29">
        <f t="shared" si="4"/>
        <v>1</v>
      </c>
      <c r="G54" s="29">
        <f t="shared" si="4"/>
        <v>16</v>
      </c>
      <c r="H54" s="29">
        <f t="shared" si="4"/>
        <v>1</v>
      </c>
      <c r="I54" s="29">
        <f t="shared" si="4"/>
        <v>11</v>
      </c>
      <c r="J54" s="29">
        <f t="shared" si="4"/>
        <v>5</v>
      </c>
      <c r="K54" s="29">
        <f t="shared" si="4"/>
        <v>18</v>
      </c>
      <c r="L54" s="29">
        <f t="shared" si="4"/>
        <v>0</v>
      </c>
      <c r="M54" s="29">
        <f t="shared" si="4"/>
        <v>9</v>
      </c>
      <c r="N54" s="29">
        <f t="shared" si="4"/>
        <v>10</v>
      </c>
      <c r="O54" s="29">
        <f t="shared" si="4"/>
        <v>25</v>
      </c>
      <c r="P54" s="29">
        <f t="shared" si="4"/>
        <v>7</v>
      </c>
      <c r="Q54" s="29">
        <f t="shared" si="4"/>
        <v>12</v>
      </c>
      <c r="R54" s="29">
        <f t="shared" si="4"/>
        <v>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104</v>
      </c>
      <c r="D55" s="30">
        <f>SUM(P27,D54)</f>
        <v>14</v>
      </c>
      <c r="E55" s="30">
        <f>SUM(Q27,E54)</f>
        <v>58</v>
      </c>
      <c r="F55" s="30">
        <f>SUM(R27,F54)</f>
        <v>34</v>
      </c>
      <c r="G55" s="30">
        <f t="shared" ref="G55:R55" si="5">SUM(C55,G54)</f>
        <v>120</v>
      </c>
      <c r="H55" s="30">
        <f t="shared" si="5"/>
        <v>15</v>
      </c>
      <c r="I55" s="30">
        <f t="shared" si="5"/>
        <v>69</v>
      </c>
      <c r="J55" s="30">
        <f t="shared" si="5"/>
        <v>39</v>
      </c>
      <c r="K55" s="30">
        <f t="shared" si="5"/>
        <v>138</v>
      </c>
      <c r="L55" s="30">
        <f t="shared" si="5"/>
        <v>15</v>
      </c>
      <c r="M55" s="30">
        <f t="shared" si="5"/>
        <v>78</v>
      </c>
      <c r="N55" s="30">
        <f t="shared" si="5"/>
        <v>49</v>
      </c>
      <c r="O55" s="31">
        <f t="shared" si="5"/>
        <v>163</v>
      </c>
      <c r="P55" s="30">
        <f t="shared" si="5"/>
        <v>22</v>
      </c>
      <c r="Q55" s="30">
        <f t="shared" si="5"/>
        <v>90</v>
      </c>
      <c r="R55" s="32">
        <f t="shared" si="5"/>
        <v>54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86"/>
      <c r="D57" s="187"/>
      <c r="E57" s="188"/>
      <c r="F57" s="49"/>
      <c r="G57" s="186"/>
      <c r="H57" s="187"/>
      <c r="I57" s="188"/>
      <c r="J57" s="49"/>
      <c r="K57" s="186"/>
      <c r="L57" s="187"/>
      <c r="M57" s="192"/>
      <c r="N57" s="50"/>
      <c r="O57" s="51" t="s">
        <v>14</v>
      </c>
      <c r="P57" s="52"/>
      <c r="Q57" s="4"/>
      <c r="R57" s="53">
        <f>SUM(F1,J1,N1,R1,F29,J29,N29,R29,F57,J57,N57)</f>
        <v>51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446</v>
      </c>
      <c r="AB58" s="57" t="s">
        <v>34</v>
      </c>
      <c r="AC58" s="57" t="s">
        <v>22</v>
      </c>
      <c r="AD58" s="104" t="s">
        <v>44</v>
      </c>
    </row>
    <row r="59" spans="1:30" ht="13.5" thickTop="1" x14ac:dyDescent="0.2">
      <c r="A59" s="83" t="str">
        <f t="shared" ref="A59:A76" si="6">A3</f>
        <v>4</v>
      </c>
      <c r="B59" s="86" t="str">
        <f t="shared" ref="B59:B76" si="7">B31</f>
        <v>Wayne St Denis</v>
      </c>
      <c r="C59" s="12"/>
      <c r="D59" s="146"/>
      <c r="E59" s="146"/>
      <c r="F59" s="14"/>
      <c r="G59" s="12"/>
      <c r="H59" s="146"/>
      <c r="I59" s="146"/>
      <c r="J59" s="14"/>
      <c r="K59" s="12"/>
      <c r="L59" s="146"/>
      <c r="M59" s="146"/>
      <c r="N59" s="14"/>
      <c r="O59" s="58">
        <f>SUM(C3,G3,K3,O3,C31,G31,K31,O31,C59,G59,K59)</f>
        <v>18</v>
      </c>
      <c r="P59" s="88">
        <f>SUM(D3,H3,L3,P3,D31,H31,L31,P31,D59,H59,L59)</f>
        <v>1</v>
      </c>
      <c r="Q59" s="88">
        <f>SUM(E3,I3,M3,Q3,E31,I31,M31,Q31,E59,I59,M59)</f>
        <v>12</v>
      </c>
      <c r="R59" s="89">
        <f>SUM(F3,J3,N3,R3,F31,J31,N31,R31,F59,J59,N59)</f>
        <v>0</v>
      </c>
      <c r="S59" s="84">
        <f>IF(O59=0,0,AVERAGE(P59/O59))</f>
        <v>5.5555555555555552E-2</v>
      </c>
      <c r="U59" s="43" t="s">
        <v>102</v>
      </c>
      <c r="V59" s="86" t="s">
        <v>290</v>
      </c>
      <c r="W59" s="59">
        <v>0</v>
      </c>
      <c r="X59" s="59" t="s">
        <v>447</v>
      </c>
      <c r="Y59" s="60">
        <v>5.5555555555555552E-2</v>
      </c>
      <c r="Z59" s="60" t="s">
        <v>202</v>
      </c>
      <c r="AA59" s="60">
        <v>0</v>
      </c>
      <c r="AB59" s="60" t="s">
        <v>199</v>
      </c>
      <c r="AC59" s="59">
        <v>5</v>
      </c>
      <c r="AD59" s="105">
        <v>0.05</v>
      </c>
    </row>
    <row r="60" spans="1:30" x14ac:dyDescent="0.2">
      <c r="A60" s="83" t="str">
        <f t="shared" si="6"/>
        <v>2</v>
      </c>
      <c r="B60" s="86" t="str">
        <f t="shared" si="7"/>
        <v>Cassie Orgeles</v>
      </c>
      <c r="C60" s="12"/>
      <c r="D60" s="146"/>
      <c r="E60" s="146"/>
      <c r="F60" s="14"/>
      <c r="G60" s="12"/>
      <c r="H60" s="146"/>
      <c r="I60" s="146"/>
      <c r="J60" s="14"/>
      <c r="K60" s="12"/>
      <c r="L60" s="146"/>
      <c r="M60" s="146"/>
      <c r="N60" s="14"/>
      <c r="O60" s="90">
        <f t="shared" ref="O60:R60" si="8">SUM(C4,G4,K4,O4,C32,G32,K32,O32,C60,G60,K60)</f>
        <v>20</v>
      </c>
      <c r="P60" s="56">
        <f t="shared" si="8"/>
        <v>2</v>
      </c>
      <c r="Q60" s="56">
        <f t="shared" si="8"/>
        <v>4</v>
      </c>
      <c r="R60" s="91">
        <f t="shared" si="8"/>
        <v>7</v>
      </c>
      <c r="S60" s="85">
        <f t="shared" ref="S60:S76" si="9">IF(O60=0,0,AVERAGE(P60/O60))</f>
        <v>0.1</v>
      </c>
      <c r="U60" s="43" t="s">
        <v>97</v>
      </c>
      <c r="V60" s="86" t="s">
        <v>288</v>
      </c>
      <c r="W60" s="59">
        <v>7</v>
      </c>
      <c r="X60" s="59">
        <v>7</v>
      </c>
      <c r="Y60" s="60">
        <v>0.1</v>
      </c>
      <c r="Z60" s="60" t="s">
        <v>199</v>
      </c>
      <c r="AA60" s="60">
        <v>1</v>
      </c>
      <c r="AB60" s="60" t="s">
        <v>199</v>
      </c>
      <c r="AC60" s="59">
        <v>7</v>
      </c>
      <c r="AD60" s="105">
        <v>0.1</v>
      </c>
    </row>
    <row r="61" spans="1:30" x14ac:dyDescent="0.2">
      <c r="A61" s="83" t="str">
        <f t="shared" si="6"/>
        <v>14</v>
      </c>
      <c r="B61" s="86" t="str">
        <f t="shared" si="7"/>
        <v>Sung Bae</v>
      </c>
      <c r="C61" s="12"/>
      <c r="D61" s="146"/>
      <c r="E61" s="146"/>
      <c r="F61" s="14"/>
      <c r="G61" s="12"/>
      <c r="H61" s="146"/>
      <c r="I61" s="146"/>
      <c r="J61" s="14"/>
      <c r="K61" s="12"/>
      <c r="L61" s="146"/>
      <c r="M61" s="146"/>
      <c r="N61" s="14"/>
      <c r="O61" s="90">
        <f t="shared" ref="O61:R61" si="10">SUM(C5,G5,K5,O5,C33,G33,K33,O33,C61,G61,K61)</f>
        <v>29</v>
      </c>
      <c r="P61" s="56">
        <f t="shared" si="10"/>
        <v>6</v>
      </c>
      <c r="Q61" s="56">
        <f t="shared" si="10"/>
        <v>18</v>
      </c>
      <c r="R61" s="91">
        <f t="shared" si="10"/>
        <v>3</v>
      </c>
      <c r="S61" s="85">
        <f t="shared" si="9"/>
        <v>0.20689655172413793</v>
      </c>
      <c r="U61" s="43" t="s">
        <v>155</v>
      </c>
      <c r="V61" s="86" t="s">
        <v>357</v>
      </c>
      <c r="W61" s="59">
        <v>3</v>
      </c>
      <c r="X61" s="59">
        <v>3</v>
      </c>
      <c r="Y61" s="60">
        <v>0.20689655172413793</v>
      </c>
      <c r="Z61" s="60" t="s">
        <v>199</v>
      </c>
      <c r="AA61" s="60">
        <v>0.375</v>
      </c>
      <c r="AB61" s="60" t="s">
        <v>199</v>
      </c>
      <c r="AC61" s="59">
        <v>8</v>
      </c>
      <c r="AD61" s="105">
        <v>0.20689655172413793</v>
      </c>
    </row>
    <row r="62" spans="1:30" x14ac:dyDescent="0.2">
      <c r="A62" s="83" t="str">
        <f t="shared" si="6"/>
        <v>1</v>
      </c>
      <c r="B62" s="86" t="str">
        <f t="shared" si="7"/>
        <v>Joey Cabral</v>
      </c>
      <c r="C62" s="12"/>
      <c r="D62" s="146"/>
      <c r="E62" s="146"/>
      <c r="F62" s="14"/>
      <c r="G62" s="12"/>
      <c r="H62" s="146"/>
      <c r="I62" s="146"/>
      <c r="J62" s="14"/>
      <c r="K62" s="12"/>
      <c r="L62" s="146"/>
      <c r="M62" s="146"/>
      <c r="N62" s="14"/>
      <c r="O62" s="90">
        <f t="shared" ref="O62:R62" si="11">SUM(C6,G6,K6,O6,C34,G34,K34,O34,C62,G62,K62)</f>
        <v>28</v>
      </c>
      <c r="P62" s="56">
        <f t="shared" si="11"/>
        <v>3</v>
      </c>
      <c r="Q62" s="56">
        <f t="shared" si="11"/>
        <v>16</v>
      </c>
      <c r="R62" s="91">
        <f t="shared" si="11"/>
        <v>12</v>
      </c>
      <c r="S62" s="85">
        <f t="shared" si="9"/>
        <v>0.10714285714285714</v>
      </c>
      <c r="U62" s="43" t="s">
        <v>99</v>
      </c>
      <c r="V62" s="86" t="s">
        <v>316</v>
      </c>
      <c r="W62" s="59">
        <v>12</v>
      </c>
      <c r="X62" s="59">
        <v>12</v>
      </c>
      <c r="Y62" s="60">
        <v>0.10714285714285714</v>
      </c>
      <c r="Z62" s="60" t="s">
        <v>199</v>
      </c>
      <c r="AA62" s="60">
        <v>1.5</v>
      </c>
      <c r="AB62" s="60" t="s">
        <v>199</v>
      </c>
      <c r="AC62" s="59">
        <v>8</v>
      </c>
      <c r="AD62" s="105">
        <v>0.10714285714285714</v>
      </c>
    </row>
    <row r="63" spans="1:30" x14ac:dyDescent="0.2">
      <c r="A63" s="83" t="str">
        <f t="shared" si="6"/>
        <v>6</v>
      </c>
      <c r="B63" s="86" t="str">
        <f t="shared" si="7"/>
        <v>Meghan Mahon</v>
      </c>
      <c r="C63" s="12"/>
      <c r="D63" s="146"/>
      <c r="E63" s="146"/>
      <c r="F63" s="14"/>
      <c r="G63" s="12"/>
      <c r="H63" s="146"/>
      <c r="I63" s="146"/>
      <c r="J63" s="14"/>
      <c r="K63" s="12"/>
      <c r="L63" s="146"/>
      <c r="M63" s="146"/>
      <c r="N63" s="14"/>
      <c r="O63" s="90">
        <f t="shared" ref="O63:R63" si="12">SUM(C7,G7,K7,O7,C35,G35,K35,O35,C63,G63,K63)</f>
        <v>9</v>
      </c>
      <c r="P63" s="56">
        <f t="shared" si="12"/>
        <v>0</v>
      </c>
      <c r="Q63" s="56">
        <f t="shared" si="12"/>
        <v>8</v>
      </c>
      <c r="R63" s="91">
        <f t="shared" si="12"/>
        <v>10</v>
      </c>
      <c r="S63" s="85">
        <f t="shared" si="9"/>
        <v>0</v>
      </c>
      <c r="U63" s="43" t="s">
        <v>152</v>
      </c>
      <c r="V63" s="86" t="s">
        <v>317</v>
      </c>
      <c r="W63" s="59">
        <v>10</v>
      </c>
      <c r="X63" s="59">
        <v>10</v>
      </c>
      <c r="Y63" s="60">
        <v>0</v>
      </c>
      <c r="Z63" s="60" t="s">
        <v>202</v>
      </c>
      <c r="AA63" s="60">
        <v>1.25</v>
      </c>
      <c r="AB63" s="60" t="s">
        <v>199</v>
      </c>
      <c r="AC63" s="59">
        <v>8</v>
      </c>
      <c r="AD63" s="105">
        <v>0</v>
      </c>
    </row>
    <row r="64" spans="1:30" x14ac:dyDescent="0.2">
      <c r="A64" s="83" t="str">
        <f t="shared" si="6"/>
        <v>7</v>
      </c>
      <c r="B64" s="86" t="str">
        <f t="shared" si="7"/>
        <v>Aaron Prevost</v>
      </c>
      <c r="C64" s="12"/>
      <c r="D64" s="146"/>
      <c r="E64" s="146"/>
      <c r="F64" s="14"/>
      <c r="G64" s="12"/>
      <c r="H64" s="146"/>
      <c r="I64" s="146"/>
      <c r="J64" s="14"/>
      <c r="K64" s="12"/>
      <c r="L64" s="146"/>
      <c r="M64" s="146"/>
      <c r="N64" s="14"/>
      <c r="O64" s="90">
        <f t="shared" ref="O64:R64" si="13">SUM(C8,G8,K8,O8,C36,G36,K36,O36,C64,G64,K64)</f>
        <v>25</v>
      </c>
      <c r="P64" s="56">
        <f t="shared" si="13"/>
        <v>3</v>
      </c>
      <c r="Q64" s="56">
        <f t="shared" si="13"/>
        <v>14</v>
      </c>
      <c r="R64" s="91">
        <f t="shared" si="13"/>
        <v>19</v>
      </c>
      <c r="S64" s="85">
        <f t="shared" si="9"/>
        <v>0.12</v>
      </c>
      <c r="U64" s="43" t="s">
        <v>95</v>
      </c>
      <c r="V64" s="86" t="s">
        <v>315</v>
      </c>
      <c r="W64" s="59">
        <v>19</v>
      </c>
      <c r="X64" s="59">
        <v>19</v>
      </c>
      <c r="Y64" s="60">
        <v>0.12</v>
      </c>
      <c r="Z64" s="60" t="s">
        <v>199</v>
      </c>
      <c r="AA64" s="60">
        <v>2.375</v>
      </c>
      <c r="AB64" s="60" t="s">
        <v>199</v>
      </c>
      <c r="AC64" s="59">
        <v>8</v>
      </c>
      <c r="AD64" s="105">
        <v>0.12</v>
      </c>
    </row>
    <row r="65" spans="1:30" x14ac:dyDescent="0.2">
      <c r="A65" s="83" t="str">
        <f t="shared" si="6"/>
        <v>5</v>
      </c>
      <c r="B65" s="86" t="str">
        <f t="shared" si="7"/>
        <v>Ben Ho Lung</v>
      </c>
      <c r="C65" s="12"/>
      <c r="D65" s="146"/>
      <c r="E65" s="146"/>
      <c r="F65" s="14"/>
      <c r="G65" s="12"/>
      <c r="H65" s="146"/>
      <c r="I65" s="146"/>
      <c r="J65" s="14"/>
      <c r="K65" s="12"/>
      <c r="L65" s="146"/>
      <c r="M65" s="146"/>
      <c r="N65" s="14"/>
      <c r="O65" s="90">
        <f t="shared" ref="O65:R65" si="14">SUM(C9,G9,K9,O9,C37,G37,K37,O37,C65,G65,K65)</f>
        <v>20</v>
      </c>
      <c r="P65" s="56">
        <f t="shared" si="14"/>
        <v>5</v>
      </c>
      <c r="Q65" s="56">
        <f t="shared" si="14"/>
        <v>11</v>
      </c>
      <c r="R65" s="91">
        <f t="shared" si="14"/>
        <v>2</v>
      </c>
      <c r="S65" s="85">
        <f t="shared" si="9"/>
        <v>0.25</v>
      </c>
      <c r="U65" s="43" t="s">
        <v>103</v>
      </c>
      <c r="V65" s="86" t="s">
        <v>289</v>
      </c>
      <c r="W65" s="59">
        <v>2</v>
      </c>
      <c r="X65" s="59">
        <v>2</v>
      </c>
      <c r="Y65" s="60">
        <v>0.25</v>
      </c>
      <c r="Z65" s="60" t="s">
        <v>199</v>
      </c>
      <c r="AA65" s="60">
        <v>0.33333333333333331</v>
      </c>
      <c r="AB65" s="60" t="s">
        <v>199</v>
      </c>
      <c r="AC65" s="59">
        <v>6</v>
      </c>
      <c r="AD65" s="105">
        <v>0.25</v>
      </c>
    </row>
    <row r="66" spans="1:30" x14ac:dyDescent="0.2">
      <c r="A66" s="83" t="str">
        <f t="shared" si="6"/>
        <v>11</v>
      </c>
      <c r="B66" s="86" t="str">
        <f t="shared" si="7"/>
        <v>Amanda Provan</v>
      </c>
      <c r="C66" s="12"/>
      <c r="D66" s="146"/>
      <c r="E66" s="146"/>
      <c r="F66" s="14"/>
      <c r="G66" s="12"/>
      <c r="H66" s="146"/>
      <c r="I66" s="146"/>
      <c r="J66" s="14"/>
      <c r="K66" s="12"/>
      <c r="L66" s="146"/>
      <c r="M66" s="146"/>
      <c r="N66" s="14"/>
      <c r="O66" s="90">
        <f t="shared" ref="O66:R66" si="15">SUM(C10,G10,K10,O10,C38,G38,K38,O38,C66,G66,K66)</f>
        <v>14</v>
      </c>
      <c r="P66" s="56">
        <f t="shared" si="15"/>
        <v>2</v>
      </c>
      <c r="Q66" s="56">
        <f t="shared" si="15"/>
        <v>7</v>
      </c>
      <c r="R66" s="91">
        <f t="shared" si="15"/>
        <v>1</v>
      </c>
      <c r="S66" s="85">
        <f t="shared" si="9"/>
        <v>0.14285714285714285</v>
      </c>
      <c r="U66" s="43" t="s">
        <v>98</v>
      </c>
      <c r="V66" s="86" t="s">
        <v>437</v>
      </c>
      <c r="W66" s="59">
        <v>1</v>
      </c>
      <c r="X66" s="59">
        <v>1</v>
      </c>
      <c r="Y66" s="60">
        <v>0.14285714285714285</v>
      </c>
      <c r="Z66" s="60" t="s">
        <v>202</v>
      </c>
      <c r="AA66" s="60">
        <v>0.25</v>
      </c>
      <c r="AB66" s="60" t="s">
        <v>199</v>
      </c>
      <c r="AC66" s="59">
        <v>4</v>
      </c>
      <c r="AD66" s="105">
        <v>0.1</v>
      </c>
    </row>
    <row r="67" spans="1:30" x14ac:dyDescent="0.2">
      <c r="A67" s="83">
        <f t="shared" si="6"/>
        <v>0</v>
      </c>
      <c r="B67" s="86">
        <f t="shared" si="7"/>
        <v>0</v>
      </c>
      <c r="C67" s="12"/>
      <c r="D67" s="146"/>
      <c r="E67" s="146"/>
      <c r="F67" s="14"/>
      <c r="G67" s="12"/>
      <c r="H67" s="146"/>
      <c r="I67" s="146"/>
      <c r="J67" s="14"/>
      <c r="K67" s="12"/>
      <c r="L67" s="146"/>
      <c r="M67" s="146"/>
      <c r="N67" s="14"/>
      <c r="O67" s="90">
        <f t="shared" ref="O67:R67" si="16">SUM(C11,G11,K11,O11,C39,G39,K39,O39,C67,G67,K67)</f>
        <v>0</v>
      </c>
      <c r="P67" s="56">
        <f t="shared" si="16"/>
        <v>0</v>
      </c>
      <c r="Q67" s="56">
        <f t="shared" si="16"/>
        <v>0</v>
      </c>
      <c r="R67" s="91">
        <f t="shared" si="16"/>
        <v>0</v>
      </c>
      <c r="S67" s="85">
        <f t="shared" si="9"/>
        <v>0</v>
      </c>
      <c r="U67" s="43">
        <v>0</v>
      </c>
      <c r="V67" s="86">
        <v>0</v>
      </c>
      <c r="W67" s="59">
        <v>0</v>
      </c>
      <c r="X67" s="59" t="s">
        <v>447</v>
      </c>
      <c r="Y67" s="60">
        <v>0</v>
      </c>
      <c r="Z67" s="60" t="s">
        <v>202</v>
      </c>
      <c r="AA67" s="60">
        <v>0</v>
      </c>
      <c r="AB67" s="60" t="s">
        <v>203</v>
      </c>
      <c r="AC67" s="59">
        <v>0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46"/>
      <c r="E68" s="146"/>
      <c r="F68" s="14"/>
      <c r="G68" s="12"/>
      <c r="H68" s="146"/>
      <c r="I68" s="146"/>
      <c r="J68" s="14"/>
      <c r="K68" s="12"/>
      <c r="L68" s="146"/>
      <c r="M68" s="146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447</v>
      </c>
      <c r="Y68" s="60">
        <v>0</v>
      </c>
      <c r="Z68" s="60" t="s">
        <v>202</v>
      </c>
      <c r="AA68" s="60">
        <v>0</v>
      </c>
      <c r="AB68" s="60" t="s">
        <v>203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46"/>
      <c r="E69" s="146"/>
      <c r="F69" s="14"/>
      <c r="G69" s="12"/>
      <c r="H69" s="146"/>
      <c r="I69" s="146"/>
      <c r="J69" s="14"/>
      <c r="K69" s="12"/>
      <c r="L69" s="146"/>
      <c r="M69" s="146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447</v>
      </c>
      <c r="Y69" s="60">
        <v>0</v>
      </c>
      <c r="Z69" s="60" t="s">
        <v>202</v>
      </c>
      <c r="AA69" s="60">
        <v>0</v>
      </c>
      <c r="AB69" s="60" t="s">
        <v>203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46"/>
      <c r="E70" s="146"/>
      <c r="F70" s="14"/>
      <c r="G70" s="12"/>
      <c r="H70" s="146"/>
      <c r="I70" s="146"/>
      <c r="J70" s="14"/>
      <c r="K70" s="12"/>
      <c r="L70" s="146"/>
      <c r="M70" s="146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447</v>
      </c>
      <c r="Y70" s="60">
        <v>0</v>
      </c>
      <c r="Z70" s="60" t="s">
        <v>202</v>
      </c>
      <c r="AA70" s="60">
        <v>0</v>
      </c>
      <c r="AB70" s="60" t="s">
        <v>203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46"/>
      <c r="E71" s="146"/>
      <c r="F71" s="14"/>
      <c r="G71" s="12"/>
      <c r="H71" s="146"/>
      <c r="I71" s="146"/>
      <c r="J71" s="14"/>
      <c r="K71" s="12"/>
      <c r="L71" s="146"/>
      <c r="M71" s="146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447</v>
      </c>
      <c r="Y71" s="60">
        <v>0</v>
      </c>
      <c r="Z71" s="60" t="s">
        <v>202</v>
      </c>
      <c r="AA71" s="60">
        <v>0</v>
      </c>
      <c r="AB71" s="60" t="s">
        <v>203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46"/>
      <c r="E72" s="146"/>
      <c r="F72" s="14"/>
      <c r="G72" s="12"/>
      <c r="H72" s="146"/>
      <c r="I72" s="146"/>
      <c r="J72" s="14"/>
      <c r="K72" s="12"/>
      <c r="L72" s="146"/>
      <c r="M72" s="146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447</v>
      </c>
      <c r="Y72" s="60">
        <v>0</v>
      </c>
      <c r="Z72" s="60" t="s">
        <v>202</v>
      </c>
      <c r="AA72" s="60">
        <v>0</v>
      </c>
      <c r="AB72" s="60" t="s">
        <v>203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46"/>
      <c r="E73" s="146"/>
      <c r="F73" s="14"/>
      <c r="G73" s="12"/>
      <c r="H73" s="146"/>
      <c r="I73" s="146"/>
      <c r="J73" s="14"/>
      <c r="K73" s="12"/>
      <c r="L73" s="146"/>
      <c r="M73" s="146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447</v>
      </c>
      <c r="Y73" s="60">
        <v>0</v>
      </c>
      <c r="Z73" s="60" t="s">
        <v>202</v>
      </c>
      <c r="AA73" s="60">
        <v>0</v>
      </c>
      <c r="AB73" s="60" t="s">
        <v>203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53"/>
      <c r="D74" s="154"/>
      <c r="E74" s="154"/>
      <c r="F74" s="155"/>
      <c r="G74" s="153"/>
      <c r="H74" s="154"/>
      <c r="I74" s="154"/>
      <c r="J74" s="155"/>
      <c r="K74" s="153"/>
      <c r="L74" s="154"/>
      <c r="M74" s="154"/>
      <c r="N74" s="155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447</v>
      </c>
      <c r="Y74" s="60">
        <v>0</v>
      </c>
      <c r="Z74" s="60" t="s">
        <v>202</v>
      </c>
      <c r="AA74" s="60">
        <v>0</v>
      </c>
      <c r="AB74" s="60" t="s">
        <v>203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46"/>
      <c r="E75" s="146"/>
      <c r="F75" s="14"/>
      <c r="G75" s="12"/>
      <c r="H75" s="146"/>
      <c r="I75" s="146"/>
      <c r="J75" s="14"/>
      <c r="K75" s="12"/>
      <c r="L75" s="146"/>
      <c r="M75" s="146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447</v>
      </c>
      <c r="Y75" s="60">
        <v>0</v>
      </c>
      <c r="Z75" s="60" t="s">
        <v>202</v>
      </c>
      <c r="AA75" s="60">
        <v>0</v>
      </c>
      <c r="AB75" s="60" t="s">
        <v>203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46"/>
      <c r="E76" s="146"/>
      <c r="F76" s="14"/>
      <c r="G76" s="12"/>
      <c r="H76" s="146"/>
      <c r="I76" s="146"/>
      <c r="J76" s="14"/>
      <c r="K76" s="12"/>
      <c r="L76" s="146"/>
      <c r="M76" s="146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447</v>
      </c>
      <c r="Y76" s="60">
        <v>0</v>
      </c>
      <c r="Z76" s="60" t="s">
        <v>202</v>
      </c>
      <c r="AA76" s="60">
        <v>0</v>
      </c>
      <c r="AB76" s="60" t="s">
        <v>203</v>
      </c>
      <c r="AC76" s="59">
        <v>0</v>
      </c>
      <c r="AD76" s="105">
        <v>0</v>
      </c>
    </row>
    <row r="77" spans="1:30" ht="13.5" thickBot="1" x14ac:dyDescent="0.25">
      <c r="A77" s="83"/>
      <c r="B77" s="115"/>
      <c r="C77" s="116"/>
      <c r="D77" s="117"/>
      <c r="E77" s="117"/>
      <c r="F77" s="118"/>
      <c r="G77" s="116"/>
      <c r="H77" s="117"/>
      <c r="I77" s="117"/>
      <c r="J77" s="118"/>
      <c r="K77" s="116"/>
      <c r="L77" s="117"/>
      <c r="M77" s="117"/>
      <c r="N77" s="119"/>
      <c r="O77" s="120"/>
      <c r="P77" s="121"/>
      <c r="Q77" s="121"/>
      <c r="R77" s="122"/>
      <c r="S77" s="123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Arthur Pressick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163</v>
      </c>
      <c r="P78" s="21">
        <f t="shared" si="26"/>
        <v>22</v>
      </c>
      <c r="Q78" s="158">
        <f t="shared" si="26"/>
        <v>90</v>
      </c>
      <c r="R78" s="157"/>
      <c r="S78" s="159">
        <f>SUM(Q78/O78)</f>
        <v>0.55214723926380371</v>
      </c>
      <c r="V78" s="56" t="s">
        <v>23</v>
      </c>
      <c r="W78" s="59">
        <v>54</v>
      </c>
      <c r="X78" s="59">
        <v>54</v>
      </c>
      <c r="Y78" s="61"/>
      <c r="Z78" s="61"/>
      <c r="AA78" s="61"/>
      <c r="AB78" s="61"/>
      <c r="AC78" s="176"/>
    </row>
    <row r="79" spans="1:30" x14ac:dyDescent="0.2">
      <c r="A79" s="171"/>
      <c r="B79" s="156">
        <f>B51</f>
        <v>0</v>
      </c>
      <c r="C79" s="90"/>
      <c r="D79" s="56"/>
      <c r="E79" s="56"/>
      <c r="F79" s="14"/>
      <c r="G79" s="12"/>
      <c r="H79" s="146"/>
      <c r="I79" s="146"/>
      <c r="J79" s="14"/>
      <c r="K79" s="12"/>
      <c r="L79" s="146"/>
      <c r="M79" s="146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60" t="e">
        <f>SUM(Q79/O79)</f>
        <v>#DIV/0!</v>
      </c>
      <c r="V79" s="67" t="s">
        <v>24</v>
      </c>
      <c r="W79" s="176"/>
      <c r="X79" s="176"/>
      <c r="Y79" s="68">
        <v>0.25</v>
      </c>
      <c r="Z79" s="68"/>
      <c r="AA79" s="68">
        <v>2.375</v>
      </c>
      <c r="AB79" s="68"/>
      <c r="AC79" s="176"/>
    </row>
    <row r="80" spans="1:30" x14ac:dyDescent="0.2">
      <c r="A80" s="171"/>
      <c r="B80" s="156">
        <f>B52</f>
        <v>0</v>
      </c>
      <c r="C80" s="12"/>
      <c r="D80" s="146"/>
      <c r="E80" s="146"/>
      <c r="F80" s="14"/>
      <c r="G80" s="12"/>
      <c r="H80" s="146"/>
      <c r="I80" s="146"/>
      <c r="J80" s="14"/>
      <c r="K80" s="12"/>
      <c r="L80" s="146"/>
      <c r="M80" s="146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60" t="e">
        <f>SUM(Q80/O80)</f>
        <v>#DIV/0!</v>
      </c>
      <c r="V80" s="67"/>
      <c r="W80" s="176"/>
      <c r="X80" s="176"/>
      <c r="Y80" s="68"/>
      <c r="Z80" s="68"/>
      <c r="AA80" s="68"/>
      <c r="AB80" s="68"/>
      <c r="AC80" s="176"/>
    </row>
    <row r="81" spans="1:29" ht="13.5" thickBot="1" x14ac:dyDescent="0.25">
      <c r="A81" s="171"/>
      <c r="B81" s="156">
        <f>B53</f>
        <v>0</v>
      </c>
      <c r="C81" s="173"/>
      <c r="D81" s="174"/>
      <c r="E81" s="174"/>
      <c r="F81" s="175"/>
      <c r="G81" s="173"/>
      <c r="H81" s="174"/>
      <c r="I81" s="174"/>
      <c r="J81" s="175"/>
      <c r="K81" s="173"/>
      <c r="L81" s="174"/>
      <c r="M81" s="174"/>
      <c r="N81" s="175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61" t="e">
        <f>SUM(Q81/O81)</f>
        <v>#DIV/0!</v>
      </c>
      <c r="V81" s="67"/>
      <c r="W81" s="176"/>
      <c r="X81" s="176"/>
      <c r="Y81" s="68"/>
      <c r="Z81" s="68"/>
      <c r="AA81" s="68"/>
      <c r="AB81" s="68"/>
      <c r="AC81" s="176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163</v>
      </c>
      <c r="P82" s="29">
        <f t="shared" si="27"/>
        <v>22</v>
      </c>
      <c r="Q82" s="29">
        <f t="shared" si="27"/>
        <v>90</v>
      </c>
      <c r="R82" s="29">
        <f t="shared" si="27"/>
        <v>54</v>
      </c>
      <c r="S82" s="69">
        <f>AVERAGE(P82/O82)</f>
        <v>0.13496932515337423</v>
      </c>
      <c r="Y82" s="176"/>
      <c r="Z82" s="176"/>
    </row>
    <row r="83" spans="1:29" ht="13.5" thickBot="1" x14ac:dyDescent="0.25">
      <c r="A83" s="18"/>
      <c r="B83" s="28" t="s">
        <v>11</v>
      </c>
      <c r="C83" s="29">
        <f>SUM(O55,C82)</f>
        <v>163</v>
      </c>
      <c r="D83" s="29">
        <f>SUM(P55,D82)</f>
        <v>22</v>
      </c>
      <c r="E83" s="29">
        <f>SUM(Q55,E82)</f>
        <v>90</v>
      </c>
      <c r="F83" s="29">
        <f>SUM(R55,F82)</f>
        <v>54</v>
      </c>
      <c r="G83" s="29">
        <f t="shared" ref="G83:M83" si="28">SUM(C83,G82)</f>
        <v>163</v>
      </c>
      <c r="H83" s="29">
        <f t="shared" si="28"/>
        <v>22</v>
      </c>
      <c r="I83" s="29">
        <f t="shared" si="28"/>
        <v>90</v>
      </c>
      <c r="J83" s="29">
        <f t="shared" si="28"/>
        <v>54</v>
      </c>
      <c r="K83" s="29">
        <f t="shared" si="28"/>
        <v>163</v>
      </c>
      <c r="L83" s="29">
        <f t="shared" si="28"/>
        <v>22</v>
      </c>
      <c r="M83" s="29">
        <f t="shared" si="28"/>
        <v>90</v>
      </c>
      <c r="N83" s="29">
        <f>SUM(AA27,N82)</f>
        <v>0</v>
      </c>
      <c r="O83" s="70"/>
      <c r="P83" s="71"/>
      <c r="Q83" s="71"/>
      <c r="R83" s="71"/>
      <c r="S83" s="72"/>
      <c r="Y83" s="176"/>
      <c r="Z83" s="176"/>
      <c r="AC83" s="176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47">
        <f>1-(P82/(O82-Q82))</f>
        <v>0.69863013698630139</v>
      </c>
      <c r="V84" s="189" t="s">
        <v>25</v>
      </c>
      <c r="W84" s="190"/>
      <c r="X84" s="191"/>
      <c r="Y84" s="176"/>
      <c r="Z84" s="176"/>
      <c r="AA84" s="73" t="s">
        <v>26</v>
      </c>
      <c r="AB84" s="73"/>
      <c r="AC84" s="176"/>
    </row>
    <row r="85" spans="1:29" x14ac:dyDescent="0.2">
      <c r="V85" s="77" t="s">
        <v>27</v>
      </c>
      <c r="W85" s="61"/>
      <c r="X85" s="78">
        <v>1.411764705882353</v>
      </c>
      <c r="Y85" s="176" t="s">
        <v>37</v>
      </c>
      <c r="Z85" s="176"/>
      <c r="AA85" s="73" t="s">
        <v>28</v>
      </c>
      <c r="AB85" s="73"/>
      <c r="AC85" s="176"/>
    </row>
    <row r="86" spans="1:29" x14ac:dyDescent="0.2">
      <c r="A86" s="67" t="s">
        <v>31</v>
      </c>
      <c r="C86" s="146">
        <f>COUNTA(C1,G1,K1,O1,C29,G29,K29,O29,C57,G57,K57)</f>
        <v>8</v>
      </c>
      <c r="E86" s="73" t="s">
        <v>32</v>
      </c>
      <c r="V86" s="77" t="s">
        <v>29</v>
      </c>
      <c r="W86" s="61" t="s">
        <v>419</v>
      </c>
      <c r="X86" s="79">
        <v>0.44785276073619629</v>
      </c>
      <c r="Y86" s="176" t="s">
        <v>199</v>
      </c>
      <c r="Z86" s="176"/>
      <c r="AA86" s="73" t="s">
        <v>30</v>
      </c>
      <c r="AB86" s="73"/>
      <c r="AC86" s="176"/>
    </row>
    <row r="87" spans="1:29" x14ac:dyDescent="0.2">
      <c r="E87" s="73"/>
      <c r="V87" s="77" t="s">
        <v>29</v>
      </c>
      <c r="W87" s="61">
        <v>0</v>
      </c>
      <c r="X87" s="163" t="e">
        <v>#DIV/0!</v>
      </c>
      <c r="Y87" s="176" t="s">
        <v>204</v>
      </c>
      <c r="Z87" s="176"/>
      <c r="AA87" s="176"/>
      <c r="AB87" s="176"/>
      <c r="AC87" s="176"/>
    </row>
    <row r="88" spans="1:29" x14ac:dyDescent="0.2">
      <c r="V88" s="77" t="s">
        <v>29</v>
      </c>
      <c r="W88" s="61">
        <v>0</v>
      </c>
      <c r="X88" s="163" t="e">
        <v>#DIV/0!</v>
      </c>
      <c r="Y88" s="176" t="s">
        <v>204</v>
      </c>
    </row>
    <row r="89" spans="1:29" x14ac:dyDescent="0.2">
      <c r="V89" s="80" t="s">
        <v>29</v>
      </c>
      <c r="W89" s="81">
        <v>0</v>
      </c>
      <c r="X89" s="82" t="e">
        <v>#DIV/0!</v>
      </c>
      <c r="Y89" s="176" t="s">
        <v>204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  <ignoredErrors>
    <ignoredError sqref="U59:U6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J250"/>
  <sheetViews>
    <sheetView zoomScaleNormal="100" workbookViewId="0"/>
  </sheetViews>
  <sheetFormatPr defaultRowHeight="12.75" x14ac:dyDescent="0.2"/>
  <cols>
    <col min="1" max="1" width="22.28515625" style="110" bestFit="1" customWidth="1"/>
    <col min="2" max="2" width="20.28515625" style="110" bestFit="1" customWidth="1"/>
    <col min="3" max="3" width="5" style="113" customWidth="1"/>
    <col min="4" max="7" width="4.7109375" style="110" customWidth="1"/>
    <col min="8" max="8" width="6.42578125" style="124" bestFit="1" customWidth="1"/>
    <col min="9" max="9" width="7.7109375" style="110" bestFit="1" customWidth="1"/>
    <col min="10" max="10" width="7.42578125" style="110" bestFit="1" customWidth="1"/>
    <col min="11" max="16384" width="9.140625" style="110"/>
  </cols>
  <sheetData>
    <row r="1" spans="1:10" x14ac:dyDescent="0.2">
      <c r="A1" s="110" t="s">
        <v>66</v>
      </c>
      <c r="B1" s="110" t="s">
        <v>66</v>
      </c>
      <c r="C1" s="110" t="s">
        <v>66</v>
      </c>
      <c r="D1" s="110" t="s">
        <v>66</v>
      </c>
      <c r="E1" s="110" t="s">
        <v>66</v>
      </c>
      <c r="F1" s="110" t="s">
        <v>66</v>
      </c>
      <c r="G1" s="110" t="s">
        <v>66</v>
      </c>
      <c r="H1" s="110" t="s">
        <v>66</v>
      </c>
      <c r="I1" s="110" t="s">
        <v>66</v>
      </c>
      <c r="J1" s="110" t="s">
        <v>66</v>
      </c>
    </row>
    <row r="2" spans="1:10" x14ac:dyDescent="0.2">
      <c r="A2" s="106" t="s">
        <v>36</v>
      </c>
      <c r="B2" s="106" t="s">
        <v>33</v>
      </c>
      <c r="C2" s="107" t="s">
        <v>45</v>
      </c>
      <c r="D2" s="137" t="s">
        <v>4</v>
      </c>
      <c r="E2" s="109" t="s">
        <v>5</v>
      </c>
      <c r="F2" s="137" t="s">
        <v>6</v>
      </c>
      <c r="G2" s="109" t="s">
        <v>7</v>
      </c>
      <c r="H2" s="137" t="s">
        <v>46</v>
      </c>
      <c r="I2" s="108" t="s">
        <v>448</v>
      </c>
      <c r="J2" s="137" t="s">
        <v>47</v>
      </c>
    </row>
    <row r="3" spans="1:10" x14ac:dyDescent="0.2">
      <c r="A3" s="126" t="s">
        <v>129</v>
      </c>
      <c r="B3" s="164" t="s">
        <v>235</v>
      </c>
      <c r="C3" s="133">
        <v>7</v>
      </c>
      <c r="D3" s="135">
        <v>25</v>
      </c>
      <c r="E3" s="112">
        <v>2</v>
      </c>
      <c r="F3" s="136">
        <v>15</v>
      </c>
      <c r="G3" s="112">
        <v>3</v>
      </c>
      <c r="H3" s="194">
        <f>IF(D3=0,0,E3/D3)</f>
        <v>0.08</v>
      </c>
      <c r="I3" s="194">
        <f>IF(D3=0,0,F3/D3)</f>
        <v>0.6</v>
      </c>
      <c r="J3" s="195">
        <f>G3/C3</f>
        <v>0.42857142857142855</v>
      </c>
    </row>
    <row r="4" spans="1:10" x14ac:dyDescent="0.2">
      <c r="A4" s="126" t="s">
        <v>129</v>
      </c>
      <c r="B4" s="125" t="s">
        <v>314</v>
      </c>
      <c r="C4" s="133">
        <v>7</v>
      </c>
      <c r="D4" s="125">
        <v>24</v>
      </c>
      <c r="E4" s="124">
        <v>5</v>
      </c>
      <c r="F4" s="125">
        <v>9</v>
      </c>
      <c r="G4" s="124">
        <v>8</v>
      </c>
      <c r="H4" s="194">
        <f>IF(D4=0,0,E4/D4)</f>
        <v>0.20833333333333334</v>
      </c>
      <c r="I4" s="194">
        <f>IF(D4=0,0,F4/D4)</f>
        <v>0.375</v>
      </c>
      <c r="J4" s="195">
        <f>G4/C4</f>
        <v>1.1428571428571428</v>
      </c>
    </row>
    <row r="5" spans="1:10" x14ac:dyDescent="0.2">
      <c r="A5" s="126" t="s">
        <v>129</v>
      </c>
      <c r="B5" s="111" t="s">
        <v>409</v>
      </c>
      <c r="C5" s="133">
        <v>7</v>
      </c>
      <c r="D5" s="136">
        <v>22</v>
      </c>
      <c r="E5" s="112">
        <v>7</v>
      </c>
      <c r="F5" s="136">
        <v>11</v>
      </c>
      <c r="G5" s="112">
        <v>7</v>
      </c>
      <c r="H5" s="194">
        <f>IF(D5=0,0,E5/D5)</f>
        <v>0.31818181818181818</v>
      </c>
      <c r="I5" s="194">
        <f>IF(D5=0,0,F5/D5)</f>
        <v>0.5</v>
      </c>
      <c r="J5" s="195">
        <f>G5/C5</f>
        <v>1</v>
      </c>
    </row>
    <row r="6" spans="1:10" x14ac:dyDescent="0.2">
      <c r="A6" s="126" t="s">
        <v>129</v>
      </c>
      <c r="B6" s="111" t="s">
        <v>293</v>
      </c>
      <c r="C6" s="133">
        <v>7</v>
      </c>
      <c r="D6" s="136">
        <v>19</v>
      </c>
      <c r="E6" s="112">
        <v>4</v>
      </c>
      <c r="F6" s="136">
        <v>8</v>
      </c>
      <c r="G6" s="112">
        <v>5</v>
      </c>
      <c r="H6" s="194">
        <f>IF(D6=0,0,E6/D6)</f>
        <v>0.21052631578947367</v>
      </c>
      <c r="I6" s="194">
        <f>IF(D6=0,0,F6/D6)</f>
        <v>0.42105263157894735</v>
      </c>
      <c r="J6" s="195">
        <f>G6/C6</f>
        <v>0.7142857142857143</v>
      </c>
    </row>
    <row r="7" spans="1:10" x14ac:dyDescent="0.2">
      <c r="A7" s="126" t="s">
        <v>129</v>
      </c>
      <c r="B7" s="111" t="s">
        <v>324</v>
      </c>
      <c r="C7" s="133">
        <v>7</v>
      </c>
      <c r="D7" s="136">
        <v>18</v>
      </c>
      <c r="E7" s="112">
        <v>0</v>
      </c>
      <c r="F7" s="136">
        <v>11</v>
      </c>
      <c r="G7" s="112">
        <v>7</v>
      </c>
      <c r="H7" s="194">
        <f>IF(D7=0,0,E7/D7)</f>
        <v>0</v>
      </c>
      <c r="I7" s="194">
        <f>IF(D7=0,0,F7/D7)</f>
        <v>0.61111111111111116</v>
      </c>
      <c r="J7" s="195">
        <f>G7/C7</f>
        <v>1</v>
      </c>
    </row>
    <row r="8" spans="1:10" x14ac:dyDescent="0.2">
      <c r="A8" s="126" t="s">
        <v>129</v>
      </c>
      <c r="B8" s="125" t="s">
        <v>408</v>
      </c>
      <c r="C8" s="133">
        <v>7</v>
      </c>
      <c r="D8" s="125">
        <v>12</v>
      </c>
      <c r="E8" s="124">
        <v>0</v>
      </c>
      <c r="F8" s="125">
        <v>4</v>
      </c>
      <c r="G8" s="124">
        <v>3</v>
      </c>
      <c r="H8" s="194">
        <f>IF(D8=0,0,E8/D8)</f>
        <v>0</v>
      </c>
      <c r="I8" s="194">
        <f>IF(D8=0,0,F8/D8)</f>
        <v>0.33333333333333331</v>
      </c>
      <c r="J8" s="195">
        <f>G8/C8</f>
        <v>0.42857142857142855</v>
      </c>
    </row>
    <row r="9" spans="1:10" x14ac:dyDescent="0.2">
      <c r="A9" s="126" t="s">
        <v>129</v>
      </c>
      <c r="B9" s="111" t="s">
        <v>101</v>
      </c>
      <c r="C9" s="133">
        <v>5</v>
      </c>
      <c r="D9" s="136">
        <v>8</v>
      </c>
      <c r="E9" s="112">
        <v>0</v>
      </c>
      <c r="F9" s="136">
        <v>4</v>
      </c>
      <c r="G9" s="112">
        <v>1</v>
      </c>
      <c r="H9" s="194">
        <f>IF(D9=0,0,E9/D9)</f>
        <v>0</v>
      </c>
      <c r="I9" s="194">
        <f>IF(D9=0,0,F9/D9)</f>
        <v>0.5</v>
      </c>
      <c r="J9" s="195">
        <f>G9/C9</f>
        <v>0.2</v>
      </c>
    </row>
    <row r="10" spans="1:10" x14ac:dyDescent="0.2">
      <c r="A10" s="126" t="s">
        <v>129</v>
      </c>
      <c r="B10" s="111" t="s">
        <v>330</v>
      </c>
      <c r="C10" s="133">
        <v>5</v>
      </c>
      <c r="D10" s="136">
        <v>7</v>
      </c>
      <c r="E10" s="112">
        <v>0</v>
      </c>
      <c r="F10" s="136">
        <v>4</v>
      </c>
      <c r="G10" s="112">
        <v>0</v>
      </c>
      <c r="H10" s="194">
        <f>IF(D10=0,0,E10/D10)</f>
        <v>0</v>
      </c>
      <c r="I10" s="194">
        <f>IF(D10=0,0,F10/D10)</f>
        <v>0.5714285714285714</v>
      </c>
      <c r="J10" s="195">
        <f>G10/C10</f>
        <v>0</v>
      </c>
    </row>
    <row r="11" spans="1:10" x14ac:dyDescent="0.2">
      <c r="A11" s="196" t="s">
        <v>129</v>
      </c>
      <c r="B11" s="197" t="s">
        <v>191</v>
      </c>
      <c r="C11" s="198">
        <v>2</v>
      </c>
      <c r="D11" s="199">
        <v>1</v>
      </c>
      <c r="E11" s="200">
        <v>0</v>
      </c>
      <c r="F11" s="199">
        <v>1</v>
      </c>
      <c r="G11" s="200">
        <v>0</v>
      </c>
      <c r="H11" s="201">
        <f>IF(D11=0,0,E11/D11)</f>
        <v>0</v>
      </c>
      <c r="I11" s="201">
        <f>IF(D11=0,0,F11/D11)</f>
        <v>1</v>
      </c>
      <c r="J11" s="202">
        <f>G11/C11</f>
        <v>0</v>
      </c>
    </row>
    <row r="12" spans="1:10" x14ac:dyDescent="0.2">
      <c r="A12" s="126" t="s">
        <v>62</v>
      </c>
      <c r="B12" s="111" t="s">
        <v>117</v>
      </c>
      <c r="C12" s="133">
        <v>9</v>
      </c>
      <c r="D12" s="136">
        <v>39</v>
      </c>
      <c r="E12" s="112">
        <v>18</v>
      </c>
      <c r="F12" s="136">
        <v>3</v>
      </c>
      <c r="G12" s="112">
        <v>8</v>
      </c>
      <c r="H12" s="194">
        <f>IF(D12=0,0,E12/D12)</f>
        <v>0.46153846153846156</v>
      </c>
      <c r="I12" s="194">
        <f>IF(D12=0,0,F12/D12)</f>
        <v>7.6923076923076927E-2</v>
      </c>
      <c r="J12" s="195">
        <f>G12/C12</f>
        <v>0.88888888888888884</v>
      </c>
    </row>
    <row r="13" spans="1:10" x14ac:dyDescent="0.2">
      <c r="A13" s="126" t="s">
        <v>62</v>
      </c>
      <c r="B13" s="125" t="s">
        <v>118</v>
      </c>
      <c r="C13" s="133">
        <v>9</v>
      </c>
      <c r="D13" s="125">
        <v>37</v>
      </c>
      <c r="E13" s="124">
        <v>21</v>
      </c>
      <c r="F13" s="125">
        <v>5</v>
      </c>
      <c r="G13" s="124">
        <v>7</v>
      </c>
      <c r="H13" s="194">
        <f>IF(D13=0,0,E13/D13)</f>
        <v>0.56756756756756754</v>
      </c>
      <c r="I13" s="194">
        <f>IF(D13=0,0,F13/D13)</f>
        <v>0.13513513513513514</v>
      </c>
      <c r="J13" s="195">
        <f>G13/C13</f>
        <v>0.77777777777777779</v>
      </c>
    </row>
    <row r="14" spans="1:10" x14ac:dyDescent="0.2">
      <c r="A14" s="126" t="s">
        <v>62</v>
      </c>
      <c r="B14" s="125" t="s">
        <v>238</v>
      </c>
      <c r="C14" s="133">
        <v>9</v>
      </c>
      <c r="D14" s="125">
        <v>32</v>
      </c>
      <c r="E14" s="124">
        <v>12</v>
      </c>
      <c r="F14" s="125">
        <v>2</v>
      </c>
      <c r="G14" s="124">
        <v>0</v>
      </c>
      <c r="H14" s="194">
        <f>IF(D14=0,0,E14/D14)</f>
        <v>0.375</v>
      </c>
      <c r="I14" s="194">
        <f>IF(D14=0,0,F14/D14)</f>
        <v>6.25E-2</v>
      </c>
      <c r="J14" s="195">
        <f>G14/C14</f>
        <v>0</v>
      </c>
    </row>
    <row r="15" spans="1:10" x14ac:dyDescent="0.2">
      <c r="A15" s="126" t="s">
        <v>62</v>
      </c>
      <c r="B15" s="125" t="s">
        <v>302</v>
      </c>
      <c r="C15" s="133">
        <v>9</v>
      </c>
      <c r="D15" s="125">
        <v>30</v>
      </c>
      <c r="E15" s="124">
        <v>9</v>
      </c>
      <c r="F15" s="125">
        <v>7</v>
      </c>
      <c r="G15" s="124">
        <v>8</v>
      </c>
      <c r="H15" s="194">
        <f>IF(D15=0,0,E15/D15)</f>
        <v>0.3</v>
      </c>
      <c r="I15" s="194">
        <f>IF(D15=0,0,F15/D15)</f>
        <v>0.23333333333333334</v>
      </c>
      <c r="J15" s="195">
        <f>G15/C15</f>
        <v>0.88888888888888884</v>
      </c>
    </row>
    <row r="16" spans="1:10" x14ac:dyDescent="0.2">
      <c r="A16" s="126" t="s">
        <v>62</v>
      </c>
      <c r="B16" s="125" t="s">
        <v>196</v>
      </c>
      <c r="C16" s="133">
        <v>9</v>
      </c>
      <c r="D16" s="125">
        <v>28</v>
      </c>
      <c r="E16" s="124">
        <v>4</v>
      </c>
      <c r="F16" s="125">
        <v>10</v>
      </c>
      <c r="G16" s="124">
        <v>41</v>
      </c>
      <c r="H16" s="194">
        <f>IF(D16=0,0,E16/D16)</f>
        <v>0.14285714285714285</v>
      </c>
      <c r="I16" s="194">
        <f>IF(D16=0,0,F16/D16)</f>
        <v>0.35714285714285715</v>
      </c>
      <c r="J16" s="195">
        <f>G16/C16</f>
        <v>4.5555555555555554</v>
      </c>
    </row>
    <row r="17" spans="1:10" x14ac:dyDescent="0.2">
      <c r="A17" s="126" t="s">
        <v>62</v>
      </c>
      <c r="B17" s="125" t="s">
        <v>210</v>
      </c>
      <c r="C17" s="133">
        <v>9</v>
      </c>
      <c r="D17" s="125">
        <v>4</v>
      </c>
      <c r="E17" s="124">
        <v>1</v>
      </c>
      <c r="F17" s="125">
        <v>2</v>
      </c>
      <c r="G17" s="124">
        <v>15</v>
      </c>
      <c r="H17" s="194">
        <f>IF(D17=0,0,E17/D17)</f>
        <v>0.25</v>
      </c>
      <c r="I17" s="194">
        <f>IF(D17=0,0,F17/D17)</f>
        <v>0.5</v>
      </c>
      <c r="J17" s="195">
        <f>G17/C17</f>
        <v>1.6666666666666667</v>
      </c>
    </row>
    <row r="18" spans="1:10" x14ac:dyDescent="0.2">
      <c r="A18" s="126" t="s">
        <v>62</v>
      </c>
      <c r="B18" s="125" t="s">
        <v>48</v>
      </c>
      <c r="C18" s="133">
        <v>8</v>
      </c>
      <c r="D18" s="125">
        <v>24</v>
      </c>
      <c r="E18" s="124">
        <v>8</v>
      </c>
      <c r="F18" s="125">
        <v>7</v>
      </c>
      <c r="G18" s="124">
        <v>3</v>
      </c>
      <c r="H18" s="194">
        <f>IF(D18=0,0,E18/D18)</f>
        <v>0.33333333333333331</v>
      </c>
      <c r="I18" s="194">
        <f>IF(D18=0,0,F18/D18)</f>
        <v>0.29166666666666669</v>
      </c>
      <c r="J18" s="195">
        <f>G18/C18</f>
        <v>0.375</v>
      </c>
    </row>
    <row r="19" spans="1:10" x14ac:dyDescent="0.2">
      <c r="A19" s="126" t="s">
        <v>62</v>
      </c>
      <c r="B19" s="125" t="s">
        <v>250</v>
      </c>
      <c r="C19" s="133">
        <v>5</v>
      </c>
      <c r="D19" s="125">
        <v>9</v>
      </c>
      <c r="E19" s="124">
        <v>3</v>
      </c>
      <c r="F19" s="125">
        <v>3</v>
      </c>
      <c r="G19" s="124">
        <v>3</v>
      </c>
      <c r="H19" s="194">
        <f>IF(D19=0,0,E19/D19)</f>
        <v>0.33333333333333331</v>
      </c>
      <c r="I19" s="194">
        <f>IF(D19=0,0,F19/D19)</f>
        <v>0.33333333333333331</v>
      </c>
      <c r="J19" s="195">
        <f>G19/C19</f>
        <v>0.6</v>
      </c>
    </row>
    <row r="20" spans="1:10" x14ac:dyDescent="0.2">
      <c r="A20" s="126" t="s">
        <v>62</v>
      </c>
      <c r="B20" s="125" t="s">
        <v>110</v>
      </c>
      <c r="C20" s="133">
        <v>5</v>
      </c>
      <c r="D20" s="125">
        <v>7</v>
      </c>
      <c r="E20" s="124">
        <v>0</v>
      </c>
      <c r="F20" s="125">
        <v>4</v>
      </c>
      <c r="G20" s="124">
        <v>2</v>
      </c>
      <c r="H20" s="194">
        <f>IF(D20=0,0,E20/D20)</f>
        <v>0</v>
      </c>
      <c r="I20" s="194">
        <f>IF(D20=0,0,F20/D20)</f>
        <v>0.5714285714285714</v>
      </c>
      <c r="J20" s="195">
        <f>G20/C20</f>
        <v>0.4</v>
      </c>
    </row>
    <row r="21" spans="1:10" x14ac:dyDescent="0.2">
      <c r="A21" s="126" t="s">
        <v>62</v>
      </c>
      <c r="B21" s="125" t="s">
        <v>301</v>
      </c>
      <c r="C21" s="133">
        <v>4</v>
      </c>
      <c r="D21" s="125">
        <v>7</v>
      </c>
      <c r="E21" s="124">
        <v>1</v>
      </c>
      <c r="F21" s="125">
        <v>3</v>
      </c>
      <c r="G21" s="124">
        <v>0</v>
      </c>
      <c r="H21" s="194">
        <f>IF(D21=0,0,E21/D21)</f>
        <v>0.14285714285714285</v>
      </c>
      <c r="I21" s="194">
        <f>IF(D21=0,0,F21/D21)</f>
        <v>0.42857142857142855</v>
      </c>
      <c r="J21" s="195">
        <f>G21/C21</f>
        <v>0</v>
      </c>
    </row>
    <row r="22" spans="1:10" x14ac:dyDescent="0.2">
      <c r="A22" s="126" t="s">
        <v>62</v>
      </c>
      <c r="B22" s="125" t="s">
        <v>334</v>
      </c>
      <c r="C22" s="133">
        <v>4</v>
      </c>
      <c r="D22" s="125">
        <v>4</v>
      </c>
      <c r="E22" s="124">
        <v>0</v>
      </c>
      <c r="F22" s="125">
        <v>1</v>
      </c>
      <c r="G22" s="124">
        <v>0</v>
      </c>
      <c r="H22" s="194">
        <f>IF(D22=0,0,E22/D22)</f>
        <v>0</v>
      </c>
      <c r="I22" s="194">
        <f>IF(D22=0,0,F22/D22)</f>
        <v>0.25</v>
      </c>
      <c r="J22" s="195">
        <f>G22/C22</f>
        <v>0</v>
      </c>
    </row>
    <row r="23" spans="1:10" x14ac:dyDescent="0.2">
      <c r="A23" s="126" t="s">
        <v>62</v>
      </c>
      <c r="B23" s="125" t="s">
        <v>182</v>
      </c>
      <c r="C23" s="133">
        <v>4</v>
      </c>
      <c r="D23" s="125">
        <v>1</v>
      </c>
      <c r="E23" s="124">
        <v>0</v>
      </c>
      <c r="F23" s="125">
        <v>0</v>
      </c>
      <c r="G23" s="124">
        <v>3</v>
      </c>
      <c r="H23" s="194">
        <f>IF(D23=0,0,E23/D23)</f>
        <v>0</v>
      </c>
      <c r="I23" s="194">
        <f>IF(D23=0,0,F23/D23)</f>
        <v>0</v>
      </c>
      <c r="J23" s="195">
        <f>G23/C23</f>
        <v>0.75</v>
      </c>
    </row>
    <row r="24" spans="1:10" x14ac:dyDescent="0.2">
      <c r="A24" s="126" t="s">
        <v>62</v>
      </c>
      <c r="B24" s="125" t="s">
        <v>333</v>
      </c>
      <c r="C24" s="133">
        <v>4</v>
      </c>
      <c r="D24" s="125">
        <v>1</v>
      </c>
      <c r="E24" s="124">
        <v>0</v>
      </c>
      <c r="F24" s="125">
        <v>0</v>
      </c>
      <c r="G24" s="124">
        <v>2</v>
      </c>
      <c r="H24" s="194">
        <f>IF(D24=0,0,E24/D24)</f>
        <v>0</v>
      </c>
      <c r="I24" s="194">
        <f>IF(D24=0,0,F24/D24)</f>
        <v>0</v>
      </c>
      <c r="J24" s="195">
        <f>G24/C24</f>
        <v>0.5</v>
      </c>
    </row>
    <row r="25" spans="1:10" x14ac:dyDescent="0.2">
      <c r="A25" s="126" t="s">
        <v>62</v>
      </c>
      <c r="B25" s="125" t="s">
        <v>228</v>
      </c>
      <c r="C25" s="133">
        <v>3</v>
      </c>
      <c r="D25" s="125">
        <v>4</v>
      </c>
      <c r="E25" s="124">
        <v>1</v>
      </c>
      <c r="F25" s="125">
        <v>1</v>
      </c>
      <c r="G25" s="124">
        <v>0</v>
      </c>
      <c r="H25" s="194">
        <f>IF(D25=0,0,E25/D25)</f>
        <v>0.25</v>
      </c>
      <c r="I25" s="194">
        <f>IF(D25=0,0,F25/D25)</f>
        <v>0.25</v>
      </c>
      <c r="J25" s="195">
        <f>G25/C25</f>
        <v>0</v>
      </c>
    </row>
    <row r="26" spans="1:10" x14ac:dyDescent="0.2">
      <c r="A26" s="126" t="s">
        <v>62</v>
      </c>
      <c r="B26" s="125" t="s">
        <v>148</v>
      </c>
      <c r="C26" s="133">
        <v>3</v>
      </c>
      <c r="D26" s="125">
        <v>4</v>
      </c>
      <c r="E26" s="124">
        <v>0</v>
      </c>
      <c r="F26" s="125">
        <v>1</v>
      </c>
      <c r="G26" s="124">
        <v>0</v>
      </c>
      <c r="H26" s="194">
        <f>IF(D26=0,0,E26/D26)</f>
        <v>0</v>
      </c>
      <c r="I26" s="194">
        <f>IF(D26=0,0,F26/D26)</f>
        <v>0.25</v>
      </c>
      <c r="J26" s="195">
        <f>G26/C26</f>
        <v>0</v>
      </c>
    </row>
    <row r="27" spans="1:10" x14ac:dyDescent="0.2">
      <c r="A27" s="126" t="s">
        <v>62</v>
      </c>
      <c r="B27" s="125" t="s">
        <v>89</v>
      </c>
      <c r="C27" s="133">
        <v>1</v>
      </c>
      <c r="D27" s="125">
        <v>2</v>
      </c>
      <c r="E27" s="124">
        <v>0</v>
      </c>
      <c r="F27" s="125">
        <v>2</v>
      </c>
      <c r="G27" s="124">
        <v>0</v>
      </c>
      <c r="H27" s="194">
        <f>IF(D27=0,0,E27/D27)</f>
        <v>0</v>
      </c>
      <c r="I27" s="194">
        <f>IF(D27=0,0,F27/D27)</f>
        <v>1</v>
      </c>
      <c r="J27" s="195">
        <f>G27/C27</f>
        <v>0</v>
      </c>
    </row>
    <row r="28" spans="1:10" x14ac:dyDescent="0.2">
      <c r="A28" s="196" t="s">
        <v>62</v>
      </c>
      <c r="B28" s="203" t="s">
        <v>61</v>
      </c>
      <c r="C28" s="198">
        <v>1</v>
      </c>
      <c r="D28" s="203">
        <v>1</v>
      </c>
      <c r="E28" s="204">
        <v>0</v>
      </c>
      <c r="F28" s="203">
        <v>1</v>
      </c>
      <c r="G28" s="204">
        <v>0</v>
      </c>
      <c r="H28" s="201">
        <f>IF(D28=0,0,E28/D28)</f>
        <v>0</v>
      </c>
      <c r="I28" s="201">
        <f>IF(D28=0,0,F28/D28)</f>
        <v>1</v>
      </c>
      <c r="J28" s="202">
        <f>G28/C28</f>
        <v>0</v>
      </c>
    </row>
    <row r="29" spans="1:10" x14ac:dyDescent="0.2">
      <c r="A29" s="126" t="s">
        <v>65</v>
      </c>
      <c r="B29" s="125" t="s">
        <v>106</v>
      </c>
      <c r="C29" s="133">
        <v>10</v>
      </c>
      <c r="D29" s="125">
        <v>45</v>
      </c>
      <c r="E29" s="124">
        <v>25</v>
      </c>
      <c r="F29" s="125">
        <v>1</v>
      </c>
      <c r="G29" s="124">
        <v>13</v>
      </c>
      <c r="H29" s="194">
        <f>IF(D29=0,0,E29/D29)</f>
        <v>0.55555555555555558</v>
      </c>
      <c r="I29" s="194">
        <f>IF(D29=0,0,F29/D29)</f>
        <v>2.2222222222222223E-2</v>
      </c>
      <c r="J29" s="195">
        <f>G29/C29</f>
        <v>1.3</v>
      </c>
    </row>
    <row r="30" spans="1:10" x14ac:dyDescent="0.2">
      <c r="A30" s="126" t="s">
        <v>65</v>
      </c>
      <c r="B30" s="125" t="s">
        <v>60</v>
      </c>
      <c r="C30" s="133">
        <v>10</v>
      </c>
      <c r="D30" s="125">
        <v>42</v>
      </c>
      <c r="E30" s="124">
        <v>19</v>
      </c>
      <c r="F30" s="125">
        <v>6</v>
      </c>
      <c r="G30" s="124">
        <v>0</v>
      </c>
      <c r="H30" s="194">
        <f>IF(D30=0,0,E30/D30)</f>
        <v>0.45238095238095238</v>
      </c>
      <c r="I30" s="194">
        <f>IF(D30=0,0,F30/D30)</f>
        <v>0.14285714285714285</v>
      </c>
      <c r="J30" s="195">
        <f>G30/C30</f>
        <v>0</v>
      </c>
    </row>
    <row r="31" spans="1:10" x14ac:dyDescent="0.2">
      <c r="A31" s="126" t="s">
        <v>65</v>
      </c>
      <c r="B31" s="125" t="s">
        <v>121</v>
      </c>
      <c r="C31" s="133">
        <v>9</v>
      </c>
      <c r="D31" s="125">
        <v>41</v>
      </c>
      <c r="E31" s="124">
        <v>18</v>
      </c>
      <c r="F31" s="125">
        <v>9</v>
      </c>
      <c r="G31" s="124">
        <v>9</v>
      </c>
      <c r="H31" s="194">
        <f>IF(D31=0,0,E31/D31)</f>
        <v>0.43902439024390244</v>
      </c>
      <c r="I31" s="194">
        <f>IF(D31=0,0,F31/D31)</f>
        <v>0.21951219512195122</v>
      </c>
      <c r="J31" s="195">
        <f>G31/C31</f>
        <v>1</v>
      </c>
    </row>
    <row r="32" spans="1:10" x14ac:dyDescent="0.2">
      <c r="A32" s="126" t="s">
        <v>65</v>
      </c>
      <c r="B32" s="125" t="s">
        <v>176</v>
      </c>
      <c r="C32" s="133">
        <v>9</v>
      </c>
      <c r="D32" s="125">
        <v>40</v>
      </c>
      <c r="E32" s="124">
        <v>21</v>
      </c>
      <c r="F32" s="125">
        <v>6</v>
      </c>
      <c r="G32" s="124">
        <v>8</v>
      </c>
      <c r="H32" s="194">
        <f>IF(D32=0,0,E32/D32)</f>
        <v>0.52500000000000002</v>
      </c>
      <c r="I32" s="194">
        <f>IF(D32=0,0,F32/D32)</f>
        <v>0.15</v>
      </c>
      <c r="J32" s="195">
        <f>G32/C32</f>
        <v>0.88888888888888884</v>
      </c>
    </row>
    <row r="33" spans="1:10" x14ac:dyDescent="0.2">
      <c r="A33" s="126" t="s">
        <v>65</v>
      </c>
      <c r="B33" s="125" t="s">
        <v>217</v>
      </c>
      <c r="C33" s="133">
        <v>8</v>
      </c>
      <c r="D33" s="125">
        <v>30</v>
      </c>
      <c r="E33" s="124">
        <v>13</v>
      </c>
      <c r="F33" s="125">
        <v>5</v>
      </c>
      <c r="G33" s="124">
        <v>2</v>
      </c>
      <c r="H33" s="194">
        <f>IF(D33=0,0,E33/D33)</f>
        <v>0.43333333333333335</v>
      </c>
      <c r="I33" s="194">
        <f>IF(D33=0,0,F33/D33)</f>
        <v>0.16666666666666666</v>
      </c>
      <c r="J33" s="195">
        <f>G33/C33</f>
        <v>0.25</v>
      </c>
    </row>
    <row r="34" spans="1:10" x14ac:dyDescent="0.2">
      <c r="A34" s="126" t="s">
        <v>65</v>
      </c>
      <c r="B34" s="125" t="s">
        <v>49</v>
      </c>
      <c r="C34" s="133">
        <v>8</v>
      </c>
      <c r="D34" s="125">
        <v>15</v>
      </c>
      <c r="E34" s="124">
        <v>8</v>
      </c>
      <c r="F34" s="125">
        <v>2</v>
      </c>
      <c r="G34" s="124">
        <v>51</v>
      </c>
      <c r="H34" s="194">
        <f>IF(D34=0,0,E34/D34)</f>
        <v>0.53333333333333333</v>
      </c>
      <c r="I34" s="194">
        <f>IF(D34=0,0,F34/D34)</f>
        <v>0.13333333333333333</v>
      </c>
      <c r="J34" s="195">
        <f>G34/C34</f>
        <v>6.375</v>
      </c>
    </row>
    <row r="35" spans="1:10" x14ac:dyDescent="0.2">
      <c r="A35" s="126" t="s">
        <v>65</v>
      </c>
      <c r="B35" s="125" t="s">
        <v>185</v>
      </c>
      <c r="C35" s="133">
        <v>7</v>
      </c>
      <c r="D35" s="125">
        <v>27</v>
      </c>
      <c r="E35" s="124">
        <v>12</v>
      </c>
      <c r="F35" s="125">
        <v>3</v>
      </c>
      <c r="G35" s="124">
        <v>7</v>
      </c>
      <c r="H35" s="194">
        <f>IF(D35=0,0,E35/D35)</f>
        <v>0.44444444444444442</v>
      </c>
      <c r="I35" s="194">
        <f>IF(D35=0,0,F35/D35)</f>
        <v>0.1111111111111111</v>
      </c>
      <c r="J35" s="195">
        <f>G35/C35</f>
        <v>1</v>
      </c>
    </row>
    <row r="36" spans="1:10" x14ac:dyDescent="0.2">
      <c r="A36" s="126" t="s">
        <v>65</v>
      </c>
      <c r="B36" s="125" t="s">
        <v>231</v>
      </c>
      <c r="C36" s="133">
        <v>6</v>
      </c>
      <c r="D36" s="125">
        <v>14</v>
      </c>
      <c r="E36" s="124">
        <v>4</v>
      </c>
      <c r="F36" s="125">
        <v>5</v>
      </c>
      <c r="G36" s="124">
        <v>0</v>
      </c>
      <c r="H36" s="194">
        <f>IF(D36=0,0,E36/D36)</f>
        <v>0.2857142857142857</v>
      </c>
      <c r="I36" s="194">
        <f>IF(D36=0,0,F36/D36)</f>
        <v>0.35714285714285715</v>
      </c>
      <c r="J36" s="195">
        <f>G36/C36</f>
        <v>0</v>
      </c>
    </row>
    <row r="37" spans="1:10" x14ac:dyDescent="0.2">
      <c r="A37" s="126" t="s">
        <v>65</v>
      </c>
      <c r="B37" s="125" t="s">
        <v>269</v>
      </c>
      <c r="C37" s="133">
        <v>5</v>
      </c>
      <c r="D37" s="125">
        <v>7</v>
      </c>
      <c r="E37" s="124">
        <v>2</v>
      </c>
      <c r="F37" s="125">
        <v>1</v>
      </c>
      <c r="G37" s="124">
        <v>5</v>
      </c>
      <c r="H37" s="194">
        <f>IF(D37=0,0,E37/D37)</f>
        <v>0.2857142857142857</v>
      </c>
      <c r="I37" s="194">
        <f>IF(D37=0,0,F37/D37)</f>
        <v>0.14285714285714285</v>
      </c>
      <c r="J37" s="195">
        <f>G37/C37</f>
        <v>1</v>
      </c>
    </row>
    <row r="38" spans="1:10" x14ac:dyDescent="0.2">
      <c r="A38" s="126" t="s">
        <v>65</v>
      </c>
      <c r="B38" s="125" t="s">
        <v>406</v>
      </c>
      <c r="C38" s="133">
        <v>5</v>
      </c>
      <c r="D38" s="125">
        <v>6</v>
      </c>
      <c r="E38" s="124">
        <v>2</v>
      </c>
      <c r="F38" s="125">
        <v>2</v>
      </c>
      <c r="G38" s="124">
        <v>0</v>
      </c>
      <c r="H38" s="194">
        <f>IF(D38=0,0,E38/D38)</f>
        <v>0.33333333333333331</v>
      </c>
      <c r="I38" s="194">
        <f>IF(D38=0,0,F38/D38)</f>
        <v>0.33333333333333331</v>
      </c>
      <c r="J38" s="195">
        <f>G38/C38</f>
        <v>0</v>
      </c>
    </row>
    <row r="39" spans="1:10" x14ac:dyDescent="0.2">
      <c r="A39" s="126" t="s">
        <v>65</v>
      </c>
      <c r="B39" s="125" t="s">
        <v>76</v>
      </c>
      <c r="C39" s="133">
        <v>3</v>
      </c>
      <c r="D39" s="125">
        <v>6</v>
      </c>
      <c r="E39" s="124">
        <v>3</v>
      </c>
      <c r="F39" s="125">
        <v>0</v>
      </c>
      <c r="G39" s="124">
        <v>3</v>
      </c>
      <c r="H39" s="194">
        <f>IF(D39=0,0,E39/D39)</f>
        <v>0.5</v>
      </c>
      <c r="I39" s="194">
        <f>IF(D39=0,0,F39/D39)</f>
        <v>0</v>
      </c>
      <c r="J39" s="195">
        <f>G39/C39</f>
        <v>1</v>
      </c>
    </row>
    <row r="40" spans="1:10" x14ac:dyDescent="0.2">
      <c r="A40" s="126" t="s">
        <v>65</v>
      </c>
      <c r="B40" s="125" t="s">
        <v>259</v>
      </c>
      <c r="C40" s="133">
        <v>3</v>
      </c>
      <c r="D40" s="125">
        <v>6</v>
      </c>
      <c r="E40" s="124">
        <v>1</v>
      </c>
      <c r="F40" s="125">
        <v>2</v>
      </c>
      <c r="G40" s="124">
        <v>2</v>
      </c>
      <c r="H40" s="194">
        <f>IF(D40=0,0,E40/D40)</f>
        <v>0.16666666666666666</v>
      </c>
      <c r="I40" s="194">
        <f>IF(D40=0,0,F40/D40)</f>
        <v>0.33333333333333331</v>
      </c>
      <c r="J40" s="195">
        <f>G40/C40</f>
        <v>0.66666666666666663</v>
      </c>
    </row>
    <row r="41" spans="1:10" x14ac:dyDescent="0.2">
      <c r="A41" s="126" t="s">
        <v>65</v>
      </c>
      <c r="B41" s="125" t="s">
        <v>441</v>
      </c>
      <c r="C41" s="133">
        <v>2</v>
      </c>
      <c r="D41" s="125">
        <v>3</v>
      </c>
      <c r="E41" s="124">
        <v>0</v>
      </c>
      <c r="F41" s="125">
        <v>2</v>
      </c>
      <c r="G41" s="124">
        <v>0</v>
      </c>
      <c r="H41" s="194">
        <f>IF(D41=0,0,E41/D41)</f>
        <v>0</v>
      </c>
      <c r="I41" s="194">
        <f>IF(D41=0,0,F41/D41)</f>
        <v>0.66666666666666663</v>
      </c>
      <c r="J41" s="195">
        <f>G41/C41</f>
        <v>0</v>
      </c>
    </row>
    <row r="42" spans="1:10" x14ac:dyDescent="0.2">
      <c r="A42" s="126" t="s">
        <v>65</v>
      </c>
      <c r="B42" s="125" t="s">
        <v>162</v>
      </c>
      <c r="C42" s="133">
        <v>2</v>
      </c>
      <c r="D42" s="125">
        <v>1</v>
      </c>
      <c r="E42" s="124">
        <v>0</v>
      </c>
      <c r="F42" s="125">
        <v>1</v>
      </c>
      <c r="G42" s="124">
        <v>4</v>
      </c>
      <c r="H42" s="194">
        <f>IF(D42=0,0,E42/D42)</f>
        <v>0</v>
      </c>
      <c r="I42" s="194">
        <f>IF(D42=0,0,F42/D42)</f>
        <v>1</v>
      </c>
      <c r="J42" s="195">
        <f>G42/C42</f>
        <v>2</v>
      </c>
    </row>
    <row r="43" spans="1:10" x14ac:dyDescent="0.2">
      <c r="A43" s="196" t="s">
        <v>65</v>
      </c>
      <c r="B43" s="203" t="s">
        <v>54</v>
      </c>
      <c r="C43" s="198">
        <v>1</v>
      </c>
      <c r="D43" s="203">
        <v>1</v>
      </c>
      <c r="E43" s="204">
        <v>0</v>
      </c>
      <c r="F43" s="203">
        <v>0</v>
      </c>
      <c r="G43" s="204">
        <v>0</v>
      </c>
      <c r="H43" s="201">
        <f>IF(D43=0,0,E43/D43)</f>
        <v>0</v>
      </c>
      <c r="I43" s="201">
        <f>IF(D43=0,0,F43/D43)</f>
        <v>0</v>
      </c>
      <c r="J43" s="202">
        <f>G43/C43</f>
        <v>0</v>
      </c>
    </row>
    <row r="44" spans="1:10" x14ac:dyDescent="0.2">
      <c r="A44" s="126" t="s">
        <v>206</v>
      </c>
      <c r="B44" s="125" t="s">
        <v>325</v>
      </c>
      <c r="C44" s="133">
        <v>8</v>
      </c>
      <c r="D44" s="125">
        <v>27</v>
      </c>
      <c r="E44" s="124">
        <v>8</v>
      </c>
      <c r="F44" s="125">
        <v>8</v>
      </c>
      <c r="G44" s="124">
        <v>5</v>
      </c>
      <c r="H44" s="194">
        <f>IF(D44=0,0,E44/D44)</f>
        <v>0.29629629629629628</v>
      </c>
      <c r="I44" s="194">
        <f>IF(D44=0,0,F44/D44)</f>
        <v>0.29629629629629628</v>
      </c>
      <c r="J44" s="195">
        <f>G44/C44</f>
        <v>0.625</v>
      </c>
    </row>
    <row r="45" spans="1:10" x14ac:dyDescent="0.2">
      <c r="A45" s="126" t="s">
        <v>206</v>
      </c>
      <c r="B45" s="125" t="s">
        <v>126</v>
      </c>
      <c r="C45" s="133">
        <v>8</v>
      </c>
      <c r="D45" s="125">
        <v>27</v>
      </c>
      <c r="E45" s="124">
        <v>6</v>
      </c>
      <c r="F45" s="125">
        <v>10</v>
      </c>
      <c r="G45" s="124">
        <v>27</v>
      </c>
      <c r="H45" s="194">
        <f>IF(D45=0,0,E45/D45)</f>
        <v>0.22222222222222221</v>
      </c>
      <c r="I45" s="194">
        <f>IF(D45=0,0,F45/D45)</f>
        <v>0.37037037037037035</v>
      </c>
      <c r="J45" s="195">
        <f>G45/C45</f>
        <v>3.375</v>
      </c>
    </row>
    <row r="46" spans="1:10" x14ac:dyDescent="0.2">
      <c r="A46" s="126" t="s">
        <v>206</v>
      </c>
      <c r="B46" s="125" t="s">
        <v>379</v>
      </c>
      <c r="C46" s="133">
        <v>8</v>
      </c>
      <c r="D46" s="125">
        <v>25</v>
      </c>
      <c r="E46" s="124">
        <v>3</v>
      </c>
      <c r="F46" s="125">
        <v>5</v>
      </c>
      <c r="G46" s="124">
        <v>7</v>
      </c>
      <c r="H46" s="194">
        <f>IF(D46=0,0,E46/D46)</f>
        <v>0.12</v>
      </c>
      <c r="I46" s="194">
        <f>IF(D46=0,0,F46/D46)</f>
        <v>0.2</v>
      </c>
      <c r="J46" s="195">
        <f>G46/C46</f>
        <v>0.875</v>
      </c>
    </row>
    <row r="47" spans="1:10" x14ac:dyDescent="0.2">
      <c r="A47" s="126" t="s">
        <v>206</v>
      </c>
      <c r="B47" s="125" t="s">
        <v>266</v>
      </c>
      <c r="C47" s="133">
        <v>8</v>
      </c>
      <c r="D47" s="125">
        <v>25</v>
      </c>
      <c r="E47" s="124">
        <v>3</v>
      </c>
      <c r="F47" s="125">
        <v>6</v>
      </c>
      <c r="G47" s="124">
        <v>6</v>
      </c>
      <c r="H47" s="194">
        <f>IF(D47=0,0,E47/D47)</f>
        <v>0.12</v>
      </c>
      <c r="I47" s="194">
        <f>IF(D47=0,0,F47/D47)</f>
        <v>0.24</v>
      </c>
      <c r="J47" s="195">
        <f>G47/C47</f>
        <v>0.75</v>
      </c>
    </row>
    <row r="48" spans="1:10" x14ac:dyDescent="0.2">
      <c r="A48" s="126" t="s">
        <v>206</v>
      </c>
      <c r="B48" s="125" t="s">
        <v>283</v>
      </c>
      <c r="C48" s="133">
        <v>8</v>
      </c>
      <c r="D48" s="125">
        <v>14</v>
      </c>
      <c r="E48" s="124">
        <v>3</v>
      </c>
      <c r="F48" s="125">
        <v>4</v>
      </c>
      <c r="G48" s="124">
        <v>19</v>
      </c>
      <c r="H48" s="194">
        <f>IF(D48=0,0,E48/D48)</f>
        <v>0.21428571428571427</v>
      </c>
      <c r="I48" s="194">
        <f>IF(D48=0,0,F48/D48)</f>
        <v>0.2857142857142857</v>
      </c>
      <c r="J48" s="195">
        <f>G48/C48</f>
        <v>2.375</v>
      </c>
    </row>
    <row r="49" spans="1:10" x14ac:dyDescent="0.2">
      <c r="A49" s="126" t="s">
        <v>206</v>
      </c>
      <c r="B49" s="125" t="s">
        <v>267</v>
      </c>
      <c r="C49" s="133">
        <v>8</v>
      </c>
      <c r="D49" s="125">
        <v>14</v>
      </c>
      <c r="E49" s="124">
        <v>0</v>
      </c>
      <c r="F49" s="125">
        <v>6</v>
      </c>
      <c r="G49" s="124">
        <v>9</v>
      </c>
      <c r="H49" s="194">
        <f>IF(D49=0,0,E49/D49)</f>
        <v>0</v>
      </c>
      <c r="I49" s="194">
        <f>IF(D49=0,0,F49/D49)</f>
        <v>0.42857142857142855</v>
      </c>
      <c r="J49" s="195">
        <f>G49/C49</f>
        <v>1.125</v>
      </c>
    </row>
    <row r="50" spans="1:10" x14ac:dyDescent="0.2">
      <c r="A50" s="126" t="s">
        <v>206</v>
      </c>
      <c r="B50" s="125" t="s">
        <v>305</v>
      </c>
      <c r="C50" s="133">
        <v>7</v>
      </c>
      <c r="D50" s="125">
        <v>15</v>
      </c>
      <c r="E50" s="124">
        <v>0</v>
      </c>
      <c r="F50" s="125">
        <v>4</v>
      </c>
      <c r="G50" s="124">
        <v>0</v>
      </c>
      <c r="H50" s="194">
        <f>IF(D50=0,0,E50/D50)</f>
        <v>0</v>
      </c>
      <c r="I50" s="194">
        <f>IF(D50=0,0,F50/D50)</f>
        <v>0.26666666666666666</v>
      </c>
      <c r="J50" s="195">
        <f>G50/C50</f>
        <v>0</v>
      </c>
    </row>
    <row r="51" spans="1:10" x14ac:dyDescent="0.2">
      <c r="A51" s="126" t="s">
        <v>206</v>
      </c>
      <c r="B51" s="125" t="s">
        <v>209</v>
      </c>
      <c r="C51" s="133">
        <v>5</v>
      </c>
      <c r="D51" s="125">
        <v>9</v>
      </c>
      <c r="E51" s="124">
        <v>2</v>
      </c>
      <c r="F51" s="125">
        <v>3</v>
      </c>
      <c r="G51" s="124">
        <v>0</v>
      </c>
      <c r="H51" s="194">
        <f>IF(D51=0,0,E51/D51)</f>
        <v>0.22222222222222221</v>
      </c>
      <c r="I51" s="194">
        <f>IF(D51=0,0,F51/D51)</f>
        <v>0.33333333333333331</v>
      </c>
      <c r="J51" s="195">
        <f>G51/C51</f>
        <v>0</v>
      </c>
    </row>
    <row r="52" spans="1:10" x14ac:dyDescent="0.2">
      <c r="A52" s="196" t="s">
        <v>206</v>
      </c>
      <c r="B52" s="203" t="s">
        <v>304</v>
      </c>
      <c r="C52" s="198">
        <v>5</v>
      </c>
      <c r="D52" s="203">
        <v>5</v>
      </c>
      <c r="E52" s="204">
        <v>0</v>
      </c>
      <c r="F52" s="203">
        <v>2</v>
      </c>
      <c r="G52" s="204">
        <v>0</v>
      </c>
      <c r="H52" s="201">
        <f>IF(D52=0,0,E52/D52)</f>
        <v>0</v>
      </c>
      <c r="I52" s="201">
        <f>IF(D52=0,0,F52/D52)</f>
        <v>0.4</v>
      </c>
      <c r="J52" s="202">
        <f>G52/C52</f>
        <v>0</v>
      </c>
    </row>
    <row r="53" spans="1:10" x14ac:dyDescent="0.2">
      <c r="A53" s="126" t="s">
        <v>63</v>
      </c>
      <c r="B53" s="125" t="s">
        <v>114</v>
      </c>
      <c r="C53" s="133">
        <v>9</v>
      </c>
      <c r="D53" s="125">
        <v>38</v>
      </c>
      <c r="E53" s="124">
        <v>17</v>
      </c>
      <c r="F53" s="125">
        <v>8</v>
      </c>
      <c r="G53" s="124">
        <v>9</v>
      </c>
      <c r="H53" s="194">
        <f>IF(D53=0,0,E53/D53)</f>
        <v>0.44736842105263158</v>
      </c>
      <c r="I53" s="194">
        <f>IF(D53=0,0,F53/D53)</f>
        <v>0.21052631578947367</v>
      </c>
      <c r="J53" s="195">
        <f>G53/C53</f>
        <v>1</v>
      </c>
    </row>
    <row r="54" spans="1:10" x14ac:dyDescent="0.2">
      <c r="A54" s="126" t="s">
        <v>63</v>
      </c>
      <c r="B54" s="125" t="s">
        <v>186</v>
      </c>
      <c r="C54" s="133">
        <v>9</v>
      </c>
      <c r="D54" s="125">
        <v>35</v>
      </c>
      <c r="E54" s="124">
        <v>19</v>
      </c>
      <c r="F54" s="125">
        <v>5</v>
      </c>
      <c r="G54" s="124">
        <v>17</v>
      </c>
      <c r="H54" s="194">
        <f>IF(D54=0,0,E54/D54)</f>
        <v>0.54285714285714282</v>
      </c>
      <c r="I54" s="194">
        <f>IF(D54=0,0,F54/D54)</f>
        <v>0.14285714285714285</v>
      </c>
      <c r="J54" s="195">
        <f>G54/C54</f>
        <v>1.8888888888888888</v>
      </c>
    </row>
    <row r="55" spans="1:10" x14ac:dyDescent="0.2">
      <c r="A55" s="126" t="s">
        <v>63</v>
      </c>
      <c r="B55" s="125" t="s">
        <v>261</v>
      </c>
      <c r="C55" s="133">
        <v>9</v>
      </c>
      <c r="D55" s="125">
        <v>29</v>
      </c>
      <c r="E55" s="124">
        <v>11</v>
      </c>
      <c r="F55" s="125">
        <v>5</v>
      </c>
      <c r="G55" s="124">
        <v>7</v>
      </c>
      <c r="H55" s="194">
        <f>IF(D55=0,0,E55/D55)</f>
        <v>0.37931034482758619</v>
      </c>
      <c r="I55" s="194">
        <f>IF(D55=0,0,F55/D55)</f>
        <v>0.17241379310344829</v>
      </c>
      <c r="J55" s="195">
        <f>G55/C55</f>
        <v>0.77777777777777779</v>
      </c>
    </row>
    <row r="56" spans="1:10" x14ac:dyDescent="0.2">
      <c r="A56" s="126" t="s">
        <v>63</v>
      </c>
      <c r="B56" s="125" t="s">
        <v>187</v>
      </c>
      <c r="C56" s="133">
        <v>9</v>
      </c>
      <c r="D56" s="125">
        <v>17</v>
      </c>
      <c r="E56" s="124">
        <v>8</v>
      </c>
      <c r="F56" s="125">
        <v>4</v>
      </c>
      <c r="G56" s="124">
        <v>2</v>
      </c>
      <c r="H56" s="194">
        <f>IF(D56=0,0,E56/D56)</f>
        <v>0.47058823529411764</v>
      </c>
      <c r="I56" s="194">
        <f>IF(D56=0,0,F56/D56)</f>
        <v>0.23529411764705882</v>
      </c>
      <c r="J56" s="195">
        <f>G56/C56</f>
        <v>0.22222222222222221</v>
      </c>
    </row>
    <row r="57" spans="1:10" x14ac:dyDescent="0.2">
      <c r="A57" s="126" t="s">
        <v>63</v>
      </c>
      <c r="B57" s="125" t="s">
        <v>175</v>
      </c>
      <c r="C57" s="133">
        <v>9</v>
      </c>
      <c r="D57" s="125">
        <v>16</v>
      </c>
      <c r="E57" s="124">
        <v>4</v>
      </c>
      <c r="F57" s="125">
        <v>4</v>
      </c>
      <c r="G57" s="124">
        <v>8</v>
      </c>
      <c r="H57" s="194">
        <f>IF(D57=0,0,E57/D57)</f>
        <v>0.25</v>
      </c>
      <c r="I57" s="194">
        <f>IF(D57=0,0,F57/D57)</f>
        <v>0.25</v>
      </c>
      <c r="J57" s="195">
        <f>G57/C57</f>
        <v>0.88888888888888884</v>
      </c>
    </row>
    <row r="58" spans="1:10" x14ac:dyDescent="0.2">
      <c r="A58" s="126" t="s">
        <v>63</v>
      </c>
      <c r="B58" s="125" t="s">
        <v>428</v>
      </c>
      <c r="C58" s="133">
        <v>9</v>
      </c>
      <c r="D58" s="125">
        <v>9</v>
      </c>
      <c r="E58" s="124">
        <v>1</v>
      </c>
      <c r="F58" s="125">
        <v>2</v>
      </c>
      <c r="G58" s="124">
        <v>43</v>
      </c>
      <c r="H58" s="194">
        <f>IF(D58=0,0,E58/D58)</f>
        <v>0.1111111111111111</v>
      </c>
      <c r="I58" s="194">
        <f>IF(D58=0,0,F58/D58)</f>
        <v>0.22222222222222221</v>
      </c>
      <c r="J58" s="195">
        <f>G58/C58</f>
        <v>4.7777777777777777</v>
      </c>
    </row>
    <row r="59" spans="1:10" x14ac:dyDescent="0.2">
      <c r="A59" s="126" t="s">
        <v>63</v>
      </c>
      <c r="B59" s="125" t="s">
        <v>79</v>
      </c>
      <c r="C59" s="133">
        <v>8</v>
      </c>
      <c r="D59" s="125">
        <v>28</v>
      </c>
      <c r="E59" s="124">
        <v>11</v>
      </c>
      <c r="F59" s="125">
        <v>7</v>
      </c>
      <c r="G59" s="124">
        <v>3</v>
      </c>
      <c r="H59" s="194">
        <f>IF(D59=0,0,E59/D59)</f>
        <v>0.39285714285714285</v>
      </c>
      <c r="I59" s="194">
        <f>IF(D59=0,0,F59/D59)</f>
        <v>0.25</v>
      </c>
      <c r="J59" s="195">
        <f>G59/C59</f>
        <v>0.375</v>
      </c>
    </row>
    <row r="60" spans="1:10" x14ac:dyDescent="0.2">
      <c r="A60" s="126" t="s">
        <v>63</v>
      </c>
      <c r="B60" s="125" t="s">
        <v>127</v>
      </c>
      <c r="C60" s="133">
        <v>7</v>
      </c>
      <c r="D60" s="125">
        <v>11</v>
      </c>
      <c r="E60" s="124">
        <v>1</v>
      </c>
      <c r="F60" s="125">
        <v>3</v>
      </c>
      <c r="G60" s="124">
        <v>0</v>
      </c>
      <c r="H60" s="194">
        <f>IF(D60=0,0,E60/D60)</f>
        <v>9.0909090909090912E-2</v>
      </c>
      <c r="I60" s="194">
        <f>IF(D60=0,0,F60/D60)</f>
        <v>0.27272727272727271</v>
      </c>
      <c r="J60" s="195">
        <f>G60/C60</f>
        <v>0</v>
      </c>
    </row>
    <row r="61" spans="1:10" x14ac:dyDescent="0.2">
      <c r="A61" s="126" t="s">
        <v>63</v>
      </c>
      <c r="B61" s="125" t="s">
        <v>351</v>
      </c>
      <c r="C61" s="133">
        <v>7</v>
      </c>
      <c r="D61" s="125">
        <v>5</v>
      </c>
      <c r="E61" s="124">
        <v>3</v>
      </c>
      <c r="F61" s="125">
        <v>1</v>
      </c>
      <c r="G61" s="124">
        <v>8</v>
      </c>
      <c r="H61" s="194">
        <f>IF(D61=0,0,E61/D61)</f>
        <v>0.6</v>
      </c>
      <c r="I61" s="194">
        <f>IF(D61=0,0,F61/D61)</f>
        <v>0.2</v>
      </c>
      <c r="J61" s="195">
        <f>G61/C61</f>
        <v>1.1428571428571428</v>
      </c>
    </row>
    <row r="62" spans="1:10" x14ac:dyDescent="0.2">
      <c r="A62" s="126" t="s">
        <v>63</v>
      </c>
      <c r="B62" s="125" t="s">
        <v>237</v>
      </c>
      <c r="C62" s="133">
        <v>6</v>
      </c>
      <c r="D62" s="125">
        <v>27</v>
      </c>
      <c r="E62" s="124">
        <v>16</v>
      </c>
      <c r="F62" s="125">
        <v>3</v>
      </c>
      <c r="G62" s="124">
        <v>0</v>
      </c>
      <c r="H62" s="194">
        <f>IF(D62=0,0,E62/D62)</f>
        <v>0.59259259259259256</v>
      </c>
      <c r="I62" s="194">
        <f>IF(D62=0,0,F62/D62)</f>
        <v>0.1111111111111111</v>
      </c>
      <c r="J62" s="195">
        <f>G62/C62</f>
        <v>0</v>
      </c>
    </row>
    <row r="63" spans="1:10" x14ac:dyDescent="0.2">
      <c r="A63" s="126" t="s">
        <v>63</v>
      </c>
      <c r="B63" s="125" t="s">
        <v>336</v>
      </c>
      <c r="C63" s="133">
        <v>6</v>
      </c>
      <c r="D63" s="125">
        <v>6</v>
      </c>
      <c r="E63" s="124">
        <v>2</v>
      </c>
      <c r="F63" s="125">
        <v>2</v>
      </c>
      <c r="G63" s="124">
        <v>2</v>
      </c>
      <c r="H63" s="194">
        <f>IF(D63=0,0,E63/D63)</f>
        <v>0.33333333333333331</v>
      </c>
      <c r="I63" s="194">
        <f>IF(D63=0,0,F63/D63)</f>
        <v>0.33333333333333331</v>
      </c>
      <c r="J63" s="195">
        <f>G63/C63</f>
        <v>0.33333333333333331</v>
      </c>
    </row>
    <row r="64" spans="1:10" x14ac:dyDescent="0.2">
      <c r="A64" s="126" t="s">
        <v>63</v>
      </c>
      <c r="B64" s="125" t="s">
        <v>311</v>
      </c>
      <c r="C64" s="133">
        <v>6</v>
      </c>
      <c r="D64" s="125">
        <v>6</v>
      </c>
      <c r="E64" s="124">
        <v>1</v>
      </c>
      <c r="F64" s="125">
        <v>5</v>
      </c>
      <c r="G64" s="124">
        <v>0</v>
      </c>
      <c r="H64" s="194">
        <f>IF(D64=0,0,E64/D64)</f>
        <v>0.16666666666666666</v>
      </c>
      <c r="I64" s="194">
        <f>IF(D64=0,0,F64/D64)</f>
        <v>0.83333333333333337</v>
      </c>
      <c r="J64" s="195">
        <f>G64/C64</f>
        <v>0</v>
      </c>
    </row>
    <row r="65" spans="1:10" x14ac:dyDescent="0.2">
      <c r="A65" s="196" t="s">
        <v>63</v>
      </c>
      <c r="B65" s="203" t="s">
        <v>350</v>
      </c>
      <c r="C65" s="198">
        <v>3</v>
      </c>
      <c r="D65" s="203">
        <v>6</v>
      </c>
      <c r="E65" s="204">
        <v>4</v>
      </c>
      <c r="F65" s="203">
        <v>0</v>
      </c>
      <c r="G65" s="204">
        <v>0</v>
      </c>
      <c r="H65" s="201">
        <f>IF(D65=0,0,E65/D65)</f>
        <v>0.66666666666666663</v>
      </c>
      <c r="I65" s="201">
        <f>IF(D65=0,0,F65/D65)</f>
        <v>0</v>
      </c>
      <c r="J65" s="202">
        <f>G65/C65</f>
        <v>0</v>
      </c>
    </row>
    <row r="66" spans="1:10" x14ac:dyDescent="0.2">
      <c r="A66" s="126" t="s">
        <v>69</v>
      </c>
      <c r="B66" s="125" t="s">
        <v>151</v>
      </c>
      <c r="C66" s="133">
        <v>8</v>
      </c>
      <c r="D66" s="125">
        <v>35</v>
      </c>
      <c r="E66" s="124">
        <v>12</v>
      </c>
      <c r="F66" s="125">
        <v>14</v>
      </c>
      <c r="G66" s="124">
        <v>21</v>
      </c>
      <c r="H66" s="194">
        <f>IF(D66=0,0,E66/D66)</f>
        <v>0.34285714285714286</v>
      </c>
      <c r="I66" s="194">
        <f>IF(D66=0,0,F66/D66)</f>
        <v>0.4</v>
      </c>
      <c r="J66" s="195">
        <f>G66/C66</f>
        <v>2.625</v>
      </c>
    </row>
    <row r="67" spans="1:10" x14ac:dyDescent="0.2">
      <c r="A67" s="126" t="s">
        <v>69</v>
      </c>
      <c r="B67" s="125" t="s">
        <v>52</v>
      </c>
      <c r="C67" s="133">
        <v>8</v>
      </c>
      <c r="D67" s="125">
        <v>33</v>
      </c>
      <c r="E67" s="124">
        <v>18</v>
      </c>
      <c r="F67" s="125">
        <v>2</v>
      </c>
      <c r="G67" s="124">
        <v>11</v>
      </c>
      <c r="H67" s="194">
        <f>IF(D67=0,0,E67/D67)</f>
        <v>0.54545454545454541</v>
      </c>
      <c r="I67" s="194">
        <f>IF(D67=0,0,F67/D67)</f>
        <v>6.0606060606060608E-2</v>
      </c>
      <c r="J67" s="195">
        <f>G67/C67</f>
        <v>1.375</v>
      </c>
    </row>
    <row r="68" spans="1:10" x14ac:dyDescent="0.2">
      <c r="A68" s="126" t="s">
        <v>69</v>
      </c>
      <c r="B68" s="125" t="s">
        <v>177</v>
      </c>
      <c r="C68" s="133">
        <v>8</v>
      </c>
      <c r="D68" s="125">
        <v>31</v>
      </c>
      <c r="E68" s="124">
        <v>15</v>
      </c>
      <c r="F68" s="125">
        <v>7</v>
      </c>
      <c r="G68" s="124">
        <v>8</v>
      </c>
      <c r="H68" s="194">
        <f>IF(D68=0,0,E68/D68)</f>
        <v>0.4838709677419355</v>
      </c>
      <c r="I68" s="194">
        <f>IF(D68=0,0,F68/D68)</f>
        <v>0.22580645161290322</v>
      </c>
      <c r="J68" s="195">
        <f>G68/C68</f>
        <v>1</v>
      </c>
    </row>
    <row r="69" spans="1:10" x14ac:dyDescent="0.2">
      <c r="A69" s="126" t="s">
        <v>69</v>
      </c>
      <c r="B69" s="125" t="s">
        <v>370</v>
      </c>
      <c r="C69" s="133">
        <v>8</v>
      </c>
      <c r="D69" s="125">
        <v>19</v>
      </c>
      <c r="E69" s="124">
        <v>4</v>
      </c>
      <c r="F69" s="125">
        <v>4</v>
      </c>
      <c r="G69" s="124">
        <v>4</v>
      </c>
      <c r="H69" s="194">
        <f>IF(D69=0,0,E69/D69)</f>
        <v>0.21052631578947367</v>
      </c>
      <c r="I69" s="194">
        <f>IF(D69=0,0,F69/D69)</f>
        <v>0.21052631578947367</v>
      </c>
      <c r="J69" s="195">
        <f>G69/C69</f>
        <v>0.5</v>
      </c>
    </row>
    <row r="70" spans="1:10" x14ac:dyDescent="0.2">
      <c r="A70" s="126" t="s">
        <v>69</v>
      </c>
      <c r="B70" s="125" t="s">
        <v>230</v>
      </c>
      <c r="C70" s="133">
        <v>8</v>
      </c>
      <c r="D70" s="125">
        <v>18</v>
      </c>
      <c r="E70" s="124">
        <v>4</v>
      </c>
      <c r="F70" s="125">
        <v>5</v>
      </c>
      <c r="G70" s="124">
        <v>5</v>
      </c>
      <c r="H70" s="194">
        <f>IF(D70=0,0,E70/D70)</f>
        <v>0.22222222222222221</v>
      </c>
      <c r="I70" s="194">
        <f>IF(D70=0,0,F70/D70)</f>
        <v>0.27777777777777779</v>
      </c>
      <c r="J70" s="195">
        <f>G70/C70</f>
        <v>0.625</v>
      </c>
    </row>
    <row r="71" spans="1:10" x14ac:dyDescent="0.2">
      <c r="A71" s="126" t="s">
        <v>69</v>
      </c>
      <c r="B71" s="125" t="s">
        <v>371</v>
      </c>
      <c r="C71" s="133">
        <v>8</v>
      </c>
      <c r="D71" s="125">
        <v>4</v>
      </c>
      <c r="E71" s="124">
        <v>2</v>
      </c>
      <c r="F71" s="125">
        <v>1</v>
      </c>
      <c r="G71" s="124">
        <v>12</v>
      </c>
      <c r="H71" s="194">
        <f>IF(D71=0,0,E71/D71)</f>
        <v>0.5</v>
      </c>
      <c r="I71" s="194">
        <f>IF(D71=0,0,F71/D71)</f>
        <v>0.25</v>
      </c>
      <c r="J71" s="195">
        <f>G71/C71</f>
        <v>1.5</v>
      </c>
    </row>
    <row r="72" spans="1:10" x14ac:dyDescent="0.2">
      <c r="A72" s="126" t="s">
        <v>69</v>
      </c>
      <c r="B72" s="125" t="s">
        <v>234</v>
      </c>
      <c r="C72" s="133">
        <v>7</v>
      </c>
      <c r="D72" s="125">
        <v>25</v>
      </c>
      <c r="E72" s="124">
        <v>11</v>
      </c>
      <c r="F72" s="125">
        <v>7</v>
      </c>
      <c r="G72" s="124">
        <v>0</v>
      </c>
      <c r="H72" s="194">
        <f>IF(D72=0,0,E72/D72)</f>
        <v>0.44</v>
      </c>
      <c r="I72" s="194">
        <f>IF(D72=0,0,F72/D72)</f>
        <v>0.28000000000000003</v>
      </c>
      <c r="J72" s="195">
        <f>G72/C72</f>
        <v>0</v>
      </c>
    </row>
    <row r="73" spans="1:10" x14ac:dyDescent="0.2">
      <c r="A73" s="126" t="s">
        <v>69</v>
      </c>
      <c r="B73" s="125" t="s">
        <v>50</v>
      </c>
      <c r="C73" s="133">
        <v>7</v>
      </c>
      <c r="D73" s="125">
        <v>23</v>
      </c>
      <c r="E73" s="124">
        <v>12</v>
      </c>
      <c r="F73" s="125">
        <v>4</v>
      </c>
      <c r="G73" s="124">
        <v>2</v>
      </c>
      <c r="H73" s="194">
        <f>IF(D73=0,0,E73/D73)</f>
        <v>0.52173913043478259</v>
      </c>
      <c r="I73" s="194">
        <f>IF(D73=0,0,F73/D73)</f>
        <v>0.17391304347826086</v>
      </c>
      <c r="J73" s="195">
        <f>G73/C73</f>
        <v>0.2857142857142857</v>
      </c>
    </row>
    <row r="74" spans="1:10" x14ac:dyDescent="0.2">
      <c r="A74" s="126" t="s">
        <v>69</v>
      </c>
      <c r="B74" s="125" t="s">
        <v>77</v>
      </c>
      <c r="C74" s="133">
        <v>6</v>
      </c>
      <c r="D74" s="125">
        <v>5</v>
      </c>
      <c r="E74" s="124">
        <v>1</v>
      </c>
      <c r="F74" s="125">
        <v>1</v>
      </c>
      <c r="G74" s="124">
        <v>0</v>
      </c>
      <c r="H74" s="194">
        <f>IF(D74=0,0,E74/D74)</f>
        <v>0.2</v>
      </c>
      <c r="I74" s="194">
        <f>IF(D74=0,0,F74/D74)</f>
        <v>0.2</v>
      </c>
      <c r="J74" s="195">
        <f>G74/C74</f>
        <v>0</v>
      </c>
    </row>
    <row r="75" spans="1:10" x14ac:dyDescent="0.2">
      <c r="A75" s="126" t="s">
        <v>69</v>
      </c>
      <c r="B75" s="125" t="s">
        <v>86</v>
      </c>
      <c r="C75" s="133">
        <v>5</v>
      </c>
      <c r="D75" s="125">
        <v>15</v>
      </c>
      <c r="E75" s="124">
        <v>7</v>
      </c>
      <c r="F75" s="125">
        <v>4</v>
      </c>
      <c r="G75" s="124">
        <v>4</v>
      </c>
      <c r="H75" s="194">
        <f>IF(D75=0,0,E75/D75)</f>
        <v>0.46666666666666667</v>
      </c>
      <c r="I75" s="194">
        <f>IF(D75=0,0,F75/D75)</f>
        <v>0.26666666666666666</v>
      </c>
      <c r="J75" s="195">
        <f>G75/C75</f>
        <v>0.8</v>
      </c>
    </row>
    <row r="76" spans="1:10" x14ac:dyDescent="0.2">
      <c r="A76" s="196" t="s">
        <v>69</v>
      </c>
      <c r="B76" s="203" t="s">
        <v>294</v>
      </c>
      <c r="C76" s="198">
        <v>5</v>
      </c>
      <c r="D76" s="203">
        <v>8</v>
      </c>
      <c r="E76" s="204">
        <v>2</v>
      </c>
      <c r="F76" s="203">
        <v>0</v>
      </c>
      <c r="G76" s="204">
        <v>2</v>
      </c>
      <c r="H76" s="201">
        <f>IF(D76=0,0,E76/D76)</f>
        <v>0.25</v>
      </c>
      <c r="I76" s="201">
        <f>IF(D76=0,0,F76/D76)</f>
        <v>0</v>
      </c>
      <c r="J76" s="202">
        <f>G76/C76</f>
        <v>0.4</v>
      </c>
    </row>
    <row r="77" spans="1:10" x14ac:dyDescent="0.2">
      <c r="A77" s="126" t="s">
        <v>429</v>
      </c>
      <c r="B77" s="125" t="s">
        <v>364</v>
      </c>
      <c r="C77" s="133">
        <v>9</v>
      </c>
      <c r="D77" s="125">
        <v>31</v>
      </c>
      <c r="E77" s="124">
        <v>14</v>
      </c>
      <c r="F77" s="125">
        <v>5</v>
      </c>
      <c r="G77" s="124">
        <v>6</v>
      </c>
      <c r="H77" s="194">
        <f>IF(D77=0,0,E77/D77)</f>
        <v>0.45161290322580644</v>
      </c>
      <c r="I77" s="194">
        <f>IF(D77=0,0,F77/D77)</f>
        <v>0.16129032258064516</v>
      </c>
      <c r="J77" s="195">
        <f>G77/C77</f>
        <v>0.66666666666666663</v>
      </c>
    </row>
    <row r="78" spans="1:10" x14ac:dyDescent="0.2">
      <c r="A78" s="126" t="s">
        <v>429</v>
      </c>
      <c r="B78" s="125" t="s">
        <v>397</v>
      </c>
      <c r="C78" s="133">
        <v>9</v>
      </c>
      <c r="D78" s="125">
        <v>30</v>
      </c>
      <c r="E78" s="124">
        <v>11</v>
      </c>
      <c r="F78" s="125">
        <v>11</v>
      </c>
      <c r="G78" s="124">
        <v>6</v>
      </c>
      <c r="H78" s="194">
        <f>IF(D78=0,0,E78/D78)</f>
        <v>0.36666666666666664</v>
      </c>
      <c r="I78" s="194">
        <f>IF(D78=0,0,F78/D78)</f>
        <v>0.36666666666666664</v>
      </c>
      <c r="J78" s="195">
        <f>G78/C78</f>
        <v>0.66666666666666663</v>
      </c>
    </row>
    <row r="79" spans="1:10" x14ac:dyDescent="0.2">
      <c r="A79" s="126" t="s">
        <v>429</v>
      </c>
      <c r="B79" s="125" t="s">
        <v>394</v>
      </c>
      <c r="C79" s="133">
        <v>9</v>
      </c>
      <c r="D79" s="125">
        <v>29</v>
      </c>
      <c r="E79" s="124">
        <v>9</v>
      </c>
      <c r="F79" s="125">
        <v>8</v>
      </c>
      <c r="G79" s="124">
        <v>15</v>
      </c>
      <c r="H79" s="194">
        <f>IF(D79=0,0,E79/D79)</f>
        <v>0.31034482758620691</v>
      </c>
      <c r="I79" s="194">
        <f>IF(D79=0,0,F79/D79)</f>
        <v>0.27586206896551724</v>
      </c>
      <c r="J79" s="195">
        <f>G79/C79</f>
        <v>1.6666666666666667</v>
      </c>
    </row>
    <row r="80" spans="1:10" x14ac:dyDescent="0.2">
      <c r="A80" s="126" t="s">
        <v>429</v>
      </c>
      <c r="B80" s="125" t="s">
        <v>412</v>
      </c>
      <c r="C80" s="133">
        <v>9</v>
      </c>
      <c r="D80" s="125">
        <v>28</v>
      </c>
      <c r="E80" s="124">
        <v>7</v>
      </c>
      <c r="F80" s="125">
        <v>9</v>
      </c>
      <c r="G80" s="124">
        <v>30</v>
      </c>
      <c r="H80" s="194">
        <f>IF(D80=0,0,E80/D80)</f>
        <v>0.25</v>
      </c>
      <c r="I80" s="194">
        <f>IF(D80=0,0,F80/D80)</f>
        <v>0.32142857142857145</v>
      </c>
      <c r="J80" s="195">
        <f>G80/C80</f>
        <v>3.3333333333333335</v>
      </c>
    </row>
    <row r="81" spans="1:10" x14ac:dyDescent="0.2">
      <c r="A81" s="126" t="s">
        <v>429</v>
      </c>
      <c r="B81" s="125" t="s">
        <v>398</v>
      </c>
      <c r="C81" s="133">
        <v>9</v>
      </c>
      <c r="D81" s="125">
        <v>25</v>
      </c>
      <c r="E81" s="124">
        <v>5</v>
      </c>
      <c r="F81" s="125">
        <v>12</v>
      </c>
      <c r="G81" s="124">
        <v>4</v>
      </c>
      <c r="H81" s="194">
        <f>IF(D81=0,0,E81/D81)</f>
        <v>0.2</v>
      </c>
      <c r="I81" s="194">
        <f>IF(D81=0,0,F81/D81)</f>
        <v>0.48</v>
      </c>
      <c r="J81" s="195">
        <f>G81/C81</f>
        <v>0.44444444444444442</v>
      </c>
    </row>
    <row r="82" spans="1:10" x14ac:dyDescent="0.2">
      <c r="A82" s="126" t="s">
        <v>429</v>
      </c>
      <c r="B82" s="125" t="s">
        <v>392</v>
      </c>
      <c r="C82" s="133">
        <v>7</v>
      </c>
      <c r="D82" s="125">
        <v>15</v>
      </c>
      <c r="E82" s="124">
        <v>0</v>
      </c>
      <c r="F82" s="125">
        <v>7</v>
      </c>
      <c r="G82" s="124">
        <v>2</v>
      </c>
      <c r="H82" s="194">
        <f>IF(D82=0,0,E82/D82)</f>
        <v>0</v>
      </c>
      <c r="I82" s="194">
        <f>IF(D82=0,0,F82/D82)</f>
        <v>0.46666666666666667</v>
      </c>
      <c r="J82" s="195">
        <f>G82/C82</f>
        <v>0.2857142857142857</v>
      </c>
    </row>
    <row r="83" spans="1:10" x14ac:dyDescent="0.2">
      <c r="A83" s="126" t="s">
        <v>429</v>
      </c>
      <c r="B83" s="125" t="s">
        <v>396</v>
      </c>
      <c r="C83" s="133">
        <v>5</v>
      </c>
      <c r="D83" s="125">
        <v>15</v>
      </c>
      <c r="E83" s="124">
        <v>2</v>
      </c>
      <c r="F83" s="125">
        <v>10</v>
      </c>
      <c r="G83" s="124">
        <v>2</v>
      </c>
      <c r="H83" s="194">
        <f>IF(D83=0,0,E83/D83)</f>
        <v>0.13333333333333333</v>
      </c>
      <c r="I83" s="194">
        <f>IF(D83=0,0,F83/D83)</f>
        <v>0.66666666666666663</v>
      </c>
      <c r="J83" s="195">
        <f>G83/C83</f>
        <v>0.4</v>
      </c>
    </row>
    <row r="84" spans="1:10" x14ac:dyDescent="0.2">
      <c r="A84" s="126" t="s">
        <v>429</v>
      </c>
      <c r="B84" s="125" t="s">
        <v>418</v>
      </c>
      <c r="C84" s="133">
        <v>4</v>
      </c>
      <c r="D84" s="125">
        <v>11</v>
      </c>
      <c r="E84" s="124">
        <v>2</v>
      </c>
      <c r="F84" s="125">
        <v>3</v>
      </c>
      <c r="G84" s="124">
        <v>1</v>
      </c>
      <c r="H84" s="194">
        <f>IF(D84=0,0,E84/D84)</f>
        <v>0.18181818181818182</v>
      </c>
      <c r="I84" s="194">
        <f>IF(D84=0,0,F84/D84)</f>
        <v>0.27272727272727271</v>
      </c>
      <c r="J84" s="195">
        <f>G84/C84</f>
        <v>0.25</v>
      </c>
    </row>
    <row r="85" spans="1:10" x14ac:dyDescent="0.2">
      <c r="A85" s="126" t="s">
        <v>429</v>
      </c>
      <c r="B85" s="125" t="s">
        <v>393</v>
      </c>
      <c r="C85" s="133">
        <v>4</v>
      </c>
      <c r="D85" s="125">
        <v>8</v>
      </c>
      <c r="E85" s="124">
        <v>0</v>
      </c>
      <c r="F85" s="125">
        <v>7</v>
      </c>
      <c r="G85" s="124">
        <v>0</v>
      </c>
      <c r="H85" s="194">
        <f>IF(D85=0,0,E85/D85)</f>
        <v>0</v>
      </c>
      <c r="I85" s="194">
        <f>IF(D85=0,0,F85/D85)</f>
        <v>0.875</v>
      </c>
      <c r="J85" s="195">
        <f>G85/C85</f>
        <v>0</v>
      </c>
    </row>
    <row r="86" spans="1:10" x14ac:dyDescent="0.2">
      <c r="A86" s="126" t="s">
        <v>429</v>
      </c>
      <c r="B86" s="125" t="s">
        <v>399</v>
      </c>
      <c r="C86" s="133">
        <v>4</v>
      </c>
      <c r="D86" s="125">
        <v>7</v>
      </c>
      <c r="E86" s="124">
        <v>0</v>
      </c>
      <c r="F86" s="125">
        <v>4</v>
      </c>
      <c r="G86" s="124">
        <v>0</v>
      </c>
      <c r="H86" s="194">
        <f>IF(D86=0,0,E86/D86)</f>
        <v>0</v>
      </c>
      <c r="I86" s="194">
        <f>IF(D86=0,0,F86/D86)</f>
        <v>0.5714285714285714</v>
      </c>
      <c r="J86" s="195">
        <f>G86/C86</f>
        <v>0</v>
      </c>
    </row>
    <row r="87" spans="1:10" x14ac:dyDescent="0.2">
      <c r="A87" s="196" t="s">
        <v>429</v>
      </c>
      <c r="B87" s="203" t="s">
        <v>395</v>
      </c>
      <c r="C87" s="198">
        <v>3</v>
      </c>
      <c r="D87" s="203">
        <v>4</v>
      </c>
      <c r="E87" s="204">
        <v>0</v>
      </c>
      <c r="F87" s="203">
        <v>3</v>
      </c>
      <c r="G87" s="204">
        <v>0</v>
      </c>
      <c r="H87" s="201">
        <f>IF(D87=0,0,E87/D87)</f>
        <v>0</v>
      </c>
      <c r="I87" s="201">
        <f>IF(D87=0,0,F87/D87)</f>
        <v>0.75</v>
      </c>
      <c r="J87" s="202">
        <f>G87/C87</f>
        <v>0</v>
      </c>
    </row>
    <row r="88" spans="1:10" x14ac:dyDescent="0.2">
      <c r="A88" s="126" t="s">
        <v>68</v>
      </c>
      <c r="B88" s="125" t="s">
        <v>332</v>
      </c>
      <c r="C88" s="133">
        <v>7</v>
      </c>
      <c r="D88" s="125">
        <v>31</v>
      </c>
      <c r="E88" s="124">
        <v>17</v>
      </c>
      <c r="F88" s="125">
        <v>5</v>
      </c>
      <c r="G88" s="124">
        <v>10</v>
      </c>
      <c r="H88" s="194">
        <f>IF(D88=0,0,E88/D88)</f>
        <v>0.54838709677419351</v>
      </c>
      <c r="I88" s="194">
        <f>IF(D88=0,0,F88/D88)</f>
        <v>0.16129032258064516</v>
      </c>
      <c r="J88" s="195">
        <f>G88/C88</f>
        <v>1.4285714285714286</v>
      </c>
    </row>
    <row r="89" spans="1:10" x14ac:dyDescent="0.2">
      <c r="A89" s="126" t="s">
        <v>68</v>
      </c>
      <c r="B89" s="125" t="s">
        <v>125</v>
      </c>
      <c r="C89" s="133">
        <v>7</v>
      </c>
      <c r="D89" s="125">
        <v>25</v>
      </c>
      <c r="E89" s="124">
        <v>10</v>
      </c>
      <c r="F89" s="125">
        <v>4</v>
      </c>
      <c r="G89" s="124">
        <v>8</v>
      </c>
      <c r="H89" s="194">
        <f>IF(D89=0,0,E89/D89)</f>
        <v>0.4</v>
      </c>
      <c r="I89" s="194">
        <f>IF(D89=0,0,F89/D89)</f>
        <v>0.16</v>
      </c>
      <c r="J89" s="195">
        <f>G89/C89</f>
        <v>1.1428571428571428</v>
      </c>
    </row>
    <row r="90" spans="1:10" x14ac:dyDescent="0.2">
      <c r="A90" s="126" t="s">
        <v>68</v>
      </c>
      <c r="B90" s="125" t="s">
        <v>84</v>
      </c>
      <c r="C90" s="133">
        <v>6</v>
      </c>
      <c r="D90" s="125">
        <v>25</v>
      </c>
      <c r="E90" s="124">
        <v>12</v>
      </c>
      <c r="F90" s="125">
        <v>6</v>
      </c>
      <c r="G90" s="124">
        <v>19</v>
      </c>
      <c r="H90" s="194">
        <f>IF(D90=0,0,E90/D90)</f>
        <v>0.48</v>
      </c>
      <c r="I90" s="194">
        <f>IF(D90=0,0,F90/D90)</f>
        <v>0.24</v>
      </c>
      <c r="J90" s="195">
        <f>G90/C90</f>
        <v>3.1666666666666665</v>
      </c>
    </row>
    <row r="91" spans="1:10" x14ac:dyDescent="0.2">
      <c r="A91" s="126" t="s">
        <v>68</v>
      </c>
      <c r="B91" s="125" t="s">
        <v>214</v>
      </c>
      <c r="C91" s="133">
        <v>6</v>
      </c>
      <c r="D91" s="125">
        <v>22</v>
      </c>
      <c r="E91" s="124">
        <v>8</v>
      </c>
      <c r="F91" s="125">
        <v>4</v>
      </c>
      <c r="G91" s="124">
        <v>4</v>
      </c>
      <c r="H91" s="194">
        <f>IF(D91=0,0,E91/D91)</f>
        <v>0.36363636363636365</v>
      </c>
      <c r="I91" s="194">
        <f>IF(D91=0,0,F91/D91)</f>
        <v>0.18181818181818182</v>
      </c>
      <c r="J91" s="195">
        <f>G91/C91</f>
        <v>0.66666666666666663</v>
      </c>
    </row>
    <row r="92" spans="1:10" x14ac:dyDescent="0.2">
      <c r="A92" s="126" t="s">
        <v>68</v>
      </c>
      <c r="B92" s="125" t="s">
        <v>178</v>
      </c>
      <c r="C92" s="133">
        <v>5</v>
      </c>
      <c r="D92" s="125">
        <v>19</v>
      </c>
      <c r="E92" s="124">
        <v>8</v>
      </c>
      <c r="F92" s="125">
        <v>4</v>
      </c>
      <c r="G92" s="124">
        <v>5</v>
      </c>
      <c r="H92" s="194">
        <f>IF(D92=0,0,E92/D92)</f>
        <v>0.42105263157894735</v>
      </c>
      <c r="I92" s="194">
        <f>IF(D92=0,0,F92/D92)</f>
        <v>0.21052631578947367</v>
      </c>
      <c r="J92" s="195">
        <f>G92/C92</f>
        <v>1</v>
      </c>
    </row>
    <row r="93" spans="1:10" x14ac:dyDescent="0.2">
      <c r="A93" s="126" t="s">
        <v>68</v>
      </c>
      <c r="B93" s="125" t="s">
        <v>184</v>
      </c>
      <c r="C93" s="133">
        <v>5</v>
      </c>
      <c r="D93" s="125">
        <v>15</v>
      </c>
      <c r="E93" s="124">
        <v>8</v>
      </c>
      <c r="F93" s="125">
        <v>3</v>
      </c>
      <c r="G93" s="124">
        <v>2</v>
      </c>
      <c r="H93" s="194">
        <f>IF(D93=0,0,E93/D93)</f>
        <v>0.53333333333333333</v>
      </c>
      <c r="I93" s="194">
        <f>IF(D93=0,0,F93/D93)</f>
        <v>0.2</v>
      </c>
      <c r="J93" s="195">
        <f>G93/C93</f>
        <v>0.4</v>
      </c>
    </row>
    <row r="94" spans="1:10" x14ac:dyDescent="0.2">
      <c r="A94" s="126" t="s">
        <v>68</v>
      </c>
      <c r="B94" s="125" t="s">
        <v>285</v>
      </c>
      <c r="C94" s="133">
        <v>5</v>
      </c>
      <c r="D94" s="125">
        <v>13</v>
      </c>
      <c r="E94" s="124">
        <v>3</v>
      </c>
      <c r="F94" s="125">
        <v>3</v>
      </c>
      <c r="G94" s="124">
        <v>1</v>
      </c>
      <c r="H94" s="194">
        <f>IF(D94=0,0,E94/D94)</f>
        <v>0.23076923076923078</v>
      </c>
      <c r="I94" s="194">
        <f>IF(D94=0,0,F94/D94)</f>
        <v>0.23076923076923078</v>
      </c>
      <c r="J94" s="195">
        <f>G94/C94</f>
        <v>0.2</v>
      </c>
    </row>
    <row r="95" spans="1:10" x14ac:dyDescent="0.2">
      <c r="A95" s="126" t="s">
        <v>68</v>
      </c>
      <c r="B95" s="125" t="s">
        <v>55</v>
      </c>
      <c r="C95" s="133">
        <v>5</v>
      </c>
      <c r="D95" s="125">
        <v>2</v>
      </c>
      <c r="E95" s="124">
        <v>0</v>
      </c>
      <c r="F95" s="125">
        <v>2</v>
      </c>
      <c r="G95" s="124">
        <v>3</v>
      </c>
      <c r="H95" s="194">
        <f>IF(D95=0,0,E95/D95)</f>
        <v>0</v>
      </c>
      <c r="I95" s="194">
        <f>IF(D95=0,0,F95/D95)</f>
        <v>1</v>
      </c>
      <c r="J95" s="195">
        <f>G95/C95</f>
        <v>0.6</v>
      </c>
    </row>
    <row r="96" spans="1:10" x14ac:dyDescent="0.2">
      <c r="A96" s="126" t="s">
        <v>68</v>
      </c>
      <c r="B96" s="125" t="s">
        <v>402</v>
      </c>
      <c r="C96" s="133">
        <v>4</v>
      </c>
      <c r="D96" s="125">
        <v>7</v>
      </c>
      <c r="E96" s="124">
        <v>1</v>
      </c>
      <c r="F96" s="125">
        <v>5</v>
      </c>
      <c r="G96" s="124">
        <v>1</v>
      </c>
      <c r="H96" s="194">
        <f>IF(D96=0,0,E96/D96)</f>
        <v>0.14285714285714285</v>
      </c>
      <c r="I96" s="194">
        <f>IF(D96=0,0,F96/D96)</f>
        <v>0.7142857142857143</v>
      </c>
      <c r="J96" s="195">
        <f>G96/C96</f>
        <v>0.25</v>
      </c>
    </row>
    <row r="97" spans="1:10" x14ac:dyDescent="0.2">
      <c r="A97" s="126" t="s">
        <v>68</v>
      </c>
      <c r="B97" s="125" t="s">
        <v>56</v>
      </c>
      <c r="C97" s="133">
        <v>4</v>
      </c>
      <c r="D97" s="125">
        <v>3</v>
      </c>
      <c r="E97" s="124">
        <v>0</v>
      </c>
      <c r="F97" s="125">
        <v>0</v>
      </c>
      <c r="G97" s="124">
        <v>5</v>
      </c>
      <c r="H97" s="194">
        <f>IF(D97=0,0,E97/D97)</f>
        <v>0</v>
      </c>
      <c r="I97" s="194">
        <f>IF(D97=0,0,F97/D97)</f>
        <v>0</v>
      </c>
      <c r="J97" s="195">
        <f>G97/C97</f>
        <v>1.25</v>
      </c>
    </row>
    <row r="98" spans="1:10" x14ac:dyDescent="0.2">
      <c r="A98" s="126" t="s">
        <v>68</v>
      </c>
      <c r="B98" s="125" t="s">
        <v>423</v>
      </c>
      <c r="C98" s="133">
        <v>3</v>
      </c>
      <c r="D98" s="125">
        <v>7</v>
      </c>
      <c r="E98" s="124">
        <v>4</v>
      </c>
      <c r="F98" s="125">
        <v>1</v>
      </c>
      <c r="G98" s="124">
        <v>0</v>
      </c>
      <c r="H98" s="194">
        <f>IF(D98=0,0,E98/D98)</f>
        <v>0.5714285714285714</v>
      </c>
      <c r="I98" s="194">
        <f>IF(D98=0,0,F98/D98)</f>
        <v>0.14285714285714285</v>
      </c>
      <c r="J98" s="195">
        <f>G98/C98</f>
        <v>0</v>
      </c>
    </row>
    <row r="99" spans="1:10" x14ac:dyDescent="0.2">
      <c r="A99" s="126" t="s">
        <v>68</v>
      </c>
      <c r="B99" s="125" t="s">
        <v>53</v>
      </c>
      <c r="C99" s="133">
        <v>3</v>
      </c>
      <c r="D99" s="125">
        <v>7</v>
      </c>
      <c r="E99" s="124">
        <v>3</v>
      </c>
      <c r="F99" s="125">
        <v>2</v>
      </c>
      <c r="G99" s="124">
        <v>0</v>
      </c>
      <c r="H99" s="194">
        <f>IF(D99=0,0,E99/D99)</f>
        <v>0.42857142857142855</v>
      </c>
      <c r="I99" s="194">
        <f>IF(D99=0,0,F99/D99)</f>
        <v>0.2857142857142857</v>
      </c>
      <c r="J99" s="195">
        <f>G99/C99</f>
        <v>0</v>
      </c>
    </row>
    <row r="100" spans="1:10" x14ac:dyDescent="0.2">
      <c r="A100" s="126" t="s">
        <v>68</v>
      </c>
      <c r="B100" s="125" t="s">
        <v>167</v>
      </c>
      <c r="C100" s="133">
        <v>3</v>
      </c>
      <c r="D100" s="125">
        <v>5</v>
      </c>
      <c r="E100" s="124">
        <v>2</v>
      </c>
      <c r="F100" s="125">
        <v>1</v>
      </c>
      <c r="G100" s="124">
        <v>5</v>
      </c>
      <c r="H100" s="194">
        <f>IF(D100=0,0,E100/D100)</f>
        <v>0.4</v>
      </c>
      <c r="I100" s="194">
        <f>IF(D100=0,0,F100/D100)</f>
        <v>0.2</v>
      </c>
      <c r="J100" s="195">
        <f>G100/C100</f>
        <v>1.6666666666666667</v>
      </c>
    </row>
    <row r="101" spans="1:10" x14ac:dyDescent="0.2">
      <c r="A101" s="196" t="s">
        <v>68</v>
      </c>
      <c r="B101" s="203" t="s">
        <v>424</v>
      </c>
      <c r="C101" s="198">
        <v>3</v>
      </c>
      <c r="D101" s="203">
        <v>0</v>
      </c>
      <c r="E101" s="204">
        <v>0</v>
      </c>
      <c r="F101" s="203">
        <v>0</v>
      </c>
      <c r="G101" s="204">
        <v>6</v>
      </c>
      <c r="H101" s="201">
        <f>IF(D101=0,0,E101/D101)</f>
        <v>0</v>
      </c>
      <c r="I101" s="201">
        <f>IF(D101=0,0,F101/D101)</f>
        <v>0</v>
      </c>
      <c r="J101" s="202">
        <f>G101/C101</f>
        <v>2</v>
      </c>
    </row>
    <row r="102" spans="1:10" x14ac:dyDescent="0.2">
      <c r="A102" s="126" t="s">
        <v>240</v>
      </c>
      <c r="B102" s="125" t="s">
        <v>445</v>
      </c>
      <c r="C102" s="133">
        <v>8</v>
      </c>
      <c r="D102" s="125">
        <v>39</v>
      </c>
      <c r="E102" s="124">
        <v>22</v>
      </c>
      <c r="F102" s="125">
        <v>8</v>
      </c>
      <c r="G102" s="124">
        <v>26</v>
      </c>
      <c r="H102" s="194">
        <f>IF(D102=0,0,E102/D102)</f>
        <v>0.5641025641025641</v>
      </c>
      <c r="I102" s="194">
        <f>IF(D102=0,0,F102/D102)</f>
        <v>0.20512820512820512</v>
      </c>
      <c r="J102" s="195">
        <f>G102/C102</f>
        <v>3.25</v>
      </c>
    </row>
    <row r="103" spans="1:10" x14ac:dyDescent="0.2">
      <c r="A103" s="126" t="s">
        <v>240</v>
      </c>
      <c r="B103" s="125" t="s">
        <v>426</v>
      </c>
      <c r="C103" s="133">
        <v>8</v>
      </c>
      <c r="D103" s="125">
        <v>34</v>
      </c>
      <c r="E103" s="124">
        <v>24</v>
      </c>
      <c r="F103" s="125">
        <v>1</v>
      </c>
      <c r="G103" s="124">
        <v>5</v>
      </c>
      <c r="H103" s="194">
        <f>IF(D103=0,0,E103/D103)</f>
        <v>0.70588235294117652</v>
      </c>
      <c r="I103" s="194">
        <f>IF(D103=0,0,F103/D103)</f>
        <v>2.9411764705882353E-2</v>
      </c>
      <c r="J103" s="195">
        <f>G103/C103</f>
        <v>0.625</v>
      </c>
    </row>
    <row r="104" spans="1:10" x14ac:dyDescent="0.2">
      <c r="A104" s="126" t="s">
        <v>240</v>
      </c>
      <c r="B104" s="125" t="s">
        <v>57</v>
      </c>
      <c r="C104" s="133">
        <v>7</v>
      </c>
      <c r="D104" s="125">
        <v>33</v>
      </c>
      <c r="E104" s="124">
        <v>22</v>
      </c>
      <c r="F104" s="125">
        <v>3</v>
      </c>
      <c r="G104" s="124">
        <v>22</v>
      </c>
      <c r="H104" s="194">
        <f>IF(D104=0,0,E104/D104)</f>
        <v>0.66666666666666663</v>
      </c>
      <c r="I104" s="194">
        <f>IF(D104=0,0,F104/D104)</f>
        <v>9.0909090909090912E-2</v>
      </c>
      <c r="J104" s="195">
        <f>G104/C104</f>
        <v>3.1428571428571428</v>
      </c>
    </row>
    <row r="105" spans="1:10" x14ac:dyDescent="0.2">
      <c r="A105" s="126" t="s">
        <v>240</v>
      </c>
      <c r="B105" s="125" t="s">
        <v>72</v>
      </c>
      <c r="C105" s="133">
        <v>7</v>
      </c>
      <c r="D105" s="125">
        <v>26</v>
      </c>
      <c r="E105" s="124">
        <v>8</v>
      </c>
      <c r="F105" s="125">
        <v>5</v>
      </c>
      <c r="G105" s="124">
        <v>9</v>
      </c>
      <c r="H105" s="194">
        <f>IF(D105=0,0,E105/D105)</f>
        <v>0.30769230769230771</v>
      </c>
      <c r="I105" s="194">
        <f>IF(D105=0,0,F105/D105)</f>
        <v>0.19230769230769232</v>
      </c>
      <c r="J105" s="195">
        <f>G105/C105</f>
        <v>1.2857142857142858</v>
      </c>
    </row>
    <row r="106" spans="1:10" x14ac:dyDescent="0.2">
      <c r="A106" s="126" t="s">
        <v>240</v>
      </c>
      <c r="B106" s="125" t="s">
        <v>220</v>
      </c>
      <c r="C106" s="133">
        <v>7</v>
      </c>
      <c r="D106" s="125">
        <v>25</v>
      </c>
      <c r="E106" s="124">
        <v>13</v>
      </c>
      <c r="F106" s="125">
        <v>2</v>
      </c>
      <c r="G106" s="124">
        <v>0</v>
      </c>
      <c r="H106" s="194">
        <f>IF(D106=0,0,E106/D106)</f>
        <v>0.52</v>
      </c>
      <c r="I106" s="194">
        <f>IF(D106=0,0,F106/D106)</f>
        <v>0.08</v>
      </c>
      <c r="J106" s="195">
        <f>G106/C106</f>
        <v>0</v>
      </c>
    </row>
    <row r="107" spans="1:10" x14ac:dyDescent="0.2">
      <c r="A107" s="126" t="s">
        <v>240</v>
      </c>
      <c r="B107" s="125" t="s">
        <v>85</v>
      </c>
      <c r="C107" s="133">
        <v>7</v>
      </c>
      <c r="D107" s="125">
        <v>0</v>
      </c>
      <c r="E107" s="124">
        <v>0</v>
      </c>
      <c r="F107" s="125">
        <v>0</v>
      </c>
      <c r="G107" s="124">
        <v>8</v>
      </c>
      <c r="H107" s="194">
        <f>IF(D107=0,0,E107/D107)</f>
        <v>0</v>
      </c>
      <c r="I107" s="194">
        <f>IF(D107=0,0,F107/D107)</f>
        <v>0</v>
      </c>
      <c r="J107" s="195">
        <f>G107/C107</f>
        <v>1.1428571428571428</v>
      </c>
    </row>
    <row r="108" spans="1:10" x14ac:dyDescent="0.2">
      <c r="A108" s="126" t="s">
        <v>240</v>
      </c>
      <c r="B108" s="125" t="s">
        <v>303</v>
      </c>
      <c r="C108" s="133">
        <v>6</v>
      </c>
      <c r="D108" s="125">
        <v>20</v>
      </c>
      <c r="E108" s="124">
        <v>11</v>
      </c>
      <c r="F108" s="125">
        <v>4</v>
      </c>
      <c r="G108" s="124">
        <v>1</v>
      </c>
      <c r="H108" s="194">
        <f>IF(D108=0,0,E108/D108)</f>
        <v>0.55000000000000004</v>
      </c>
      <c r="I108" s="194">
        <f>IF(D108=0,0,F108/D108)</f>
        <v>0.2</v>
      </c>
      <c r="J108" s="195">
        <f>G108/C108</f>
        <v>0.16666666666666666</v>
      </c>
    </row>
    <row r="109" spans="1:10" x14ac:dyDescent="0.2">
      <c r="A109" s="126" t="s">
        <v>240</v>
      </c>
      <c r="B109" s="125" t="s">
        <v>59</v>
      </c>
      <c r="C109" s="133">
        <v>5</v>
      </c>
      <c r="D109" s="125">
        <v>21</v>
      </c>
      <c r="E109" s="124">
        <v>11</v>
      </c>
      <c r="F109" s="125">
        <v>2</v>
      </c>
      <c r="G109" s="124">
        <v>0</v>
      </c>
      <c r="H109" s="194">
        <f>IF(D109=0,0,E109/D109)</f>
        <v>0.52380952380952384</v>
      </c>
      <c r="I109" s="194">
        <f>IF(D109=0,0,F109/D109)</f>
        <v>9.5238095238095233E-2</v>
      </c>
      <c r="J109" s="195">
        <f>G109/C109</f>
        <v>0</v>
      </c>
    </row>
    <row r="110" spans="1:10" x14ac:dyDescent="0.2">
      <c r="A110" s="126" t="s">
        <v>240</v>
      </c>
      <c r="B110" s="125" t="s">
        <v>91</v>
      </c>
      <c r="C110" s="133">
        <v>5</v>
      </c>
      <c r="D110" s="125">
        <v>5</v>
      </c>
      <c r="E110" s="124">
        <v>3</v>
      </c>
      <c r="F110" s="125">
        <v>1</v>
      </c>
      <c r="G110" s="124">
        <v>1</v>
      </c>
      <c r="H110" s="194">
        <f>IF(D110=0,0,E110/D110)</f>
        <v>0.6</v>
      </c>
      <c r="I110" s="194">
        <f>IF(D110=0,0,F110/D110)</f>
        <v>0.2</v>
      </c>
      <c r="J110" s="195">
        <f>G110/C110</f>
        <v>0.2</v>
      </c>
    </row>
    <row r="111" spans="1:10" x14ac:dyDescent="0.2">
      <c r="A111" s="126" t="s">
        <v>240</v>
      </c>
      <c r="B111" s="125" t="s">
        <v>156</v>
      </c>
      <c r="C111" s="133">
        <v>4</v>
      </c>
      <c r="D111" s="125">
        <v>16</v>
      </c>
      <c r="E111" s="124">
        <v>5</v>
      </c>
      <c r="F111" s="125">
        <v>5</v>
      </c>
      <c r="G111" s="124">
        <v>0</v>
      </c>
      <c r="H111" s="194">
        <f>IF(D111=0,0,E111/D111)</f>
        <v>0.3125</v>
      </c>
      <c r="I111" s="194">
        <f>IF(D111=0,0,F111/D111)</f>
        <v>0.3125</v>
      </c>
      <c r="J111" s="195">
        <f>G111/C111</f>
        <v>0</v>
      </c>
    </row>
    <row r="112" spans="1:10" x14ac:dyDescent="0.2">
      <c r="A112" s="134" t="s">
        <v>240</v>
      </c>
      <c r="B112" s="125" t="s">
        <v>142</v>
      </c>
      <c r="C112" s="133">
        <v>4</v>
      </c>
      <c r="D112" s="125">
        <v>5</v>
      </c>
      <c r="E112" s="124">
        <v>2</v>
      </c>
      <c r="F112" s="125">
        <v>0</v>
      </c>
      <c r="G112" s="124">
        <v>16</v>
      </c>
      <c r="H112" s="194">
        <f>IF(D112=0,0,E112/D112)</f>
        <v>0.4</v>
      </c>
      <c r="I112" s="194">
        <f>IF(D112=0,0,F112/D112)</f>
        <v>0</v>
      </c>
      <c r="J112" s="195">
        <f>G112/C112</f>
        <v>4</v>
      </c>
    </row>
    <row r="113" spans="1:10" x14ac:dyDescent="0.2">
      <c r="A113" s="126" t="s">
        <v>240</v>
      </c>
      <c r="B113" s="125" t="s">
        <v>73</v>
      </c>
      <c r="C113" s="133">
        <v>3</v>
      </c>
      <c r="D113" s="125">
        <v>4</v>
      </c>
      <c r="E113" s="124">
        <v>1</v>
      </c>
      <c r="F113" s="125">
        <v>3</v>
      </c>
      <c r="G113" s="124">
        <v>0</v>
      </c>
      <c r="H113" s="194">
        <f>IF(D113=0,0,E113/D113)</f>
        <v>0.25</v>
      </c>
      <c r="I113" s="194">
        <f>IF(D113=0,0,F113/D113)</f>
        <v>0.75</v>
      </c>
      <c r="J113" s="195">
        <f>G113/C113</f>
        <v>0</v>
      </c>
    </row>
    <row r="114" spans="1:10" x14ac:dyDescent="0.2">
      <c r="A114" s="126" t="s">
        <v>240</v>
      </c>
      <c r="B114" s="125" t="s">
        <v>190</v>
      </c>
      <c r="C114" s="133">
        <v>3</v>
      </c>
      <c r="D114" s="125">
        <v>2</v>
      </c>
      <c r="E114" s="124">
        <v>0</v>
      </c>
      <c r="F114" s="125">
        <v>2</v>
      </c>
      <c r="G114" s="124">
        <v>0</v>
      </c>
      <c r="H114" s="194">
        <f>IF(D114=0,0,E114/D114)</f>
        <v>0</v>
      </c>
      <c r="I114" s="194">
        <f>IF(D114=0,0,F114/D114)</f>
        <v>1</v>
      </c>
      <c r="J114" s="195">
        <f>G114/C114</f>
        <v>0</v>
      </c>
    </row>
    <row r="115" spans="1:10" x14ac:dyDescent="0.2">
      <c r="A115" s="126" t="s">
        <v>240</v>
      </c>
      <c r="B115" s="125" t="s">
        <v>88</v>
      </c>
      <c r="C115" s="133">
        <v>3</v>
      </c>
      <c r="D115" s="125">
        <v>1</v>
      </c>
      <c r="E115" s="124">
        <v>0</v>
      </c>
      <c r="F115" s="125">
        <v>0</v>
      </c>
      <c r="G115" s="124">
        <v>1</v>
      </c>
      <c r="H115" s="194">
        <f>IF(D115=0,0,E115/D115)</f>
        <v>0</v>
      </c>
      <c r="I115" s="194">
        <f>IF(D115=0,0,F115/D115)</f>
        <v>0</v>
      </c>
      <c r="J115" s="195">
        <f>G115/C115</f>
        <v>0.33333333333333331</v>
      </c>
    </row>
    <row r="116" spans="1:10" x14ac:dyDescent="0.2">
      <c r="A116" s="126" t="s">
        <v>240</v>
      </c>
      <c r="B116" s="125" t="s">
        <v>427</v>
      </c>
      <c r="C116" s="133">
        <v>1</v>
      </c>
      <c r="D116" s="125">
        <v>1</v>
      </c>
      <c r="E116" s="124">
        <v>1</v>
      </c>
      <c r="F116" s="125">
        <v>0</v>
      </c>
      <c r="G116" s="124">
        <v>0</v>
      </c>
      <c r="H116" s="194">
        <f>IF(D116=0,0,E116/D116)</f>
        <v>1</v>
      </c>
      <c r="I116" s="194">
        <f>IF(D116=0,0,F116/D116)</f>
        <v>0</v>
      </c>
      <c r="J116" s="195">
        <f>G116/C116</f>
        <v>0</v>
      </c>
    </row>
    <row r="117" spans="1:10" x14ac:dyDescent="0.2">
      <c r="A117" s="196" t="s">
        <v>240</v>
      </c>
      <c r="B117" s="203" t="s">
        <v>108</v>
      </c>
      <c r="C117" s="198">
        <v>1</v>
      </c>
      <c r="D117" s="203">
        <v>1</v>
      </c>
      <c r="E117" s="204">
        <v>0</v>
      </c>
      <c r="F117" s="203">
        <v>0</v>
      </c>
      <c r="G117" s="204">
        <v>0</v>
      </c>
      <c r="H117" s="201">
        <f>IF(D117=0,0,E117/D117)</f>
        <v>0</v>
      </c>
      <c r="I117" s="201">
        <f>IF(D117=0,0,F117/D117)</f>
        <v>0</v>
      </c>
      <c r="J117" s="202">
        <f>G117/C117</f>
        <v>0</v>
      </c>
    </row>
    <row r="118" spans="1:10" x14ac:dyDescent="0.2">
      <c r="A118" s="126" t="s">
        <v>67</v>
      </c>
      <c r="B118" s="125" t="s">
        <v>164</v>
      </c>
      <c r="C118" s="133">
        <v>8</v>
      </c>
      <c r="D118" s="125">
        <v>39</v>
      </c>
      <c r="E118" s="124">
        <v>26</v>
      </c>
      <c r="F118" s="125">
        <v>2</v>
      </c>
      <c r="G118" s="124">
        <v>42</v>
      </c>
      <c r="H118" s="194">
        <f>IF(D118=0,0,E118/D118)</f>
        <v>0.66666666666666663</v>
      </c>
      <c r="I118" s="194">
        <f>IF(D118=0,0,F118/D118)</f>
        <v>5.128205128205128E-2</v>
      </c>
      <c r="J118" s="195">
        <f>G118/C118</f>
        <v>5.25</v>
      </c>
    </row>
    <row r="119" spans="1:10" x14ac:dyDescent="0.2">
      <c r="A119" s="126" t="s">
        <v>67</v>
      </c>
      <c r="B119" s="125" t="s">
        <v>335</v>
      </c>
      <c r="C119" s="133">
        <v>8</v>
      </c>
      <c r="D119" s="125">
        <v>36</v>
      </c>
      <c r="E119" s="124">
        <v>25</v>
      </c>
      <c r="F119" s="125">
        <v>2</v>
      </c>
      <c r="G119" s="124">
        <v>11</v>
      </c>
      <c r="H119" s="194">
        <f>IF(D119=0,0,E119/D119)</f>
        <v>0.69444444444444442</v>
      </c>
      <c r="I119" s="194">
        <f>IF(D119=0,0,F119/D119)</f>
        <v>5.5555555555555552E-2</v>
      </c>
      <c r="J119" s="195">
        <f>G119/C119</f>
        <v>1.375</v>
      </c>
    </row>
    <row r="120" spans="1:10" x14ac:dyDescent="0.2">
      <c r="A120" s="126" t="s">
        <v>67</v>
      </c>
      <c r="B120" s="125" t="s">
        <v>309</v>
      </c>
      <c r="C120" s="133">
        <v>8</v>
      </c>
      <c r="D120" s="125">
        <v>35</v>
      </c>
      <c r="E120" s="124">
        <v>20</v>
      </c>
      <c r="F120" s="125">
        <v>10</v>
      </c>
      <c r="G120" s="124">
        <v>5</v>
      </c>
      <c r="H120" s="194">
        <f>IF(D120=0,0,E120/D120)</f>
        <v>0.5714285714285714</v>
      </c>
      <c r="I120" s="194">
        <f>IF(D120=0,0,F120/D120)</f>
        <v>0.2857142857142857</v>
      </c>
      <c r="J120" s="195">
        <f>G120/C120</f>
        <v>0.625</v>
      </c>
    </row>
    <row r="121" spans="1:10" x14ac:dyDescent="0.2">
      <c r="A121" s="126" t="s">
        <v>67</v>
      </c>
      <c r="B121" s="125" t="s">
        <v>271</v>
      </c>
      <c r="C121" s="133">
        <v>8</v>
      </c>
      <c r="D121" s="125">
        <v>34</v>
      </c>
      <c r="E121" s="124">
        <v>20</v>
      </c>
      <c r="F121" s="125">
        <v>6</v>
      </c>
      <c r="G121" s="124">
        <v>0</v>
      </c>
      <c r="H121" s="194">
        <f>IF(D121=0,0,E121/D121)</f>
        <v>0.58823529411764708</v>
      </c>
      <c r="I121" s="194">
        <f>IF(D121=0,0,F121/D121)</f>
        <v>0.17647058823529413</v>
      </c>
      <c r="J121" s="195">
        <f>G121/C121</f>
        <v>0</v>
      </c>
    </row>
    <row r="122" spans="1:10" x14ac:dyDescent="0.2">
      <c r="A122" s="126" t="s">
        <v>67</v>
      </c>
      <c r="B122" s="125" t="s">
        <v>308</v>
      </c>
      <c r="C122" s="133">
        <v>8</v>
      </c>
      <c r="D122" s="125">
        <v>30</v>
      </c>
      <c r="E122" s="124">
        <v>17</v>
      </c>
      <c r="F122" s="125">
        <v>3</v>
      </c>
      <c r="G122" s="124">
        <v>15</v>
      </c>
      <c r="H122" s="194">
        <f>IF(D122=0,0,E122/D122)</f>
        <v>0.56666666666666665</v>
      </c>
      <c r="I122" s="194">
        <f>IF(D122=0,0,F122/D122)</f>
        <v>0.1</v>
      </c>
      <c r="J122" s="195">
        <f>G122/C122</f>
        <v>1.875</v>
      </c>
    </row>
    <row r="123" spans="1:10" x14ac:dyDescent="0.2">
      <c r="A123" s="126" t="s">
        <v>67</v>
      </c>
      <c r="B123" s="125" t="s">
        <v>189</v>
      </c>
      <c r="C123" s="133">
        <v>8</v>
      </c>
      <c r="D123" s="125">
        <v>30</v>
      </c>
      <c r="E123" s="124">
        <v>13</v>
      </c>
      <c r="F123" s="125">
        <v>3</v>
      </c>
      <c r="G123" s="124">
        <v>6</v>
      </c>
      <c r="H123" s="194">
        <f>IF(D123=0,0,E123/D123)</f>
        <v>0.43333333333333335</v>
      </c>
      <c r="I123" s="194">
        <f>IF(D123=0,0,F123/D123)</f>
        <v>0.1</v>
      </c>
      <c r="J123" s="195">
        <f>G123/C123</f>
        <v>0.75</v>
      </c>
    </row>
    <row r="124" spans="1:10" x14ac:dyDescent="0.2">
      <c r="A124" s="126" t="s">
        <v>67</v>
      </c>
      <c r="B124" s="125" t="s">
        <v>219</v>
      </c>
      <c r="C124" s="133">
        <v>7</v>
      </c>
      <c r="D124" s="125">
        <v>0</v>
      </c>
      <c r="E124" s="124">
        <v>0</v>
      </c>
      <c r="F124" s="125">
        <v>0</v>
      </c>
      <c r="G124" s="124">
        <v>9</v>
      </c>
      <c r="H124" s="194">
        <f>IF(D124=0,0,E124/D124)</f>
        <v>0</v>
      </c>
      <c r="I124" s="194">
        <f>IF(D124=0,0,F124/D124)</f>
        <v>0</v>
      </c>
      <c r="J124" s="195">
        <f>G124/C124</f>
        <v>1.2857142857142858</v>
      </c>
    </row>
    <row r="125" spans="1:10" x14ac:dyDescent="0.2">
      <c r="A125" s="126" t="s">
        <v>67</v>
      </c>
      <c r="B125" s="125" t="s">
        <v>122</v>
      </c>
      <c r="C125" s="133">
        <v>4</v>
      </c>
      <c r="D125" s="125">
        <v>4</v>
      </c>
      <c r="E125" s="124">
        <v>0</v>
      </c>
      <c r="F125" s="125">
        <v>0</v>
      </c>
      <c r="G125" s="124">
        <v>0</v>
      </c>
      <c r="H125" s="194">
        <f>IF(D125=0,0,E125/D125)</f>
        <v>0</v>
      </c>
      <c r="I125" s="194">
        <f>IF(D125=0,0,F125/D125)</f>
        <v>0</v>
      </c>
      <c r="J125" s="195">
        <f>G125/C125</f>
        <v>0</v>
      </c>
    </row>
    <row r="126" spans="1:10" x14ac:dyDescent="0.2">
      <c r="A126" s="126" t="s">
        <v>67</v>
      </c>
      <c r="B126" s="125" t="s">
        <v>221</v>
      </c>
      <c r="C126" s="133">
        <v>4</v>
      </c>
      <c r="D126" s="125">
        <v>3</v>
      </c>
      <c r="E126" s="124">
        <v>2</v>
      </c>
      <c r="F126" s="125">
        <v>0</v>
      </c>
      <c r="G126" s="124">
        <v>2</v>
      </c>
      <c r="H126" s="194">
        <f>IF(D126=0,0,E126/D126)</f>
        <v>0.66666666666666663</v>
      </c>
      <c r="I126" s="194">
        <f>IF(D126=0,0,F126/D126)</f>
        <v>0</v>
      </c>
      <c r="J126" s="195">
        <f>G126/C126</f>
        <v>0.5</v>
      </c>
    </row>
    <row r="127" spans="1:10" x14ac:dyDescent="0.2">
      <c r="A127" s="126" t="s">
        <v>67</v>
      </c>
      <c r="B127" s="125" t="s">
        <v>322</v>
      </c>
      <c r="C127" s="133">
        <v>4</v>
      </c>
      <c r="D127" s="125">
        <v>2</v>
      </c>
      <c r="E127" s="124">
        <v>1</v>
      </c>
      <c r="F127" s="125">
        <v>0</v>
      </c>
      <c r="G127" s="124">
        <v>2</v>
      </c>
      <c r="H127" s="194">
        <f>IF(D127=0,0,E127/D127)</f>
        <v>0.5</v>
      </c>
      <c r="I127" s="194">
        <f>IF(D127=0,0,F127/D127)</f>
        <v>0</v>
      </c>
      <c r="J127" s="195">
        <f>G127/C127</f>
        <v>0.5</v>
      </c>
    </row>
    <row r="128" spans="1:10" x14ac:dyDescent="0.2">
      <c r="A128" s="126" t="s">
        <v>67</v>
      </c>
      <c r="B128" s="125" t="s">
        <v>51</v>
      </c>
      <c r="C128" s="133">
        <v>4</v>
      </c>
      <c r="D128" s="125">
        <v>0</v>
      </c>
      <c r="E128" s="124">
        <v>0</v>
      </c>
      <c r="F128" s="125">
        <v>0</v>
      </c>
      <c r="G128" s="124">
        <v>2</v>
      </c>
      <c r="H128" s="194">
        <f>IF(D128=0,0,E128/D128)</f>
        <v>0</v>
      </c>
      <c r="I128" s="194">
        <f>IF(D128=0,0,F128/D128)</f>
        <v>0</v>
      </c>
      <c r="J128" s="195">
        <f>G128/C128</f>
        <v>0.5</v>
      </c>
    </row>
    <row r="129" spans="1:10" x14ac:dyDescent="0.2">
      <c r="A129" s="126" t="s">
        <v>67</v>
      </c>
      <c r="B129" s="125" t="s">
        <v>223</v>
      </c>
      <c r="C129" s="133">
        <v>3</v>
      </c>
      <c r="D129" s="125">
        <v>0</v>
      </c>
      <c r="E129" s="124">
        <v>0</v>
      </c>
      <c r="F129" s="125">
        <v>0</v>
      </c>
      <c r="G129" s="124">
        <v>1</v>
      </c>
      <c r="H129" s="194">
        <f>IF(D129=0,0,E129/D129)</f>
        <v>0</v>
      </c>
      <c r="I129" s="194">
        <f>IF(D129=0,0,F129/D129)</f>
        <v>0</v>
      </c>
      <c r="J129" s="195">
        <f>G129/C129</f>
        <v>0.33333333333333331</v>
      </c>
    </row>
    <row r="130" spans="1:10" x14ac:dyDescent="0.2">
      <c r="A130" s="126" t="s">
        <v>67</v>
      </c>
      <c r="B130" s="125" t="s">
        <v>306</v>
      </c>
      <c r="C130" s="133">
        <v>3</v>
      </c>
      <c r="D130" s="125">
        <v>0</v>
      </c>
      <c r="E130" s="124">
        <v>0</v>
      </c>
      <c r="F130" s="125">
        <v>0</v>
      </c>
      <c r="G130" s="124">
        <v>0</v>
      </c>
      <c r="H130" s="194">
        <f>IF(D130=0,0,E130/D130)</f>
        <v>0</v>
      </c>
      <c r="I130" s="194">
        <f>IF(D130=0,0,F130/D130)</f>
        <v>0</v>
      </c>
      <c r="J130" s="195">
        <f>G130/C130</f>
        <v>0</v>
      </c>
    </row>
    <row r="131" spans="1:10" x14ac:dyDescent="0.2">
      <c r="A131" s="126" t="s">
        <v>67</v>
      </c>
      <c r="B131" s="125" t="s">
        <v>236</v>
      </c>
      <c r="C131" s="133">
        <v>2</v>
      </c>
      <c r="D131" s="125">
        <v>1</v>
      </c>
      <c r="E131" s="124">
        <v>0</v>
      </c>
      <c r="F131" s="125">
        <v>0</v>
      </c>
      <c r="G131" s="124">
        <v>1</v>
      </c>
      <c r="H131" s="194">
        <f>IF(D131=0,0,E131/D131)</f>
        <v>0</v>
      </c>
      <c r="I131" s="194">
        <f>IF(D131=0,0,F131/D131)</f>
        <v>0</v>
      </c>
      <c r="J131" s="195">
        <f>G131/C131</f>
        <v>0.5</v>
      </c>
    </row>
    <row r="132" spans="1:10" x14ac:dyDescent="0.2">
      <c r="A132" s="126" t="s">
        <v>67</v>
      </c>
      <c r="B132" s="125" t="s">
        <v>197</v>
      </c>
      <c r="C132" s="133">
        <v>2</v>
      </c>
      <c r="D132" s="125">
        <v>0</v>
      </c>
      <c r="E132" s="124">
        <v>0</v>
      </c>
      <c r="F132" s="125">
        <v>0</v>
      </c>
      <c r="G132" s="124">
        <v>1</v>
      </c>
      <c r="H132" s="194">
        <f>IF(D132=0,0,E132/D132)</f>
        <v>0</v>
      </c>
      <c r="I132" s="194">
        <f>IF(D132=0,0,F132/D132)</f>
        <v>0</v>
      </c>
      <c r="J132" s="195">
        <f>G132/C132</f>
        <v>0.5</v>
      </c>
    </row>
    <row r="133" spans="1:10" x14ac:dyDescent="0.2">
      <c r="A133" s="196" t="s">
        <v>67</v>
      </c>
      <c r="B133" s="203" t="s">
        <v>75</v>
      </c>
      <c r="C133" s="198">
        <v>1</v>
      </c>
      <c r="D133" s="203">
        <v>0</v>
      </c>
      <c r="E133" s="204">
        <v>0</v>
      </c>
      <c r="F133" s="203">
        <v>0</v>
      </c>
      <c r="G133" s="204">
        <v>0</v>
      </c>
      <c r="H133" s="201">
        <f>IF(D133=0,0,E133/D133)</f>
        <v>0</v>
      </c>
      <c r="I133" s="201">
        <f>IF(D133=0,0,F133/D133)</f>
        <v>0</v>
      </c>
      <c r="J133" s="202">
        <f>G133/C133</f>
        <v>0</v>
      </c>
    </row>
    <row r="134" spans="1:10" x14ac:dyDescent="0.2">
      <c r="A134" s="126" t="s">
        <v>198</v>
      </c>
      <c r="B134" s="125" t="s">
        <v>123</v>
      </c>
      <c r="C134" s="133">
        <v>8</v>
      </c>
      <c r="D134" s="125">
        <v>32</v>
      </c>
      <c r="E134" s="124">
        <v>12</v>
      </c>
      <c r="F134" s="125">
        <v>12</v>
      </c>
      <c r="G134" s="124">
        <v>11</v>
      </c>
      <c r="H134" s="194">
        <f>IF(D134=0,0,E134/D134)</f>
        <v>0.375</v>
      </c>
      <c r="I134" s="194">
        <f>IF(D134=0,0,F134/D134)</f>
        <v>0.375</v>
      </c>
      <c r="J134" s="195">
        <f>G134/C134</f>
        <v>1.375</v>
      </c>
    </row>
    <row r="135" spans="1:10" x14ac:dyDescent="0.2">
      <c r="A135" s="126" t="s">
        <v>198</v>
      </c>
      <c r="B135" s="125" t="s">
        <v>361</v>
      </c>
      <c r="C135" s="133">
        <v>8</v>
      </c>
      <c r="D135" s="125">
        <v>30</v>
      </c>
      <c r="E135" s="124">
        <v>13</v>
      </c>
      <c r="F135" s="125">
        <v>7</v>
      </c>
      <c r="G135" s="124">
        <v>6</v>
      </c>
      <c r="H135" s="194">
        <f>IF(D135=0,0,E135/D135)</f>
        <v>0.43333333333333335</v>
      </c>
      <c r="I135" s="194">
        <f>IF(D135=0,0,F135/D135)</f>
        <v>0.23333333333333334</v>
      </c>
      <c r="J135" s="195">
        <f>G135/C135</f>
        <v>0.75</v>
      </c>
    </row>
    <row r="136" spans="1:10" x14ac:dyDescent="0.2">
      <c r="A136" s="126" t="s">
        <v>198</v>
      </c>
      <c r="B136" s="125" t="s">
        <v>313</v>
      </c>
      <c r="C136" s="133">
        <v>8</v>
      </c>
      <c r="D136" s="125">
        <v>29</v>
      </c>
      <c r="E136" s="124">
        <v>7</v>
      </c>
      <c r="F136" s="125">
        <v>15</v>
      </c>
      <c r="G136" s="124">
        <v>38</v>
      </c>
      <c r="H136" s="194">
        <f>IF(D136=0,0,E136/D136)</f>
        <v>0.2413793103448276</v>
      </c>
      <c r="I136" s="194">
        <f>IF(D136=0,0,F136/D136)</f>
        <v>0.51724137931034486</v>
      </c>
      <c r="J136" s="195">
        <f>G136/C136</f>
        <v>4.75</v>
      </c>
    </row>
    <row r="137" spans="1:10" x14ac:dyDescent="0.2">
      <c r="A137" s="126" t="s">
        <v>198</v>
      </c>
      <c r="B137" s="125" t="s">
        <v>275</v>
      </c>
      <c r="C137" s="133">
        <v>7</v>
      </c>
      <c r="D137" s="125">
        <v>23</v>
      </c>
      <c r="E137" s="124">
        <v>3</v>
      </c>
      <c r="F137" s="125">
        <v>15</v>
      </c>
      <c r="G137" s="124">
        <v>9</v>
      </c>
      <c r="H137" s="194">
        <f>IF(D137=0,0,E137/D137)</f>
        <v>0.13043478260869565</v>
      </c>
      <c r="I137" s="194">
        <f>IF(D137=0,0,F137/D137)</f>
        <v>0.65217391304347827</v>
      </c>
      <c r="J137" s="195">
        <f>G137/C137</f>
        <v>1.2857142857142858</v>
      </c>
    </row>
    <row r="138" spans="1:10" x14ac:dyDescent="0.2">
      <c r="A138" s="126" t="s">
        <v>198</v>
      </c>
      <c r="B138" s="125" t="s">
        <v>363</v>
      </c>
      <c r="C138" s="133">
        <v>7</v>
      </c>
      <c r="D138" s="125">
        <v>22</v>
      </c>
      <c r="E138" s="124">
        <v>2</v>
      </c>
      <c r="F138" s="125">
        <v>15</v>
      </c>
      <c r="G138" s="124">
        <v>1</v>
      </c>
      <c r="H138" s="194">
        <f>IF(D138=0,0,E138/D138)</f>
        <v>9.0909090909090912E-2</v>
      </c>
      <c r="I138" s="194">
        <f>IF(D138=0,0,F138/D138)</f>
        <v>0.68181818181818177</v>
      </c>
      <c r="J138" s="195">
        <f>G138/C138</f>
        <v>0.14285714285714285</v>
      </c>
    </row>
    <row r="139" spans="1:10" x14ac:dyDescent="0.2">
      <c r="A139" s="126" t="s">
        <v>198</v>
      </c>
      <c r="B139" s="125" t="s">
        <v>213</v>
      </c>
      <c r="C139" s="133">
        <v>5</v>
      </c>
      <c r="D139" s="125">
        <v>19</v>
      </c>
      <c r="E139" s="124">
        <v>7</v>
      </c>
      <c r="F139" s="125">
        <v>7</v>
      </c>
      <c r="G139" s="124">
        <v>6</v>
      </c>
      <c r="H139" s="194">
        <f>IF(D139=0,0,E139/D139)</f>
        <v>0.36842105263157893</v>
      </c>
      <c r="I139" s="194">
        <f>IF(D139=0,0,F139/D139)</f>
        <v>0.36842105263157893</v>
      </c>
      <c r="J139" s="195">
        <f>G139/C139</f>
        <v>1.2</v>
      </c>
    </row>
    <row r="140" spans="1:10" x14ac:dyDescent="0.2">
      <c r="A140" s="126" t="s">
        <v>198</v>
      </c>
      <c r="B140" s="125" t="s">
        <v>362</v>
      </c>
      <c r="C140" s="133">
        <v>5</v>
      </c>
      <c r="D140" s="125">
        <v>11</v>
      </c>
      <c r="E140" s="124">
        <v>3</v>
      </c>
      <c r="F140" s="125">
        <v>5</v>
      </c>
      <c r="G140" s="124">
        <v>1</v>
      </c>
      <c r="H140" s="194">
        <f>IF(D140=0,0,E140/D140)</f>
        <v>0.27272727272727271</v>
      </c>
      <c r="I140" s="194">
        <f>IF(D140=0,0,F140/D140)</f>
        <v>0.45454545454545453</v>
      </c>
      <c r="J140" s="195">
        <f>G140/C140</f>
        <v>0.2</v>
      </c>
    </row>
    <row r="141" spans="1:10" x14ac:dyDescent="0.2">
      <c r="A141" s="126" t="s">
        <v>198</v>
      </c>
      <c r="B141" s="125" t="s">
        <v>233</v>
      </c>
      <c r="C141" s="133">
        <v>5</v>
      </c>
      <c r="D141" s="125">
        <v>9</v>
      </c>
      <c r="E141" s="124">
        <v>0</v>
      </c>
      <c r="F141" s="125">
        <v>4</v>
      </c>
      <c r="G141" s="124">
        <v>6</v>
      </c>
      <c r="H141" s="194">
        <f>IF(D141=0,0,E141/D141)</f>
        <v>0</v>
      </c>
      <c r="I141" s="194">
        <f>IF(D141=0,0,F141/D141)</f>
        <v>0.44444444444444442</v>
      </c>
      <c r="J141" s="195">
        <f>G141/C141</f>
        <v>1.2</v>
      </c>
    </row>
    <row r="142" spans="1:10" x14ac:dyDescent="0.2">
      <c r="A142" s="126" t="s">
        <v>198</v>
      </c>
      <c r="B142" s="125" t="s">
        <v>387</v>
      </c>
      <c r="C142" s="133">
        <v>4</v>
      </c>
      <c r="D142" s="125">
        <v>4</v>
      </c>
      <c r="E142" s="124">
        <v>0</v>
      </c>
      <c r="F142" s="125">
        <v>2</v>
      </c>
      <c r="G142" s="124">
        <v>0</v>
      </c>
      <c r="H142" s="194">
        <f>IF(D142=0,0,E142/D142)</f>
        <v>0</v>
      </c>
      <c r="I142" s="194">
        <f>IF(D142=0,0,F142/D142)</f>
        <v>0.5</v>
      </c>
      <c r="J142" s="195">
        <f>G142/C142</f>
        <v>0</v>
      </c>
    </row>
    <row r="143" spans="1:10" x14ac:dyDescent="0.2">
      <c r="A143" s="126" t="s">
        <v>198</v>
      </c>
      <c r="B143" s="125" t="s">
        <v>389</v>
      </c>
      <c r="C143" s="133">
        <v>2</v>
      </c>
      <c r="D143" s="125">
        <v>2</v>
      </c>
      <c r="E143" s="124">
        <v>0</v>
      </c>
      <c r="F143" s="125">
        <v>2</v>
      </c>
      <c r="G143" s="124">
        <v>0</v>
      </c>
      <c r="H143" s="194">
        <f>IF(D143=0,0,E143/D143)</f>
        <v>0</v>
      </c>
      <c r="I143" s="194">
        <f>IF(D143=0,0,F143/D143)</f>
        <v>1</v>
      </c>
      <c r="J143" s="195">
        <f>G143/C143</f>
        <v>0</v>
      </c>
    </row>
    <row r="144" spans="1:10" x14ac:dyDescent="0.2">
      <c r="A144" s="196" t="s">
        <v>198</v>
      </c>
      <c r="B144" s="203" t="s">
        <v>388</v>
      </c>
      <c r="C144" s="198">
        <v>1</v>
      </c>
      <c r="D144" s="203">
        <v>1</v>
      </c>
      <c r="E144" s="204">
        <v>0</v>
      </c>
      <c r="F144" s="203">
        <v>1</v>
      </c>
      <c r="G144" s="204">
        <v>0</v>
      </c>
      <c r="H144" s="201">
        <f>IF(D144=0,0,E144/D144)</f>
        <v>0</v>
      </c>
      <c r="I144" s="201">
        <f>IF(D144=0,0,F144/D144)</f>
        <v>1</v>
      </c>
      <c r="J144" s="202">
        <f>G144/C144</f>
        <v>0</v>
      </c>
    </row>
    <row r="145" spans="1:10" x14ac:dyDescent="0.2">
      <c r="A145" s="126" t="s">
        <v>279</v>
      </c>
      <c r="B145" s="125" t="s">
        <v>359</v>
      </c>
      <c r="C145" s="133">
        <v>8</v>
      </c>
      <c r="D145" s="125">
        <v>18</v>
      </c>
      <c r="E145" s="124">
        <v>3</v>
      </c>
      <c r="F145" s="125">
        <v>10</v>
      </c>
      <c r="G145" s="124">
        <v>0</v>
      </c>
      <c r="H145" s="194">
        <f>IF(D145=0,0,E145/D145)</f>
        <v>0.16666666666666666</v>
      </c>
      <c r="I145" s="194">
        <f>IF(D145=0,0,F145/D145)</f>
        <v>0.55555555555555558</v>
      </c>
      <c r="J145" s="195">
        <f>G145/C145</f>
        <v>0</v>
      </c>
    </row>
    <row r="146" spans="1:10" x14ac:dyDescent="0.2">
      <c r="A146" s="126" t="s">
        <v>279</v>
      </c>
      <c r="B146" s="125" t="s">
        <v>298</v>
      </c>
      <c r="C146" s="133">
        <v>8</v>
      </c>
      <c r="D146" s="125">
        <v>17</v>
      </c>
      <c r="E146" s="124">
        <v>3</v>
      </c>
      <c r="F146" s="125">
        <v>4</v>
      </c>
      <c r="G146" s="124">
        <v>4</v>
      </c>
      <c r="H146" s="194">
        <f>IF(D146=0,0,E146/D146)</f>
        <v>0.17647058823529413</v>
      </c>
      <c r="I146" s="194">
        <f>IF(D146=0,0,F146/D146)</f>
        <v>0.23529411764705882</v>
      </c>
      <c r="J146" s="195">
        <f>G146/C146</f>
        <v>0.5</v>
      </c>
    </row>
    <row r="147" spans="1:10" x14ac:dyDescent="0.2">
      <c r="A147" s="126" t="s">
        <v>279</v>
      </c>
      <c r="B147" s="125" t="s">
        <v>331</v>
      </c>
      <c r="C147" s="133">
        <v>8</v>
      </c>
      <c r="D147" s="125">
        <v>11</v>
      </c>
      <c r="E147" s="124">
        <v>1</v>
      </c>
      <c r="F147" s="125">
        <v>2</v>
      </c>
      <c r="G147" s="124">
        <v>22</v>
      </c>
      <c r="H147" s="194">
        <f>IF(D147=0,0,E147/D147)</f>
        <v>9.0909090909090912E-2</v>
      </c>
      <c r="I147" s="194">
        <f>IF(D147=0,0,F147/D147)</f>
        <v>0.18181818181818182</v>
      </c>
      <c r="J147" s="195">
        <f>G147/C147</f>
        <v>2.75</v>
      </c>
    </row>
    <row r="148" spans="1:10" x14ac:dyDescent="0.2">
      <c r="A148" s="126" t="s">
        <v>279</v>
      </c>
      <c r="B148" s="125" t="s">
        <v>296</v>
      </c>
      <c r="C148" s="133">
        <v>7</v>
      </c>
      <c r="D148" s="125">
        <v>31</v>
      </c>
      <c r="E148" s="124">
        <v>12</v>
      </c>
      <c r="F148" s="125">
        <v>9</v>
      </c>
      <c r="G148" s="124">
        <v>10</v>
      </c>
      <c r="H148" s="194">
        <f>IF(D148=0,0,E148/D148)</f>
        <v>0.38709677419354838</v>
      </c>
      <c r="I148" s="194">
        <f>IF(D148=0,0,F148/D148)</f>
        <v>0.29032258064516131</v>
      </c>
      <c r="J148" s="195">
        <f>G148/C148</f>
        <v>1.4285714285714286</v>
      </c>
    </row>
    <row r="149" spans="1:10" x14ac:dyDescent="0.2">
      <c r="A149" s="126" t="s">
        <v>279</v>
      </c>
      <c r="B149" s="125" t="s">
        <v>358</v>
      </c>
      <c r="C149" s="133">
        <v>7</v>
      </c>
      <c r="D149" s="125">
        <v>30</v>
      </c>
      <c r="E149" s="124">
        <v>10</v>
      </c>
      <c r="F149" s="125">
        <v>8</v>
      </c>
      <c r="G149" s="124">
        <v>19</v>
      </c>
      <c r="H149" s="194">
        <f>IF(D149=0,0,E149/D149)</f>
        <v>0.33333333333333331</v>
      </c>
      <c r="I149" s="194">
        <f>IF(D149=0,0,F149/D149)</f>
        <v>0.26666666666666666</v>
      </c>
      <c r="J149" s="195">
        <f>G149/C149</f>
        <v>2.7142857142857144</v>
      </c>
    </row>
    <row r="150" spans="1:10" x14ac:dyDescent="0.2">
      <c r="A150" s="126" t="s">
        <v>279</v>
      </c>
      <c r="B150" s="125" t="s">
        <v>299</v>
      </c>
      <c r="C150" s="133">
        <v>7</v>
      </c>
      <c r="D150" s="125">
        <v>25</v>
      </c>
      <c r="E150" s="124">
        <v>9</v>
      </c>
      <c r="F150" s="125">
        <v>11</v>
      </c>
      <c r="G150" s="124">
        <v>0</v>
      </c>
      <c r="H150" s="194">
        <f>IF(D150=0,0,E150/D150)</f>
        <v>0.36</v>
      </c>
      <c r="I150" s="194">
        <f>IF(D150=0,0,F150/D150)</f>
        <v>0.44</v>
      </c>
      <c r="J150" s="195">
        <f>G150/C150</f>
        <v>0</v>
      </c>
    </row>
    <row r="151" spans="1:10" x14ac:dyDescent="0.2">
      <c r="A151" s="126" t="s">
        <v>279</v>
      </c>
      <c r="B151" s="125" t="s">
        <v>391</v>
      </c>
      <c r="C151" s="133">
        <v>6</v>
      </c>
      <c r="D151" s="125">
        <v>23</v>
      </c>
      <c r="E151" s="124">
        <v>8</v>
      </c>
      <c r="F151" s="125">
        <v>12</v>
      </c>
      <c r="G151" s="124">
        <v>2</v>
      </c>
      <c r="H151" s="194">
        <f>IF(D151=0,0,E151/D151)</f>
        <v>0.34782608695652173</v>
      </c>
      <c r="I151" s="194">
        <f>IF(D151=0,0,F151/D151)</f>
        <v>0.52173913043478259</v>
      </c>
      <c r="J151" s="195">
        <f>G151/C151</f>
        <v>0.33333333333333331</v>
      </c>
    </row>
    <row r="152" spans="1:10" x14ac:dyDescent="0.2">
      <c r="A152" s="126" t="s">
        <v>279</v>
      </c>
      <c r="B152" s="125" t="s">
        <v>58</v>
      </c>
      <c r="C152" s="133">
        <v>6</v>
      </c>
      <c r="D152" s="125">
        <v>18</v>
      </c>
      <c r="E152" s="124">
        <v>3</v>
      </c>
      <c r="F152" s="125">
        <v>6</v>
      </c>
      <c r="G152" s="124">
        <v>6</v>
      </c>
      <c r="H152" s="194">
        <f>IF(D152=0,0,E152/D152)</f>
        <v>0.16666666666666666</v>
      </c>
      <c r="I152" s="194">
        <f>IF(D152=0,0,F152/D152)</f>
        <v>0.33333333333333331</v>
      </c>
      <c r="J152" s="195">
        <f>G152/C152</f>
        <v>1</v>
      </c>
    </row>
    <row r="153" spans="1:10" x14ac:dyDescent="0.2">
      <c r="A153" s="126" t="s">
        <v>279</v>
      </c>
      <c r="B153" s="125" t="s">
        <v>318</v>
      </c>
      <c r="C153" s="133">
        <v>5</v>
      </c>
      <c r="D153" s="125">
        <v>16</v>
      </c>
      <c r="E153" s="124">
        <v>2</v>
      </c>
      <c r="F153" s="125">
        <v>12</v>
      </c>
      <c r="G153" s="124">
        <v>0</v>
      </c>
      <c r="H153" s="194">
        <f>IF(D153=0,0,E153/D153)</f>
        <v>0.125</v>
      </c>
      <c r="I153" s="194">
        <f>IF(D153=0,0,F153/D153)</f>
        <v>0.75</v>
      </c>
      <c r="J153" s="195">
        <f>G153/C153</f>
        <v>0</v>
      </c>
    </row>
    <row r="154" spans="1:10" x14ac:dyDescent="0.2">
      <c r="A154" s="196" t="s">
        <v>279</v>
      </c>
      <c r="B154" s="203" t="s">
        <v>297</v>
      </c>
      <c r="C154" s="198">
        <v>3</v>
      </c>
      <c r="D154" s="203">
        <v>4</v>
      </c>
      <c r="E154" s="204">
        <v>0</v>
      </c>
      <c r="F154" s="203">
        <v>3</v>
      </c>
      <c r="G154" s="204">
        <v>2</v>
      </c>
      <c r="H154" s="201">
        <f>IF(D154=0,0,E154/D154)</f>
        <v>0</v>
      </c>
      <c r="I154" s="201">
        <f>IF(D154=0,0,F154/D154)</f>
        <v>0.75</v>
      </c>
      <c r="J154" s="202">
        <f>G154/C154</f>
        <v>0.66666666666666663</v>
      </c>
    </row>
    <row r="155" spans="1:10" x14ac:dyDescent="0.2">
      <c r="A155" s="126" t="s">
        <v>113</v>
      </c>
      <c r="B155" s="125" t="s">
        <v>188</v>
      </c>
      <c r="C155" s="133">
        <v>9</v>
      </c>
      <c r="D155" s="125">
        <v>38</v>
      </c>
      <c r="E155" s="124">
        <v>21</v>
      </c>
      <c r="F155" s="125">
        <v>6</v>
      </c>
      <c r="G155" s="124">
        <v>8</v>
      </c>
      <c r="H155" s="194">
        <f>IF(D155=0,0,E155/D155)</f>
        <v>0.55263157894736847</v>
      </c>
      <c r="I155" s="194">
        <f>IF(D155=0,0,F155/D155)</f>
        <v>0.15789473684210525</v>
      </c>
      <c r="J155" s="195">
        <f>G155/C155</f>
        <v>0.88888888888888884</v>
      </c>
    </row>
    <row r="156" spans="1:10" x14ac:dyDescent="0.2">
      <c r="A156" s="126" t="s">
        <v>113</v>
      </c>
      <c r="B156" s="125" t="s">
        <v>112</v>
      </c>
      <c r="C156" s="133">
        <v>9</v>
      </c>
      <c r="D156" s="125">
        <v>37</v>
      </c>
      <c r="E156" s="124">
        <v>22</v>
      </c>
      <c r="F156" s="125">
        <v>10</v>
      </c>
      <c r="G156" s="124">
        <v>47</v>
      </c>
      <c r="H156" s="194">
        <f>IF(D156=0,0,E156/D156)</f>
        <v>0.59459459459459463</v>
      </c>
      <c r="I156" s="194">
        <f>IF(D156=0,0,F156/D156)</f>
        <v>0.27027027027027029</v>
      </c>
      <c r="J156" s="195">
        <f>G156/C156</f>
        <v>5.2222222222222223</v>
      </c>
    </row>
    <row r="157" spans="1:10" x14ac:dyDescent="0.2">
      <c r="A157" s="126" t="s">
        <v>113</v>
      </c>
      <c r="B157" s="125" t="s">
        <v>179</v>
      </c>
      <c r="C157" s="133">
        <v>9</v>
      </c>
      <c r="D157" s="125">
        <v>35</v>
      </c>
      <c r="E157" s="124">
        <v>9</v>
      </c>
      <c r="F157" s="125">
        <v>6</v>
      </c>
      <c r="G157" s="124">
        <v>5</v>
      </c>
      <c r="H157" s="194">
        <f>IF(D157=0,0,E157/D157)</f>
        <v>0.25714285714285712</v>
      </c>
      <c r="I157" s="194">
        <f>IF(D157=0,0,F157/D157)</f>
        <v>0.17142857142857143</v>
      </c>
      <c r="J157" s="195">
        <f>G157/C157</f>
        <v>0.55555555555555558</v>
      </c>
    </row>
    <row r="158" spans="1:10" x14ac:dyDescent="0.2">
      <c r="A158" s="126" t="s">
        <v>113</v>
      </c>
      <c r="B158" s="125" t="s">
        <v>265</v>
      </c>
      <c r="C158" s="133">
        <v>9</v>
      </c>
      <c r="D158" s="125">
        <v>35</v>
      </c>
      <c r="E158" s="124">
        <v>9</v>
      </c>
      <c r="F158" s="125">
        <v>10</v>
      </c>
      <c r="G158" s="124">
        <v>1</v>
      </c>
      <c r="H158" s="194">
        <f>IF(D158=0,0,E158/D158)</f>
        <v>0.25714285714285712</v>
      </c>
      <c r="I158" s="194">
        <f>IF(D158=0,0,F158/D158)</f>
        <v>0.2857142857142857</v>
      </c>
      <c r="J158" s="195">
        <f>G158/C158</f>
        <v>0.1111111111111111</v>
      </c>
    </row>
    <row r="159" spans="1:10" x14ac:dyDescent="0.2">
      <c r="A159" s="126" t="s">
        <v>113</v>
      </c>
      <c r="B159" s="125" t="s">
        <v>180</v>
      </c>
      <c r="C159" s="133">
        <v>9</v>
      </c>
      <c r="D159" s="125">
        <v>24</v>
      </c>
      <c r="E159" s="124">
        <v>6</v>
      </c>
      <c r="F159" s="125">
        <v>9</v>
      </c>
      <c r="G159" s="124">
        <v>3</v>
      </c>
      <c r="H159" s="194">
        <f>IF(D159=0,0,E159/D159)</f>
        <v>0.25</v>
      </c>
      <c r="I159" s="194">
        <f>IF(D159=0,0,F159/D159)</f>
        <v>0.375</v>
      </c>
      <c r="J159" s="195">
        <f>G159/C159</f>
        <v>0.33333333333333331</v>
      </c>
    </row>
    <row r="160" spans="1:10" x14ac:dyDescent="0.2">
      <c r="A160" s="126" t="s">
        <v>113</v>
      </c>
      <c r="B160" s="125" t="s">
        <v>128</v>
      </c>
      <c r="C160" s="133">
        <v>9</v>
      </c>
      <c r="D160" s="125">
        <v>8</v>
      </c>
      <c r="E160" s="124">
        <v>1</v>
      </c>
      <c r="F160" s="125">
        <v>0</v>
      </c>
      <c r="G160" s="124">
        <v>12</v>
      </c>
      <c r="H160" s="194">
        <f>IF(D160=0,0,E160/D160)</f>
        <v>0.125</v>
      </c>
      <c r="I160" s="194">
        <f>IF(D160=0,0,F160/D160)</f>
        <v>0</v>
      </c>
      <c r="J160" s="195">
        <f>G160/C160</f>
        <v>1.3333333333333333</v>
      </c>
    </row>
    <row r="161" spans="1:10" x14ac:dyDescent="0.2">
      <c r="A161" s="126" t="s">
        <v>113</v>
      </c>
      <c r="B161" s="125" t="s">
        <v>90</v>
      </c>
      <c r="C161" s="133">
        <v>8</v>
      </c>
      <c r="D161" s="125">
        <v>28</v>
      </c>
      <c r="E161" s="124">
        <v>7</v>
      </c>
      <c r="F161" s="125">
        <v>7</v>
      </c>
      <c r="G161" s="124">
        <v>3</v>
      </c>
      <c r="H161" s="194">
        <f>IF(D161=0,0,E161/D161)</f>
        <v>0.25</v>
      </c>
      <c r="I161" s="194">
        <f>IF(D161=0,0,F161/D161)</f>
        <v>0.25</v>
      </c>
      <c r="J161" s="195">
        <f>G161/C161</f>
        <v>0.375</v>
      </c>
    </row>
    <row r="162" spans="1:10" x14ac:dyDescent="0.2">
      <c r="A162" s="126" t="s">
        <v>113</v>
      </c>
      <c r="B162" s="125" t="s">
        <v>168</v>
      </c>
      <c r="C162" s="133">
        <v>7</v>
      </c>
      <c r="D162" s="125">
        <v>10</v>
      </c>
      <c r="E162" s="124">
        <v>2</v>
      </c>
      <c r="F162" s="125">
        <v>3</v>
      </c>
      <c r="G162" s="124">
        <v>2</v>
      </c>
      <c r="H162" s="194">
        <f>IF(D162=0,0,E162/D162)</f>
        <v>0.2</v>
      </c>
      <c r="I162" s="194">
        <f>IF(D162=0,0,F162/D162)</f>
        <v>0.3</v>
      </c>
      <c r="J162" s="195">
        <f>G162/C162</f>
        <v>0.2857142857142857</v>
      </c>
    </row>
    <row r="163" spans="1:10" x14ac:dyDescent="0.2">
      <c r="A163" s="196" t="s">
        <v>113</v>
      </c>
      <c r="B163" s="203" t="s">
        <v>403</v>
      </c>
      <c r="C163" s="198">
        <v>4</v>
      </c>
      <c r="D163" s="203">
        <v>8</v>
      </c>
      <c r="E163" s="204">
        <v>0</v>
      </c>
      <c r="F163" s="203">
        <v>2</v>
      </c>
      <c r="G163" s="204">
        <v>0</v>
      </c>
      <c r="H163" s="201">
        <f>IF(D163=0,0,E163/D163)</f>
        <v>0</v>
      </c>
      <c r="I163" s="201">
        <f>IF(D163=0,0,F163/D163)</f>
        <v>0.25</v>
      </c>
      <c r="J163" s="202">
        <f>G163/C163</f>
        <v>0</v>
      </c>
    </row>
    <row r="164" spans="1:10" x14ac:dyDescent="0.2">
      <c r="A164" s="134" t="s">
        <v>205</v>
      </c>
      <c r="B164" s="125" t="s">
        <v>254</v>
      </c>
      <c r="C164" s="166">
        <v>8</v>
      </c>
      <c r="D164" s="125">
        <v>35</v>
      </c>
      <c r="E164" s="125">
        <v>12</v>
      </c>
      <c r="F164" s="125">
        <v>13</v>
      </c>
      <c r="G164" s="110">
        <v>40</v>
      </c>
      <c r="H164" s="194">
        <f>IF(D164=0,0,E164/D164)</f>
        <v>0.34285714285714286</v>
      </c>
      <c r="I164" s="194">
        <f>IF(D164=0,0,F164/D164)</f>
        <v>0.37142857142857144</v>
      </c>
      <c r="J164" s="195">
        <f>G164/C164</f>
        <v>5</v>
      </c>
    </row>
    <row r="165" spans="1:10" x14ac:dyDescent="0.2">
      <c r="A165" s="134" t="s">
        <v>205</v>
      </c>
      <c r="B165" s="125" t="s">
        <v>201</v>
      </c>
      <c r="C165" s="166">
        <v>8</v>
      </c>
      <c r="D165" s="125">
        <v>34</v>
      </c>
      <c r="E165" s="125">
        <v>17</v>
      </c>
      <c r="F165" s="125">
        <v>9</v>
      </c>
      <c r="G165" s="110">
        <v>4</v>
      </c>
      <c r="H165" s="194">
        <f>IF(D165=0,0,E165/D165)</f>
        <v>0.5</v>
      </c>
      <c r="I165" s="194">
        <f>IF(D165=0,0,F165/D165)</f>
        <v>0.26470588235294118</v>
      </c>
      <c r="J165" s="195">
        <f>G165/C165</f>
        <v>0.5</v>
      </c>
    </row>
    <row r="166" spans="1:10" x14ac:dyDescent="0.2">
      <c r="A166" s="134" t="s">
        <v>205</v>
      </c>
      <c r="B166" s="125" t="s">
        <v>414</v>
      </c>
      <c r="C166" s="166">
        <v>8</v>
      </c>
      <c r="D166" s="125">
        <v>33</v>
      </c>
      <c r="E166" s="125">
        <v>11</v>
      </c>
      <c r="F166" s="125">
        <v>9</v>
      </c>
      <c r="G166" s="110">
        <v>5</v>
      </c>
      <c r="H166" s="194">
        <f>IF(D166=0,0,E166/D166)</f>
        <v>0.33333333333333331</v>
      </c>
      <c r="I166" s="194">
        <f>IF(D166=0,0,F166/D166)</f>
        <v>0.27272727272727271</v>
      </c>
      <c r="J166" s="195">
        <f>G166/C166</f>
        <v>0.625</v>
      </c>
    </row>
    <row r="167" spans="1:10" x14ac:dyDescent="0.2">
      <c r="A167" s="134" t="s">
        <v>205</v>
      </c>
      <c r="B167" s="125" t="s">
        <v>124</v>
      </c>
      <c r="C167" s="166">
        <v>8</v>
      </c>
      <c r="D167" s="125">
        <v>2</v>
      </c>
      <c r="E167" s="125">
        <v>0</v>
      </c>
      <c r="F167" s="125">
        <v>0</v>
      </c>
      <c r="G167" s="110">
        <v>6</v>
      </c>
      <c r="H167" s="194">
        <f>IF(D167=0,0,E167/D167)</f>
        <v>0</v>
      </c>
      <c r="I167" s="194">
        <f>IF(D167=0,0,F167/D167)</f>
        <v>0</v>
      </c>
      <c r="J167" s="195">
        <f>G167/C167</f>
        <v>0.75</v>
      </c>
    </row>
    <row r="168" spans="1:10" x14ac:dyDescent="0.2">
      <c r="A168" s="134" t="s">
        <v>205</v>
      </c>
      <c r="B168" s="125" t="s">
        <v>192</v>
      </c>
      <c r="C168" s="166">
        <v>7</v>
      </c>
      <c r="D168" s="125">
        <v>29</v>
      </c>
      <c r="E168" s="125">
        <v>15</v>
      </c>
      <c r="F168" s="125">
        <v>9</v>
      </c>
      <c r="G168" s="110">
        <v>6</v>
      </c>
      <c r="H168" s="194">
        <f>IF(D168=0,0,E168/D168)</f>
        <v>0.51724137931034486</v>
      </c>
      <c r="I168" s="194">
        <f>IF(D168=0,0,F168/D168)</f>
        <v>0.31034482758620691</v>
      </c>
      <c r="J168" s="195">
        <f>G168/C168</f>
        <v>0.8571428571428571</v>
      </c>
    </row>
    <row r="169" spans="1:10" x14ac:dyDescent="0.2">
      <c r="A169" s="134" t="s">
        <v>205</v>
      </c>
      <c r="B169" s="125" t="s">
        <v>222</v>
      </c>
      <c r="C169" s="166">
        <v>7</v>
      </c>
      <c r="D169" s="125">
        <v>26</v>
      </c>
      <c r="E169" s="125">
        <v>8</v>
      </c>
      <c r="F169" s="125">
        <v>12</v>
      </c>
      <c r="G169" s="110">
        <v>0</v>
      </c>
      <c r="H169" s="194">
        <f>IF(D169=0,0,E169/D169)</f>
        <v>0.30769230769230771</v>
      </c>
      <c r="I169" s="194">
        <f>IF(D169=0,0,F169/D169)</f>
        <v>0.46153846153846156</v>
      </c>
      <c r="J169" s="195">
        <f>G169/C169</f>
        <v>0</v>
      </c>
    </row>
    <row r="170" spans="1:10" x14ac:dyDescent="0.2">
      <c r="A170" s="134" t="s">
        <v>205</v>
      </c>
      <c r="B170" s="125" t="s">
        <v>413</v>
      </c>
      <c r="C170" s="166">
        <v>6</v>
      </c>
      <c r="D170" s="125">
        <v>21</v>
      </c>
      <c r="E170" s="125">
        <v>8</v>
      </c>
      <c r="F170" s="125">
        <v>11</v>
      </c>
      <c r="G170" s="110">
        <v>1</v>
      </c>
      <c r="H170" s="194">
        <f>IF(D170=0,0,E170/D170)</f>
        <v>0.38095238095238093</v>
      </c>
      <c r="I170" s="194">
        <f>IF(D170=0,0,F170/D170)</f>
        <v>0.52380952380952384</v>
      </c>
      <c r="J170" s="195">
        <f>G170/C170</f>
        <v>0.16666666666666666</v>
      </c>
    </row>
    <row r="171" spans="1:10" x14ac:dyDescent="0.2">
      <c r="A171" s="134" t="s">
        <v>205</v>
      </c>
      <c r="B171" s="125" t="s">
        <v>232</v>
      </c>
      <c r="C171" s="166">
        <v>6</v>
      </c>
      <c r="D171" s="125">
        <v>19</v>
      </c>
      <c r="E171" s="125">
        <v>6</v>
      </c>
      <c r="F171" s="125">
        <v>8</v>
      </c>
      <c r="G171" s="110">
        <v>2</v>
      </c>
      <c r="H171" s="194">
        <f>IF(D171=0,0,E171/D171)</f>
        <v>0.31578947368421051</v>
      </c>
      <c r="I171" s="194">
        <f>IF(D171=0,0,F171/D171)</f>
        <v>0.42105263157894735</v>
      </c>
      <c r="J171" s="195">
        <f>G171/C171</f>
        <v>0.33333333333333331</v>
      </c>
    </row>
    <row r="172" spans="1:10" x14ac:dyDescent="0.2">
      <c r="A172" s="134" t="s">
        <v>205</v>
      </c>
      <c r="B172" s="125" t="s">
        <v>115</v>
      </c>
      <c r="C172" s="166">
        <v>5</v>
      </c>
      <c r="D172" s="125">
        <v>18</v>
      </c>
      <c r="E172" s="125">
        <v>4</v>
      </c>
      <c r="F172" s="125">
        <v>7</v>
      </c>
      <c r="G172" s="110">
        <v>1</v>
      </c>
      <c r="H172" s="194">
        <f>IF(D172=0,0,E172/D172)</f>
        <v>0.22222222222222221</v>
      </c>
      <c r="I172" s="194">
        <f>IF(D172=0,0,F172/D172)</f>
        <v>0.3888888888888889</v>
      </c>
      <c r="J172" s="195">
        <f>G172/C172</f>
        <v>0.2</v>
      </c>
    </row>
    <row r="173" spans="1:10" x14ac:dyDescent="0.2">
      <c r="A173" s="134" t="s">
        <v>205</v>
      </c>
      <c r="B173" s="125" t="s">
        <v>416</v>
      </c>
      <c r="C173" s="166">
        <v>4</v>
      </c>
      <c r="D173" s="125">
        <v>7</v>
      </c>
      <c r="E173" s="125">
        <v>0</v>
      </c>
      <c r="F173" s="125">
        <v>3</v>
      </c>
      <c r="G173" s="110">
        <v>0</v>
      </c>
      <c r="H173" s="194">
        <f>IF(D173=0,0,E173/D173)</f>
        <v>0</v>
      </c>
      <c r="I173" s="194">
        <f>IF(D173=0,0,F173/D173)</f>
        <v>0.42857142857142855</v>
      </c>
      <c r="J173" s="195">
        <f>G173/C173</f>
        <v>0</v>
      </c>
    </row>
    <row r="174" spans="1:10" x14ac:dyDescent="0.2">
      <c r="A174" s="205" t="s">
        <v>205</v>
      </c>
      <c r="B174" s="203" t="s">
        <v>116</v>
      </c>
      <c r="C174" s="206">
        <v>2</v>
      </c>
      <c r="D174" s="203">
        <v>0</v>
      </c>
      <c r="E174" s="203">
        <v>0</v>
      </c>
      <c r="F174" s="203">
        <v>0</v>
      </c>
      <c r="G174" s="204">
        <v>0</v>
      </c>
      <c r="H174" s="201">
        <f>IF(D174=0,0,E174/D174)</f>
        <v>0</v>
      </c>
      <c r="I174" s="201">
        <f>IF(D174=0,0,F174/D174)</f>
        <v>0</v>
      </c>
      <c r="J174" s="202">
        <f>G174/C174</f>
        <v>0</v>
      </c>
    </row>
    <row r="175" spans="1:10" x14ac:dyDescent="0.2">
      <c r="A175" s="134" t="s">
        <v>430</v>
      </c>
      <c r="B175" s="125" t="s">
        <v>270</v>
      </c>
      <c r="C175" s="166">
        <v>8</v>
      </c>
      <c r="D175" s="125">
        <v>35</v>
      </c>
      <c r="E175" s="125">
        <v>17</v>
      </c>
      <c r="F175" s="125">
        <v>11</v>
      </c>
      <c r="G175" s="110">
        <v>18</v>
      </c>
      <c r="H175" s="194">
        <f>IF(D175=0,0,E175/D175)</f>
        <v>0.48571428571428571</v>
      </c>
      <c r="I175" s="194">
        <f>IF(D175=0,0,F175/D175)</f>
        <v>0.31428571428571428</v>
      </c>
      <c r="J175" s="195">
        <f>G175/C175</f>
        <v>2.25</v>
      </c>
    </row>
    <row r="176" spans="1:10" x14ac:dyDescent="0.2">
      <c r="A176" s="134" t="s">
        <v>430</v>
      </c>
      <c r="B176" s="125" t="s">
        <v>170</v>
      </c>
      <c r="C176" s="166">
        <v>8</v>
      </c>
      <c r="D176" s="125">
        <v>34</v>
      </c>
      <c r="E176" s="125">
        <v>12</v>
      </c>
      <c r="F176" s="125">
        <v>11</v>
      </c>
      <c r="G176" s="110">
        <v>33</v>
      </c>
      <c r="H176" s="194">
        <f>IF(D176=0,0,E176/D176)</f>
        <v>0.35294117647058826</v>
      </c>
      <c r="I176" s="194">
        <f>IF(D176=0,0,F176/D176)</f>
        <v>0.3235294117647059</v>
      </c>
      <c r="J176" s="195">
        <f>G176/C176</f>
        <v>4.125</v>
      </c>
    </row>
    <row r="177" spans="1:10" x14ac:dyDescent="0.2">
      <c r="A177" s="134" t="s">
        <v>430</v>
      </c>
      <c r="B177" s="125" t="s">
        <v>355</v>
      </c>
      <c r="C177" s="166">
        <v>8</v>
      </c>
      <c r="D177" s="125">
        <v>31</v>
      </c>
      <c r="E177" s="125">
        <v>6</v>
      </c>
      <c r="F177" s="125">
        <v>10</v>
      </c>
      <c r="G177" s="110">
        <v>5</v>
      </c>
      <c r="H177" s="194">
        <f>IF(D177=0,0,E177/D177)</f>
        <v>0.19354838709677419</v>
      </c>
      <c r="I177" s="194">
        <f>IF(D177=0,0,F177/D177)</f>
        <v>0.32258064516129031</v>
      </c>
      <c r="J177" s="195">
        <f>G177/C177</f>
        <v>0.625</v>
      </c>
    </row>
    <row r="178" spans="1:10" x14ac:dyDescent="0.2">
      <c r="A178" s="134" t="s">
        <v>430</v>
      </c>
      <c r="B178" s="125" t="s">
        <v>227</v>
      </c>
      <c r="C178" s="166">
        <v>8</v>
      </c>
      <c r="D178" s="125">
        <v>26</v>
      </c>
      <c r="E178" s="125">
        <v>5</v>
      </c>
      <c r="F178" s="125">
        <v>10</v>
      </c>
      <c r="G178" s="110">
        <v>7</v>
      </c>
      <c r="H178" s="194">
        <f>IF(D178=0,0,E178/D178)</f>
        <v>0.19230769230769232</v>
      </c>
      <c r="I178" s="194">
        <f>IF(D178=0,0,F178/D178)</f>
        <v>0.38461538461538464</v>
      </c>
      <c r="J178" s="195">
        <f>G178/C178</f>
        <v>0.875</v>
      </c>
    </row>
    <row r="179" spans="1:10" x14ac:dyDescent="0.2">
      <c r="A179" s="134" t="s">
        <v>430</v>
      </c>
      <c r="B179" s="125" t="s">
        <v>353</v>
      </c>
      <c r="C179" s="166">
        <v>8</v>
      </c>
      <c r="D179" s="125">
        <v>22</v>
      </c>
      <c r="E179" s="125">
        <v>4</v>
      </c>
      <c r="F179" s="125">
        <v>9</v>
      </c>
      <c r="G179" s="110">
        <v>1</v>
      </c>
      <c r="H179" s="194">
        <f>IF(D179=0,0,E179/D179)</f>
        <v>0.18181818181818182</v>
      </c>
      <c r="I179" s="194">
        <f>IF(D179=0,0,F179/D179)</f>
        <v>0.40909090909090912</v>
      </c>
      <c r="J179" s="195">
        <f>G179/C179</f>
        <v>0.125</v>
      </c>
    </row>
    <row r="180" spans="1:10" x14ac:dyDescent="0.2">
      <c r="A180" s="134" t="s">
        <v>430</v>
      </c>
      <c r="B180" s="125" t="s">
        <v>356</v>
      </c>
      <c r="C180" s="166">
        <v>8</v>
      </c>
      <c r="D180" s="125">
        <v>20</v>
      </c>
      <c r="E180" s="125">
        <v>4</v>
      </c>
      <c r="F180" s="125">
        <v>6</v>
      </c>
      <c r="G180" s="110">
        <v>3</v>
      </c>
      <c r="H180" s="194">
        <f>IF(D180=0,0,E180/D180)</f>
        <v>0.2</v>
      </c>
      <c r="I180" s="194">
        <f>IF(D180=0,0,F180/D180)</f>
        <v>0.3</v>
      </c>
      <c r="J180" s="195">
        <f>G180/C180</f>
        <v>0.375</v>
      </c>
    </row>
    <row r="181" spans="1:10" x14ac:dyDescent="0.2">
      <c r="A181" s="134" t="s">
        <v>430</v>
      </c>
      <c r="B181" s="125" t="s">
        <v>352</v>
      </c>
      <c r="C181" s="166">
        <v>8</v>
      </c>
      <c r="D181" s="125">
        <v>4</v>
      </c>
      <c r="E181" s="125">
        <v>0</v>
      </c>
      <c r="F181" s="125">
        <v>2</v>
      </c>
      <c r="G181" s="124">
        <v>7</v>
      </c>
      <c r="H181" s="194">
        <f>IF(D181=0,0,E181/D181)</f>
        <v>0</v>
      </c>
      <c r="I181" s="194">
        <f>IF(D181=0,0,F181/D181)</f>
        <v>0.5</v>
      </c>
      <c r="J181" s="195">
        <f>G181/C181</f>
        <v>0.875</v>
      </c>
    </row>
    <row r="182" spans="1:10" x14ac:dyDescent="0.2">
      <c r="A182" s="134" t="s">
        <v>430</v>
      </c>
      <c r="B182" s="125" t="s">
        <v>354</v>
      </c>
      <c r="C182" s="166">
        <v>6</v>
      </c>
      <c r="D182" s="125">
        <v>4</v>
      </c>
      <c r="E182" s="125">
        <v>0</v>
      </c>
      <c r="F182" s="125">
        <v>3</v>
      </c>
      <c r="G182" s="110">
        <v>0</v>
      </c>
      <c r="H182" s="194">
        <f>IF(D182=0,0,E182/D182)</f>
        <v>0</v>
      </c>
      <c r="I182" s="194">
        <f>IF(D182=0,0,F182/D182)</f>
        <v>0.75</v>
      </c>
      <c r="J182" s="195">
        <f>G182/C182</f>
        <v>0</v>
      </c>
    </row>
    <row r="183" spans="1:10" x14ac:dyDescent="0.2">
      <c r="A183" s="134" t="s">
        <v>430</v>
      </c>
      <c r="B183" s="125" t="s">
        <v>440</v>
      </c>
      <c r="C183" s="166">
        <v>5</v>
      </c>
      <c r="D183" s="125">
        <v>17</v>
      </c>
      <c r="E183" s="125">
        <v>6</v>
      </c>
      <c r="F183" s="125">
        <v>7</v>
      </c>
      <c r="G183" s="110">
        <v>0</v>
      </c>
      <c r="H183" s="194">
        <f>IF(D183=0,0,E183/D183)</f>
        <v>0.35294117647058826</v>
      </c>
      <c r="I183" s="194">
        <f>IF(D183=0,0,F183/D183)</f>
        <v>0.41176470588235292</v>
      </c>
      <c r="J183" s="195">
        <f>G183/C183</f>
        <v>0</v>
      </c>
    </row>
    <row r="184" spans="1:10" x14ac:dyDescent="0.2">
      <c r="A184" s="205" t="s">
        <v>430</v>
      </c>
      <c r="B184" s="203" t="s">
        <v>194</v>
      </c>
      <c r="C184" s="206">
        <v>3</v>
      </c>
      <c r="D184" s="203">
        <v>3</v>
      </c>
      <c r="E184" s="203">
        <v>0</v>
      </c>
      <c r="F184" s="203">
        <v>3</v>
      </c>
      <c r="G184" s="204">
        <v>0</v>
      </c>
      <c r="H184" s="201">
        <f>IF(D184=0,0,E184/D184)</f>
        <v>0</v>
      </c>
      <c r="I184" s="201">
        <f>IF(D184=0,0,F184/D184)</f>
        <v>1</v>
      </c>
      <c r="J184" s="202">
        <f>G184/C184</f>
        <v>0</v>
      </c>
    </row>
    <row r="185" spans="1:10" x14ac:dyDescent="0.2">
      <c r="A185" s="134" t="s">
        <v>241</v>
      </c>
      <c r="B185" s="125" t="s">
        <v>258</v>
      </c>
      <c r="C185" s="166">
        <v>7</v>
      </c>
      <c r="D185" s="125">
        <v>25</v>
      </c>
      <c r="E185" s="125">
        <v>3</v>
      </c>
      <c r="F185" s="125">
        <v>12</v>
      </c>
      <c r="G185" s="110">
        <v>2</v>
      </c>
      <c r="H185" s="194">
        <f>IF(D185=0,0,E185/D185)</f>
        <v>0.12</v>
      </c>
      <c r="I185" s="194">
        <f>IF(D185=0,0,F185/D185)</f>
        <v>0.48</v>
      </c>
      <c r="J185" s="195">
        <f>G185/C185</f>
        <v>0.2857142857142857</v>
      </c>
    </row>
    <row r="186" spans="1:10" x14ac:dyDescent="0.2">
      <c r="A186" s="134" t="s">
        <v>241</v>
      </c>
      <c r="B186" s="125" t="s">
        <v>226</v>
      </c>
      <c r="C186" s="166">
        <v>7</v>
      </c>
      <c r="D186" s="125">
        <v>24</v>
      </c>
      <c r="E186" s="125">
        <v>4</v>
      </c>
      <c r="F186" s="125">
        <v>11</v>
      </c>
      <c r="G186" s="110">
        <v>6</v>
      </c>
      <c r="H186" s="194">
        <f>IF(D186=0,0,E186/D186)</f>
        <v>0.16666666666666666</v>
      </c>
      <c r="I186" s="194">
        <f>IF(D186=0,0,F186/D186)</f>
        <v>0.45833333333333331</v>
      </c>
      <c r="J186" s="195">
        <f>G186/C186</f>
        <v>0.8571428571428571</v>
      </c>
    </row>
    <row r="187" spans="1:10" x14ac:dyDescent="0.2">
      <c r="A187" s="134" t="s">
        <v>241</v>
      </c>
      <c r="B187" s="125" t="s">
        <v>229</v>
      </c>
      <c r="C187" s="166">
        <v>7</v>
      </c>
      <c r="D187" s="125">
        <v>22</v>
      </c>
      <c r="E187" s="125">
        <v>1</v>
      </c>
      <c r="F187" s="125">
        <v>9</v>
      </c>
      <c r="G187" s="110">
        <v>11</v>
      </c>
      <c r="H187" s="194">
        <f>IF(D187=0,0,E187/D187)</f>
        <v>4.5454545454545456E-2</v>
      </c>
      <c r="I187" s="194">
        <f>IF(D187=0,0,F187/D187)</f>
        <v>0.40909090909090912</v>
      </c>
      <c r="J187" s="195">
        <f>G187/C187</f>
        <v>1.5714285714285714</v>
      </c>
    </row>
    <row r="188" spans="1:10" x14ac:dyDescent="0.2">
      <c r="A188" s="134" t="s">
        <v>241</v>
      </c>
      <c r="B188" s="125" t="s">
        <v>276</v>
      </c>
      <c r="C188" s="166">
        <v>7</v>
      </c>
      <c r="D188" s="125">
        <v>18</v>
      </c>
      <c r="E188" s="125">
        <v>0</v>
      </c>
      <c r="F188" s="125">
        <v>9</v>
      </c>
      <c r="G188" s="110">
        <v>0</v>
      </c>
      <c r="H188" s="194">
        <f>IF(D188=0,0,E188/D188)</f>
        <v>0</v>
      </c>
      <c r="I188" s="194">
        <f>IF(D188=0,0,F188/D188)</f>
        <v>0.5</v>
      </c>
      <c r="J188" s="195">
        <f>G188/C188</f>
        <v>0</v>
      </c>
    </row>
    <row r="189" spans="1:10" x14ac:dyDescent="0.2">
      <c r="A189" s="134" t="s">
        <v>241</v>
      </c>
      <c r="B189" s="125" t="s">
        <v>381</v>
      </c>
      <c r="C189" s="166">
        <v>6</v>
      </c>
      <c r="D189" s="125">
        <v>18</v>
      </c>
      <c r="E189" s="125">
        <v>1</v>
      </c>
      <c r="F189" s="125">
        <v>12</v>
      </c>
      <c r="G189" s="110">
        <v>4</v>
      </c>
      <c r="H189" s="194">
        <f>IF(D189=0,0,E189/D189)</f>
        <v>5.5555555555555552E-2</v>
      </c>
      <c r="I189" s="194">
        <f>IF(D189=0,0,F189/D189)</f>
        <v>0.66666666666666663</v>
      </c>
      <c r="J189" s="195">
        <f>G189/C189</f>
        <v>0.66666666666666663</v>
      </c>
    </row>
    <row r="190" spans="1:10" x14ac:dyDescent="0.2">
      <c r="A190" s="134" t="s">
        <v>241</v>
      </c>
      <c r="B190" s="125" t="s">
        <v>383</v>
      </c>
      <c r="C190" s="166">
        <v>6</v>
      </c>
      <c r="D190" s="125">
        <v>5</v>
      </c>
      <c r="E190" s="125">
        <v>1</v>
      </c>
      <c r="F190" s="125">
        <v>1</v>
      </c>
      <c r="G190" s="110">
        <v>8</v>
      </c>
      <c r="H190" s="194">
        <f>IF(D190=0,0,E190/D190)</f>
        <v>0.2</v>
      </c>
      <c r="I190" s="194">
        <f>IF(D190=0,0,F190/D190)</f>
        <v>0.2</v>
      </c>
      <c r="J190" s="195">
        <f>G190/C190</f>
        <v>1.3333333333333333</v>
      </c>
    </row>
    <row r="191" spans="1:10" x14ac:dyDescent="0.2">
      <c r="A191" s="134" t="s">
        <v>241</v>
      </c>
      <c r="B191" s="125" t="s">
        <v>216</v>
      </c>
      <c r="C191" s="166">
        <v>5</v>
      </c>
      <c r="D191" s="125">
        <v>17</v>
      </c>
      <c r="E191" s="125">
        <v>1</v>
      </c>
      <c r="F191" s="125">
        <v>10</v>
      </c>
      <c r="G191" s="110">
        <v>10</v>
      </c>
      <c r="H191" s="194">
        <f>IF(D191=0,0,E191/D191)</f>
        <v>5.8823529411764705E-2</v>
      </c>
      <c r="I191" s="194">
        <f>IF(D191=0,0,F191/D191)</f>
        <v>0.58823529411764708</v>
      </c>
      <c r="J191" s="195">
        <f>G191/C191</f>
        <v>2</v>
      </c>
    </row>
    <row r="192" spans="1:10" x14ac:dyDescent="0.2">
      <c r="A192" s="134" t="s">
        <v>241</v>
      </c>
      <c r="B192" s="125" t="s">
        <v>287</v>
      </c>
      <c r="C192" s="166">
        <v>5</v>
      </c>
      <c r="D192" s="125">
        <v>1</v>
      </c>
      <c r="E192" s="125">
        <v>0</v>
      </c>
      <c r="F192" s="125">
        <v>1</v>
      </c>
      <c r="G192" s="124">
        <v>1</v>
      </c>
      <c r="H192" s="194">
        <f>IF(D192=0,0,E192/D192)</f>
        <v>0</v>
      </c>
      <c r="I192" s="194">
        <f>IF(D192=0,0,F192/D192)</f>
        <v>1</v>
      </c>
      <c r="J192" s="195">
        <f>G192/C192</f>
        <v>0.2</v>
      </c>
    </row>
    <row r="193" spans="1:10" x14ac:dyDescent="0.2">
      <c r="A193" s="205" t="s">
        <v>241</v>
      </c>
      <c r="B193" s="203" t="s">
        <v>442</v>
      </c>
      <c r="C193" s="206">
        <v>4</v>
      </c>
      <c r="D193" s="203">
        <v>10</v>
      </c>
      <c r="E193" s="203">
        <v>0</v>
      </c>
      <c r="F193" s="203">
        <v>4</v>
      </c>
      <c r="G193" s="204">
        <v>0</v>
      </c>
      <c r="H193" s="201">
        <f>IF(D193=0,0,E193/D193)</f>
        <v>0</v>
      </c>
      <c r="I193" s="201">
        <f>IF(D193=0,0,F193/D193)</f>
        <v>0.4</v>
      </c>
      <c r="J193" s="202">
        <f>G193/C193</f>
        <v>0</v>
      </c>
    </row>
    <row r="194" spans="1:10" x14ac:dyDescent="0.2">
      <c r="A194" s="134" t="s">
        <v>239</v>
      </c>
      <c r="B194" s="125" t="s">
        <v>82</v>
      </c>
      <c r="C194" s="166">
        <v>9</v>
      </c>
      <c r="D194" s="125">
        <v>43</v>
      </c>
      <c r="E194" s="125">
        <v>22</v>
      </c>
      <c r="F194" s="125">
        <v>5</v>
      </c>
      <c r="G194" s="110">
        <v>11</v>
      </c>
      <c r="H194" s="194">
        <f>IF(D194=0,0,E194/D194)</f>
        <v>0.51162790697674421</v>
      </c>
      <c r="I194" s="194">
        <f>IF(D194=0,0,F194/D194)</f>
        <v>0.11627906976744186</v>
      </c>
      <c r="J194" s="195">
        <f>G194/C194</f>
        <v>1.2222222222222223</v>
      </c>
    </row>
    <row r="195" spans="1:10" x14ac:dyDescent="0.2">
      <c r="A195" s="134" t="s">
        <v>239</v>
      </c>
      <c r="B195" s="125" t="s">
        <v>264</v>
      </c>
      <c r="C195" s="166">
        <v>9</v>
      </c>
      <c r="D195" s="125">
        <v>42</v>
      </c>
      <c r="E195" s="125">
        <v>20</v>
      </c>
      <c r="F195" s="125">
        <v>7</v>
      </c>
      <c r="G195" s="110">
        <v>5</v>
      </c>
      <c r="H195" s="194">
        <f>IF(D195=0,0,E195/D195)</f>
        <v>0.47619047619047616</v>
      </c>
      <c r="I195" s="194">
        <f>IF(D195=0,0,F195/D195)</f>
        <v>0.16666666666666666</v>
      </c>
      <c r="J195" s="195">
        <f>G195/C195</f>
        <v>0.55555555555555558</v>
      </c>
    </row>
    <row r="196" spans="1:10" x14ac:dyDescent="0.2">
      <c r="A196" s="134" t="s">
        <v>239</v>
      </c>
      <c r="B196" s="125" t="s">
        <v>262</v>
      </c>
      <c r="C196" s="166">
        <v>9</v>
      </c>
      <c r="D196" s="125">
        <v>28</v>
      </c>
      <c r="E196" s="125">
        <v>8</v>
      </c>
      <c r="F196" s="125">
        <v>6</v>
      </c>
      <c r="G196" s="110">
        <v>23</v>
      </c>
      <c r="H196" s="194">
        <f>IF(D196=0,0,E196/D196)</f>
        <v>0.2857142857142857</v>
      </c>
      <c r="I196" s="194">
        <f>IF(D196=0,0,F196/D196)</f>
        <v>0.21428571428571427</v>
      </c>
      <c r="J196" s="195">
        <f>G196/C196</f>
        <v>2.5555555555555554</v>
      </c>
    </row>
    <row r="197" spans="1:10" x14ac:dyDescent="0.2">
      <c r="A197" s="134" t="s">
        <v>239</v>
      </c>
      <c r="B197" s="125" t="s">
        <v>337</v>
      </c>
      <c r="C197" s="166">
        <v>9</v>
      </c>
      <c r="D197" s="125">
        <v>25</v>
      </c>
      <c r="E197" s="125">
        <v>15</v>
      </c>
      <c r="F197" s="125">
        <v>4</v>
      </c>
      <c r="G197" s="110">
        <v>0</v>
      </c>
      <c r="H197" s="194">
        <f>IF(D197=0,0,E197/D197)</f>
        <v>0.6</v>
      </c>
      <c r="I197" s="194">
        <f>IF(D197=0,0,F197/D197)</f>
        <v>0.16</v>
      </c>
      <c r="J197" s="195">
        <f>G197/C197</f>
        <v>0</v>
      </c>
    </row>
    <row r="198" spans="1:10" x14ac:dyDescent="0.2">
      <c r="A198" s="134" t="s">
        <v>239</v>
      </c>
      <c r="B198" s="125" t="s">
        <v>326</v>
      </c>
      <c r="C198" s="166">
        <v>8</v>
      </c>
      <c r="D198" s="125">
        <v>40</v>
      </c>
      <c r="E198" s="125">
        <v>24</v>
      </c>
      <c r="F198" s="125">
        <v>0</v>
      </c>
      <c r="G198" s="110">
        <v>0</v>
      </c>
      <c r="H198" s="194">
        <f>IF(D198=0,0,E198/D198)</f>
        <v>0.6</v>
      </c>
      <c r="I198" s="194">
        <f>IF(D198=0,0,F198/D198)</f>
        <v>0</v>
      </c>
      <c r="J198" s="195">
        <f>G198/C198</f>
        <v>0</v>
      </c>
    </row>
    <row r="199" spans="1:10" x14ac:dyDescent="0.2">
      <c r="A199" s="134" t="s">
        <v>239</v>
      </c>
      <c r="B199" s="125" t="s">
        <v>327</v>
      </c>
      <c r="C199" s="166">
        <v>8</v>
      </c>
      <c r="D199" s="125">
        <v>39</v>
      </c>
      <c r="E199" s="125">
        <v>24</v>
      </c>
      <c r="F199" s="125">
        <v>8</v>
      </c>
      <c r="G199" s="110">
        <v>16</v>
      </c>
      <c r="H199" s="194">
        <f>IF(D199=0,0,E199/D199)</f>
        <v>0.61538461538461542</v>
      </c>
      <c r="I199" s="194">
        <f>IF(D199=0,0,F199/D199)</f>
        <v>0.20512820512820512</v>
      </c>
      <c r="J199" s="195">
        <f>G199/C199</f>
        <v>2</v>
      </c>
    </row>
    <row r="200" spans="1:10" x14ac:dyDescent="0.2">
      <c r="A200" s="134" t="s">
        <v>239</v>
      </c>
      <c r="B200" s="125" t="s">
        <v>263</v>
      </c>
      <c r="C200" s="166">
        <v>8</v>
      </c>
      <c r="D200" s="125">
        <v>29</v>
      </c>
      <c r="E200" s="125">
        <v>10</v>
      </c>
      <c r="F200" s="125">
        <v>3</v>
      </c>
      <c r="G200" s="110">
        <v>2</v>
      </c>
      <c r="H200" s="194">
        <f>IF(D200=0,0,E200/D200)</f>
        <v>0.34482758620689657</v>
      </c>
      <c r="I200" s="194">
        <f>IF(D200=0,0,F200/D200)</f>
        <v>0.10344827586206896</v>
      </c>
      <c r="J200" s="195">
        <f>G200/C200</f>
        <v>0.25</v>
      </c>
    </row>
    <row r="201" spans="1:10" x14ac:dyDescent="0.2">
      <c r="A201" s="134" t="s">
        <v>239</v>
      </c>
      <c r="B201" s="125" t="s">
        <v>200</v>
      </c>
      <c r="C201" s="166">
        <v>8</v>
      </c>
      <c r="D201" s="125">
        <v>0</v>
      </c>
      <c r="E201" s="125">
        <v>0</v>
      </c>
      <c r="F201" s="125">
        <v>0</v>
      </c>
      <c r="G201" s="124">
        <v>44</v>
      </c>
      <c r="H201" s="194">
        <f>IF(D201=0,0,E201/D201)</f>
        <v>0</v>
      </c>
      <c r="I201" s="194">
        <f>IF(D201=0,0,F201/D201)</f>
        <v>0</v>
      </c>
      <c r="J201" s="195">
        <f>G201/C201</f>
        <v>5.5</v>
      </c>
    </row>
    <row r="202" spans="1:10" x14ac:dyDescent="0.2">
      <c r="A202" s="134" t="s">
        <v>239</v>
      </c>
      <c r="B202" s="125" t="s">
        <v>212</v>
      </c>
      <c r="C202" s="166">
        <v>5</v>
      </c>
      <c r="D202" s="125">
        <v>8</v>
      </c>
      <c r="E202" s="125">
        <v>5</v>
      </c>
      <c r="F202" s="125">
        <v>1</v>
      </c>
      <c r="G202" s="110">
        <v>5</v>
      </c>
      <c r="H202" s="194">
        <f>IF(D202=0,0,E202/D202)</f>
        <v>0.625</v>
      </c>
      <c r="I202" s="194">
        <f>IF(D202=0,0,F202/D202)</f>
        <v>0.125</v>
      </c>
      <c r="J202" s="195">
        <f>G202/C202</f>
        <v>1</v>
      </c>
    </row>
    <row r="203" spans="1:10" x14ac:dyDescent="0.2">
      <c r="A203" s="134" t="s">
        <v>239</v>
      </c>
      <c r="B203" s="125" t="s">
        <v>247</v>
      </c>
      <c r="C203" s="166">
        <v>3</v>
      </c>
      <c r="D203" s="125">
        <v>3</v>
      </c>
      <c r="E203" s="125">
        <v>1</v>
      </c>
      <c r="F203" s="125">
        <v>1</v>
      </c>
      <c r="G203" s="110">
        <v>3</v>
      </c>
      <c r="H203" s="194">
        <f>IF(D203=0,0,E203/D203)</f>
        <v>0.33333333333333331</v>
      </c>
      <c r="I203" s="194">
        <f>IF(D203=0,0,F203/D203)</f>
        <v>0.33333333333333331</v>
      </c>
      <c r="J203" s="195">
        <f>G203/C203</f>
        <v>1</v>
      </c>
    </row>
    <row r="204" spans="1:10" x14ac:dyDescent="0.2">
      <c r="A204" s="134" t="s">
        <v>239</v>
      </c>
      <c r="B204" s="125" t="s">
        <v>193</v>
      </c>
      <c r="C204" s="166">
        <v>2</v>
      </c>
      <c r="D204" s="125">
        <v>1</v>
      </c>
      <c r="E204" s="125">
        <v>1</v>
      </c>
      <c r="F204" s="125">
        <v>0</v>
      </c>
      <c r="G204" s="110">
        <v>0</v>
      </c>
      <c r="H204" s="194">
        <f>IF(D204=0,0,E204/D204)</f>
        <v>1</v>
      </c>
      <c r="I204" s="194">
        <f>IF(D204=0,0,F204/D204)</f>
        <v>0</v>
      </c>
      <c r="J204" s="195">
        <f>G204/C204</f>
        <v>0</v>
      </c>
    </row>
    <row r="205" spans="1:10" x14ac:dyDescent="0.2">
      <c r="A205" s="134" t="s">
        <v>239</v>
      </c>
      <c r="B205" s="125" t="s">
        <v>386</v>
      </c>
      <c r="C205" s="166">
        <v>1</v>
      </c>
      <c r="D205" s="125">
        <v>3</v>
      </c>
      <c r="E205" s="125">
        <v>0</v>
      </c>
      <c r="F205" s="125">
        <v>3</v>
      </c>
      <c r="G205" s="110">
        <v>0</v>
      </c>
      <c r="H205" s="194">
        <f>IF(D205=0,0,E205/D205)</f>
        <v>0</v>
      </c>
      <c r="I205" s="194">
        <f>IF(D205=0,0,F205/D205)</f>
        <v>1</v>
      </c>
      <c r="J205" s="195">
        <f>G205/C205</f>
        <v>0</v>
      </c>
    </row>
    <row r="206" spans="1:10" x14ac:dyDescent="0.2">
      <c r="A206" s="205" t="s">
        <v>239</v>
      </c>
      <c r="B206" s="203" t="s">
        <v>274</v>
      </c>
      <c r="C206" s="206">
        <v>1</v>
      </c>
      <c r="D206" s="203">
        <v>1</v>
      </c>
      <c r="E206" s="203">
        <v>0</v>
      </c>
      <c r="F206" s="203">
        <v>0</v>
      </c>
      <c r="G206" s="204">
        <v>0</v>
      </c>
      <c r="H206" s="201">
        <f>IF(D206=0,0,E206/D206)</f>
        <v>0</v>
      </c>
      <c r="I206" s="201">
        <f>IF(D206=0,0,F206/D206)</f>
        <v>0</v>
      </c>
      <c r="J206" s="202">
        <f>G206/C206</f>
        <v>0</v>
      </c>
    </row>
    <row r="207" spans="1:10" x14ac:dyDescent="0.2">
      <c r="A207" s="134" t="s">
        <v>242</v>
      </c>
      <c r="B207" s="125" t="s">
        <v>373</v>
      </c>
      <c r="C207" s="166">
        <v>7</v>
      </c>
      <c r="D207" s="125">
        <v>27</v>
      </c>
      <c r="E207" s="125">
        <v>3</v>
      </c>
      <c r="F207" s="125">
        <v>21</v>
      </c>
      <c r="G207" s="110">
        <v>9</v>
      </c>
      <c r="H207" s="194">
        <f>IF(D207=0,0,E207/D207)</f>
        <v>0.1111111111111111</v>
      </c>
      <c r="I207" s="194">
        <f>IF(D207=0,0,F207/D207)</f>
        <v>0.77777777777777779</v>
      </c>
      <c r="J207" s="195">
        <f>G207/C207</f>
        <v>1.2857142857142858</v>
      </c>
    </row>
    <row r="208" spans="1:10" x14ac:dyDescent="0.2">
      <c r="A208" s="134" t="s">
        <v>242</v>
      </c>
      <c r="B208" s="125" t="s">
        <v>284</v>
      </c>
      <c r="C208" s="166">
        <v>7</v>
      </c>
      <c r="D208" s="125">
        <v>25</v>
      </c>
      <c r="E208" s="125">
        <v>2</v>
      </c>
      <c r="F208" s="125">
        <v>19</v>
      </c>
      <c r="G208" s="110">
        <v>6</v>
      </c>
      <c r="H208" s="194">
        <f>IF(D208=0,0,E208/D208)</f>
        <v>0.08</v>
      </c>
      <c r="I208" s="194">
        <f>IF(D208=0,0,F208/D208)</f>
        <v>0.76</v>
      </c>
      <c r="J208" s="195">
        <f>G208/C208</f>
        <v>0.8571428571428571</v>
      </c>
    </row>
    <row r="209" spans="1:10" x14ac:dyDescent="0.2">
      <c r="A209" s="134" t="s">
        <v>242</v>
      </c>
      <c r="B209" s="125" t="s">
        <v>252</v>
      </c>
      <c r="C209" s="166">
        <v>7</v>
      </c>
      <c r="D209" s="125">
        <v>24</v>
      </c>
      <c r="E209" s="125">
        <v>4</v>
      </c>
      <c r="F209" s="125">
        <v>14</v>
      </c>
      <c r="G209" s="110">
        <v>4</v>
      </c>
      <c r="H209" s="194">
        <f>IF(D209=0,0,E209/D209)</f>
        <v>0.16666666666666666</v>
      </c>
      <c r="I209" s="194">
        <f>IF(D209=0,0,F209/D209)</f>
        <v>0.58333333333333337</v>
      </c>
      <c r="J209" s="195">
        <f>G209/C209</f>
        <v>0.5714285714285714</v>
      </c>
    </row>
    <row r="210" spans="1:10" x14ac:dyDescent="0.2">
      <c r="A210" s="134" t="s">
        <v>242</v>
      </c>
      <c r="B210" s="125" t="s">
        <v>169</v>
      </c>
      <c r="C210" s="166">
        <v>7</v>
      </c>
      <c r="D210" s="125">
        <v>23</v>
      </c>
      <c r="E210" s="125">
        <v>0</v>
      </c>
      <c r="F210" s="125">
        <v>18</v>
      </c>
      <c r="G210" s="110">
        <v>1</v>
      </c>
      <c r="H210" s="194">
        <f>IF(D210=0,0,E210/D210)</f>
        <v>0</v>
      </c>
      <c r="I210" s="194">
        <f>IF(D210=0,0,F210/D210)</f>
        <v>0.78260869565217395</v>
      </c>
      <c r="J210" s="195">
        <f>G210/C210</f>
        <v>0.14285714285714285</v>
      </c>
    </row>
    <row r="211" spans="1:10" x14ac:dyDescent="0.2">
      <c r="A211" s="134" t="s">
        <v>242</v>
      </c>
      <c r="B211" s="125" t="s">
        <v>375</v>
      </c>
      <c r="C211" s="166">
        <v>7</v>
      </c>
      <c r="D211" s="125">
        <v>22</v>
      </c>
      <c r="E211" s="125">
        <v>2</v>
      </c>
      <c r="F211" s="125">
        <v>17</v>
      </c>
      <c r="G211" s="110">
        <v>20</v>
      </c>
      <c r="H211" s="194">
        <f>IF(D211=0,0,E211/D211)</f>
        <v>9.0909090909090912E-2</v>
      </c>
      <c r="I211" s="194">
        <f>IF(D211=0,0,F211/D211)</f>
        <v>0.77272727272727271</v>
      </c>
      <c r="J211" s="195">
        <f>G211/C211</f>
        <v>2.8571428571428572</v>
      </c>
    </row>
    <row r="212" spans="1:10" x14ac:dyDescent="0.2">
      <c r="A212" s="134" t="s">
        <v>242</v>
      </c>
      <c r="B212" s="125" t="s">
        <v>374</v>
      </c>
      <c r="C212" s="166">
        <v>5</v>
      </c>
      <c r="D212" s="125">
        <v>15</v>
      </c>
      <c r="E212" s="125">
        <v>0</v>
      </c>
      <c r="F212" s="125">
        <v>11</v>
      </c>
      <c r="G212" s="110">
        <v>0</v>
      </c>
      <c r="H212" s="194">
        <f>IF(D212=0,0,E212/D212)</f>
        <v>0</v>
      </c>
      <c r="I212" s="194">
        <f>IF(D212=0,0,F212/D212)</f>
        <v>0.73333333333333328</v>
      </c>
      <c r="J212" s="195">
        <f>G212/C212</f>
        <v>0</v>
      </c>
    </row>
    <row r="213" spans="1:10" x14ac:dyDescent="0.2">
      <c r="A213" s="205" t="s">
        <v>242</v>
      </c>
      <c r="B213" s="203" t="s">
        <v>444</v>
      </c>
      <c r="C213" s="206">
        <v>2</v>
      </c>
      <c r="D213" s="203">
        <v>7</v>
      </c>
      <c r="E213" s="203">
        <v>0</v>
      </c>
      <c r="F213" s="203">
        <v>5</v>
      </c>
      <c r="G213" s="204">
        <v>0</v>
      </c>
      <c r="H213" s="201">
        <f>IF(D213=0,0,E213/D213)</f>
        <v>0</v>
      </c>
      <c r="I213" s="201">
        <f>IF(D213=0,0,F213/D213)</f>
        <v>0.7142857142857143</v>
      </c>
      <c r="J213" s="202">
        <f>G213/C213</f>
        <v>0</v>
      </c>
    </row>
    <row r="214" spans="1:10" x14ac:dyDescent="0.2">
      <c r="A214" s="134" t="s">
        <v>278</v>
      </c>
      <c r="B214" s="125" t="s">
        <v>329</v>
      </c>
      <c r="C214" s="166">
        <v>9</v>
      </c>
      <c r="D214" s="125">
        <v>40</v>
      </c>
      <c r="E214" s="125">
        <v>18</v>
      </c>
      <c r="F214" s="125">
        <v>8</v>
      </c>
      <c r="G214" s="110">
        <v>8</v>
      </c>
      <c r="H214" s="194">
        <f>IF(D214=0,0,E214/D214)</f>
        <v>0.45</v>
      </c>
      <c r="I214" s="194">
        <f>IF(D214=0,0,F214/D214)</f>
        <v>0.2</v>
      </c>
      <c r="J214" s="195">
        <f>G214/C214</f>
        <v>0.88888888888888884</v>
      </c>
    </row>
    <row r="215" spans="1:10" x14ac:dyDescent="0.2">
      <c r="A215" s="134" t="s">
        <v>278</v>
      </c>
      <c r="B215" s="125" t="s">
        <v>255</v>
      </c>
      <c r="C215" s="166">
        <v>9</v>
      </c>
      <c r="D215" s="125">
        <v>40</v>
      </c>
      <c r="E215" s="125">
        <v>3</v>
      </c>
      <c r="F215" s="125">
        <v>11</v>
      </c>
      <c r="G215" s="110">
        <v>3</v>
      </c>
      <c r="H215" s="194">
        <f>IF(D215=0,0,E215/D215)</f>
        <v>7.4999999999999997E-2</v>
      </c>
      <c r="I215" s="194">
        <f>IF(D215=0,0,F215/D215)</f>
        <v>0.27500000000000002</v>
      </c>
      <c r="J215" s="195">
        <f>G215/C215</f>
        <v>0.33333333333333331</v>
      </c>
    </row>
    <row r="216" spans="1:10" x14ac:dyDescent="0.2">
      <c r="A216" s="134" t="s">
        <v>278</v>
      </c>
      <c r="B216" s="125" t="s">
        <v>256</v>
      </c>
      <c r="C216" s="166">
        <v>9</v>
      </c>
      <c r="D216" s="125">
        <v>36</v>
      </c>
      <c r="E216" s="125">
        <v>19</v>
      </c>
      <c r="F216" s="125">
        <v>12</v>
      </c>
      <c r="G216" s="110">
        <v>52</v>
      </c>
      <c r="H216" s="194">
        <f>IF(D216=0,0,E216/D216)</f>
        <v>0.52777777777777779</v>
      </c>
      <c r="I216" s="194">
        <f>IF(D216=0,0,F216/D216)</f>
        <v>0.33333333333333331</v>
      </c>
      <c r="J216" s="195">
        <f>G216/C216</f>
        <v>5.7777777777777777</v>
      </c>
    </row>
    <row r="217" spans="1:10" x14ac:dyDescent="0.2">
      <c r="A217" s="134" t="s">
        <v>278</v>
      </c>
      <c r="B217" s="125" t="s">
        <v>157</v>
      </c>
      <c r="C217" s="166">
        <v>9</v>
      </c>
      <c r="D217" s="125">
        <v>35</v>
      </c>
      <c r="E217" s="125">
        <v>17</v>
      </c>
      <c r="F217" s="125">
        <v>11</v>
      </c>
      <c r="G217" s="110">
        <v>6</v>
      </c>
      <c r="H217" s="194">
        <f>IF(D217=0,0,E217/D217)</f>
        <v>0.48571428571428571</v>
      </c>
      <c r="I217" s="194">
        <f>IF(D217=0,0,F217/D217)</f>
        <v>0.31428571428571428</v>
      </c>
      <c r="J217" s="195">
        <f>G217/C217</f>
        <v>0.66666666666666663</v>
      </c>
    </row>
    <row r="218" spans="1:10" x14ac:dyDescent="0.2">
      <c r="A218" s="134" t="s">
        <v>278</v>
      </c>
      <c r="B218" s="125" t="s">
        <v>401</v>
      </c>
      <c r="C218" s="166">
        <v>9</v>
      </c>
      <c r="D218" s="125">
        <v>35</v>
      </c>
      <c r="E218" s="125">
        <v>5</v>
      </c>
      <c r="F218" s="125">
        <v>12</v>
      </c>
      <c r="G218" s="110">
        <v>1</v>
      </c>
      <c r="H218" s="194">
        <f>IF(D218=0,0,E218/D218)</f>
        <v>0.14285714285714285</v>
      </c>
      <c r="I218" s="194">
        <f>IF(D218=0,0,F218/D218)</f>
        <v>0.34285714285714286</v>
      </c>
      <c r="J218" s="195">
        <f>G218/C218</f>
        <v>0.1111111111111111</v>
      </c>
    </row>
    <row r="219" spans="1:10" x14ac:dyDescent="0.2">
      <c r="A219" s="134" t="s">
        <v>278</v>
      </c>
      <c r="B219" s="125" t="s">
        <v>328</v>
      </c>
      <c r="C219" s="166">
        <v>8</v>
      </c>
      <c r="D219" s="125">
        <v>4</v>
      </c>
      <c r="E219" s="125">
        <v>0</v>
      </c>
      <c r="F219" s="125">
        <v>0</v>
      </c>
      <c r="G219" s="110">
        <v>15</v>
      </c>
      <c r="H219" s="194">
        <f>IF(D219=0,0,E219/D219)</f>
        <v>0</v>
      </c>
      <c r="I219" s="194">
        <f>IF(D219=0,0,F219/D219)</f>
        <v>0</v>
      </c>
      <c r="J219" s="195">
        <f>G219/C219</f>
        <v>1.875</v>
      </c>
    </row>
    <row r="220" spans="1:10" x14ac:dyDescent="0.2">
      <c r="A220" s="134" t="s">
        <v>278</v>
      </c>
      <c r="B220" s="125" t="s">
        <v>420</v>
      </c>
      <c r="C220" s="166">
        <v>7</v>
      </c>
      <c r="D220" s="125">
        <v>29</v>
      </c>
      <c r="E220" s="125">
        <v>7</v>
      </c>
      <c r="F220" s="125">
        <v>5</v>
      </c>
      <c r="G220" s="110">
        <v>1</v>
      </c>
      <c r="H220" s="194">
        <f>IF(D220=0,0,E220/D220)</f>
        <v>0.2413793103448276</v>
      </c>
      <c r="I220" s="194">
        <f>IF(D220=0,0,F220/D220)</f>
        <v>0.17241379310344829</v>
      </c>
      <c r="J220" s="195">
        <f>G220/C220</f>
        <v>0.14285714285714285</v>
      </c>
    </row>
    <row r="221" spans="1:10" x14ac:dyDescent="0.2">
      <c r="A221" s="134" t="s">
        <v>278</v>
      </c>
      <c r="B221" s="125" t="s">
        <v>378</v>
      </c>
      <c r="C221" s="166">
        <v>7</v>
      </c>
      <c r="D221" s="125">
        <v>5</v>
      </c>
      <c r="E221" s="125">
        <v>0</v>
      </c>
      <c r="F221" s="125">
        <v>3</v>
      </c>
      <c r="G221" s="110">
        <v>3</v>
      </c>
      <c r="H221" s="194">
        <f>IF(D221=0,0,E221/D221)</f>
        <v>0</v>
      </c>
      <c r="I221" s="194">
        <f>IF(D221=0,0,F221/D221)</f>
        <v>0.6</v>
      </c>
      <c r="J221" s="195">
        <f>G221/C221</f>
        <v>0.42857142857142855</v>
      </c>
    </row>
    <row r="222" spans="1:10" x14ac:dyDescent="0.2">
      <c r="A222" s="205" t="s">
        <v>278</v>
      </c>
      <c r="B222" s="203" t="s">
        <v>422</v>
      </c>
      <c r="C222" s="206">
        <v>1</v>
      </c>
      <c r="D222" s="203">
        <v>1</v>
      </c>
      <c r="E222" s="203">
        <v>0</v>
      </c>
      <c r="F222" s="203">
        <v>1</v>
      </c>
      <c r="G222" s="204">
        <v>0</v>
      </c>
      <c r="H222" s="201">
        <f>IF(D222=0,0,E222/D222)</f>
        <v>0</v>
      </c>
      <c r="I222" s="201">
        <f>IF(D222=0,0,F222/D222)</f>
        <v>1</v>
      </c>
      <c r="J222" s="202">
        <f>G222/C222</f>
        <v>0</v>
      </c>
    </row>
    <row r="223" spans="1:10" x14ac:dyDescent="0.2">
      <c r="A223" s="134" t="s">
        <v>431</v>
      </c>
      <c r="B223" s="125" t="s">
        <v>346</v>
      </c>
      <c r="C223" s="166">
        <v>8</v>
      </c>
      <c r="D223" s="125">
        <v>34</v>
      </c>
      <c r="E223" s="125">
        <v>18</v>
      </c>
      <c r="F223" s="125">
        <v>11</v>
      </c>
      <c r="G223" s="110">
        <v>9</v>
      </c>
      <c r="H223" s="194">
        <f>IF(D223=0,0,E223/D223)</f>
        <v>0.52941176470588236</v>
      </c>
      <c r="I223" s="194">
        <f>IF(D223=0,0,F223/D223)</f>
        <v>0.3235294117647059</v>
      </c>
      <c r="J223" s="195">
        <f>G223/C223</f>
        <v>1.125</v>
      </c>
    </row>
    <row r="224" spans="1:10" x14ac:dyDescent="0.2">
      <c r="A224" s="134" t="s">
        <v>431</v>
      </c>
      <c r="B224" s="125" t="s">
        <v>436</v>
      </c>
      <c r="C224" s="166">
        <v>8</v>
      </c>
      <c r="D224" s="125">
        <v>31</v>
      </c>
      <c r="E224" s="125">
        <v>21</v>
      </c>
      <c r="F224" s="125">
        <v>5</v>
      </c>
      <c r="G224" s="110">
        <v>9</v>
      </c>
      <c r="H224" s="194">
        <f>IF(D224=0,0,E224/D224)</f>
        <v>0.67741935483870963</v>
      </c>
      <c r="I224" s="194">
        <f>IF(D224=0,0,F224/D224)</f>
        <v>0.16129032258064516</v>
      </c>
      <c r="J224" s="195">
        <f>G224/C224</f>
        <v>1.125</v>
      </c>
    </row>
    <row r="225" spans="1:10" x14ac:dyDescent="0.2">
      <c r="A225" s="134" t="s">
        <v>431</v>
      </c>
      <c r="B225" s="125" t="s">
        <v>345</v>
      </c>
      <c r="C225" s="166">
        <v>8</v>
      </c>
      <c r="D225" s="125">
        <v>27</v>
      </c>
      <c r="E225" s="125">
        <v>7</v>
      </c>
      <c r="F225" s="125">
        <v>10</v>
      </c>
      <c r="G225" s="110">
        <v>0</v>
      </c>
      <c r="H225" s="194">
        <f>IF(D225=0,0,E225/D225)</f>
        <v>0.25925925925925924</v>
      </c>
      <c r="I225" s="194">
        <f>IF(D225=0,0,F225/D225)</f>
        <v>0.37037037037037035</v>
      </c>
      <c r="J225" s="195">
        <f>G225/C225</f>
        <v>0</v>
      </c>
    </row>
    <row r="226" spans="1:10" x14ac:dyDescent="0.2">
      <c r="A226" s="134" t="s">
        <v>431</v>
      </c>
      <c r="B226" s="125" t="s">
        <v>339</v>
      </c>
      <c r="C226" s="166">
        <v>7</v>
      </c>
      <c r="D226" s="125">
        <v>28</v>
      </c>
      <c r="E226" s="125">
        <v>8</v>
      </c>
      <c r="F226" s="125">
        <v>6</v>
      </c>
      <c r="G226" s="110">
        <v>5</v>
      </c>
      <c r="H226" s="194">
        <f>IF(D226=0,0,E226/D226)</f>
        <v>0.2857142857142857</v>
      </c>
      <c r="I226" s="194">
        <f>IF(D226=0,0,F226/D226)</f>
        <v>0.21428571428571427</v>
      </c>
      <c r="J226" s="195">
        <f>G226/C226</f>
        <v>0.7142857142857143</v>
      </c>
    </row>
    <row r="227" spans="1:10" x14ac:dyDescent="0.2">
      <c r="A227" s="134" t="s">
        <v>431</v>
      </c>
      <c r="B227" s="125" t="s">
        <v>340</v>
      </c>
      <c r="C227" s="166">
        <v>7</v>
      </c>
      <c r="D227" s="125">
        <v>20</v>
      </c>
      <c r="E227" s="125">
        <v>7</v>
      </c>
      <c r="F227" s="125">
        <v>6</v>
      </c>
      <c r="G227" s="124">
        <v>16</v>
      </c>
      <c r="H227" s="194">
        <f>IF(D227=0,0,E227/D227)</f>
        <v>0.35</v>
      </c>
      <c r="I227" s="194">
        <f>IF(D227=0,0,F227/D227)</f>
        <v>0.3</v>
      </c>
      <c r="J227" s="195">
        <f>G227/C227</f>
        <v>2.2857142857142856</v>
      </c>
    </row>
    <row r="228" spans="1:10" x14ac:dyDescent="0.2">
      <c r="A228" s="134" t="s">
        <v>431</v>
      </c>
      <c r="B228" s="125" t="s">
        <v>343</v>
      </c>
      <c r="C228" s="166">
        <v>7</v>
      </c>
      <c r="D228" s="125">
        <v>18</v>
      </c>
      <c r="E228" s="125">
        <v>5</v>
      </c>
      <c r="F228" s="125">
        <v>6</v>
      </c>
      <c r="G228" s="110">
        <v>3</v>
      </c>
      <c r="H228" s="194">
        <f>IF(D228=0,0,E228/D228)</f>
        <v>0.27777777777777779</v>
      </c>
      <c r="I228" s="194">
        <f>IF(D228=0,0,F228/D228)</f>
        <v>0.33333333333333331</v>
      </c>
      <c r="J228" s="195">
        <f>G228/C228</f>
        <v>0.42857142857142855</v>
      </c>
    </row>
    <row r="229" spans="1:10" x14ac:dyDescent="0.2">
      <c r="A229" s="134" t="s">
        <v>431</v>
      </c>
      <c r="B229" s="125" t="s">
        <v>338</v>
      </c>
      <c r="C229" s="166">
        <v>6</v>
      </c>
      <c r="D229" s="125">
        <v>18</v>
      </c>
      <c r="E229" s="125">
        <v>6</v>
      </c>
      <c r="F229" s="125">
        <v>4</v>
      </c>
      <c r="G229" s="110">
        <v>6</v>
      </c>
      <c r="H229" s="194">
        <f>IF(D229=0,0,E229/D229)</f>
        <v>0.33333333333333331</v>
      </c>
      <c r="I229" s="194">
        <f>IF(D229=0,0,F229/D229)</f>
        <v>0.22222222222222221</v>
      </c>
      <c r="J229" s="195">
        <f>G229/C229</f>
        <v>1</v>
      </c>
    </row>
    <row r="230" spans="1:10" x14ac:dyDescent="0.2">
      <c r="A230" s="134" t="s">
        <v>431</v>
      </c>
      <c r="B230" s="125" t="s">
        <v>342</v>
      </c>
      <c r="C230" s="166">
        <v>6</v>
      </c>
      <c r="D230" s="125">
        <v>17</v>
      </c>
      <c r="E230" s="125">
        <v>5</v>
      </c>
      <c r="F230" s="125">
        <v>1</v>
      </c>
      <c r="G230" s="110">
        <v>3</v>
      </c>
      <c r="H230" s="194">
        <f>IF(D230=0,0,E230/D230)</f>
        <v>0.29411764705882354</v>
      </c>
      <c r="I230" s="194">
        <f>IF(D230=0,0,F230/D230)</f>
        <v>5.8823529411764705E-2</v>
      </c>
      <c r="J230" s="195">
        <f>G230/C230</f>
        <v>0.5</v>
      </c>
    </row>
    <row r="231" spans="1:10" x14ac:dyDescent="0.2">
      <c r="A231" s="134" t="s">
        <v>431</v>
      </c>
      <c r="B231" s="125" t="s">
        <v>341</v>
      </c>
      <c r="C231" s="166">
        <v>6</v>
      </c>
      <c r="D231" s="125">
        <v>13</v>
      </c>
      <c r="E231" s="125">
        <v>1</v>
      </c>
      <c r="F231" s="125">
        <v>5</v>
      </c>
      <c r="G231" s="110">
        <v>6</v>
      </c>
      <c r="H231" s="194">
        <f>IF(D231=0,0,E231/D231)</f>
        <v>7.6923076923076927E-2</v>
      </c>
      <c r="I231" s="194">
        <f>IF(D231=0,0,F231/D231)</f>
        <v>0.38461538461538464</v>
      </c>
      <c r="J231" s="195">
        <f>G231/C231</f>
        <v>1</v>
      </c>
    </row>
    <row r="232" spans="1:10" x14ac:dyDescent="0.2">
      <c r="A232" s="205" t="s">
        <v>431</v>
      </c>
      <c r="B232" s="203" t="s">
        <v>344</v>
      </c>
      <c r="C232" s="206">
        <v>4</v>
      </c>
      <c r="D232" s="203">
        <v>10</v>
      </c>
      <c r="E232" s="203">
        <v>0</v>
      </c>
      <c r="F232" s="203">
        <v>9</v>
      </c>
      <c r="G232" s="204">
        <v>3</v>
      </c>
      <c r="H232" s="201">
        <f>IF(D232=0,0,E232/D232)</f>
        <v>0</v>
      </c>
      <c r="I232" s="201">
        <f>IF(D232=0,0,F232/D232)</f>
        <v>0.9</v>
      </c>
      <c r="J232" s="202">
        <f>G232/C232</f>
        <v>0.75</v>
      </c>
    </row>
    <row r="233" spans="1:10" x14ac:dyDescent="0.2">
      <c r="A233" s="134" t="s">
        <v>277</v>
      </c>
      <c r="B233" s="125" t="s">
        <v>357</v>
      </c>
      <c r="C233" s="166">
        <v>8</v>
      </c>
      <c r="D233" s="125">
        <v>29</v>
      </c>
      <c r="E233" s="125">
        <v>6</v>
      </c>
      <c r="F233" s="125">
        <v>18</v>
      </c>
      <c r="G233" s="110">
        <v>3</v>
      </c>
      <c r="H233" s="194">
        <f>IF(D233=0,0,E233/D233)</f>
        <v>0.20689655172413793</v>
      </c>
      <c r="I233" s="194">
        <f>IF(D233=0,0,F233/D233)</f>
        <v>0.62068965517241381</v>
      </c>
      <c r="J233" s="195">
        <f>G233/C233</f>
        <v>0.375</v>
      </c>
    </row>
    <row r="234" spans="1:10" x14ac:dyDescent="0.2">
      <c r="A234" s="134" t="s">
        <v>277</v>
      </c>
      <c r="B234" s="125" t="s">
        <v>316</v>
      </c>
      <c r="C234" s="166">
        <v>8</v>
      </c>
      <c r="D234" s="125">
        <v>28</v>
      </c>
      <c r="E234" s="125">
        <v>3</v>
      </c>
      <c r="F234" s="125">
        <v>16</v>
      </c>
      <c r="G234" s="110">
        <v>12</v>
      </c>
      <c r="H234" s="194">
        <f>IF(D234=0,0,E234/D234)</f>
        <v>0.10714285714285714</v>
      </c>
      <c r="I234" s="194">
        <f>IF(D234=0,0,F234/D234)</f>
        <v>0.5714285714285714</v>
      </c>
      <c r="J234" s="195">
        <f>G234/C234</f>
        <v>1.5</v>
      </c>
    </row>
    <row r="235" spans="1:10" x14ac:dyDescent="0.2">
      <c r="A235" s="134" t="s">
        <v>277</v>
      </c>
      <c r="B235" s="125" t="s">
        <v>315</v>
      </c>
      <c r="C235" s="166">
        <v>8</v>
      </c>
      <c r="D235" s="125">
        <v>25</v>
      </c>
      <c r="E235" s="125">
        <v>3</v>
      </c>
      <c r="F235" s="125">
        <v>14</v>
      </c>
      <c r="G235" s="110">
        <v>19</v>
      </c>
      <c r="H235" s="194">
        <f>IF(D235=0,0,E235/D235)</f>
        <v>0.12</v>
      </c>
      <c r="I235" s="194">
        <f>IF(D235=0,0,F235/D235)</f>
        <v>0.56000000000000005</v>
      </c>
      <c r="J235" s="195">
        <f>G235/C235</f>
        <v>2.375</v>
      </c>
    </row>
    <row r="236" spans="1:10" x14ac:dyDescent="0.2">
      <c r="A236" s="134" t="s">
        <v>277</v>
      </c>
      <c r="B236" s="125" t="s">
        <v>317</v>
      </c>
      <c r="C236" s="166">
        <v>8</v>
      </c>
      <c r="D236" s="125">
        <v>9</v>
      </c>
      <c r="E236" s="125">
        <v>0</v>
      </c>
      <c r="F236" s="125">
        <v>8</v>
      </c>
      <c r="G236" s="110">
        <v>10</v>
      </c>
      <c r="H236" s="194">
        <f>IF(D236=0,0,E236/D236)</f>
        <v>0</v>
      </c>
      <c r="I236" s="194">
        <f>IF(D236=0,0,F236/D236)</f>
        <v>0.88888888888888884</v>
      </c>
      <c r="J236" s="195">
        <f>G236/C236</f>
        <v>1.25</v>
      </c>
    </row>
    <row r="237" spans="1:10" x14ac:dyDescent="0.2">
      <c r="A237" s="134" t="s">
        <v>277</v>
      </c>
      <c r="B237" s="125" t="s">
        <v>288</v>
      </c>
      <c r="C237" s="166">
        <v>7</v>
      </c>
      <c r="D237" s="125">
        <v>20</v>
      </c>
      <c r="E237" s="125">
        <v>2</v>
      </c>
      <c r="F237" s="125">
        <v>4</v>
      </c>
      <c r="G237" s="110">
        <v>7</v>
      </c>
      <c r="H237" s="194">
        <f>IF(D237=0,0,E237/D237)</f>
        <v>0.1</v>
      </c>
      <c r="I237" s="194">
        <f>IF(D237=0,0,F237/D237)</f>
        <v>0.2</v>
      </c>
      <c r="J237" s="195">
        <f>G237/C237</f>
        <v>1</v>
      </c>
    </row>
    <row r="238" spans="1:10" x14ac:dyDescent="0.2">
      <c r="A238" s="134" t="s">
        <v>277</v>
      </c>
      <c r="B238" s="125" t="s">
        <v>289</v>
      </c>
      <c r="C238" s="166">
        <v>6</v>
      </c>
      <c r="D238" s="125">
        <v>20</v>
      </c>
      <c r="E238" s="125">
        <v>5</v>
      </c>
      <c r="F238" s="125">
        <v>11</v>
      </c>
      <c r="G238" s="110">
        <v>2</v>
      </c>
      <c r="H238" s="194">
        <f>IF(D238=0,0,E238/D238)</f>
        <v>0.25</v>
      </c>
      <c r="I238" s="194">
        <f>IF(D238=0,0,F238/D238)</f>
        <v>0.55000000000000004</v>
      </c>
      <c r="J238" s="195">
        <f>G238/C238</f>
        <v>0.33333333333333331</v>
      </c>
    </row>
    <row r="239" spans="1:10" x14ac:dyDescent="0.2">
      <c r="A239" s="134" t="s">
        <v>277</v>
      </c>
      <c r="B239" s="125" t="s">
        <v>290</v>
      </c>
      <c r="C239" s="166">
        <v>5</v>
      </c>
      <c r="D239" s="125">
        <v>18</v>
      </c>
      <c r="E239" s="125">
        <v>1</v>
      </c>
      <c r="F239" s="125">
        <v>12</v>
      </c>
      <c r="G239" s="110">
        <v>0</v>
      </c>
      <c r="H239" s="194">
        <f>IF(D239=0,0,E239/D239)</f>
        <v>5.5555555555555552E-2</v>
      </c>
      <c r="I239" s="194">
        <f>IF(D239=0,0,F239/D239)</f>
        <v>0.66666666666666663</v>
      </c>
      <c r="J239" s="195">
        <f>G239/C239</f>
        <v>0</v>
      </c>
    </row>
    <row r="240" spans="1:10" x14ac:dyDescent="0.2">
      <c r="A240" s="134" t="s">
        <v>277</v>
      </c>
      <c r="B240" s="125" t="s">
        <v>437</v>
      </c>
      <c r="C240" s="166">
        <v>4</v>
      </c>
      <c r="D240" s="125">
        <v>14</v>
      </c>
      <c r="E240" s="125">
        <v>2</v>
      </c>
      <c r="F240" s="125">
        <v>7</v>
      </c>
      <c r="G240" s="110">
        <v>1</v>
      </c>
      <c r="H240" s="194">
        <f>IF(D240=0,0,E240/D240)</f>
        <v>0.14285714285714285</v>
      </c>
      <c r="I240" s="194">
        <f>IF(D240=0,0,F240/D240)</f>
        <v>0.5</v>
      </c>
      <c r="J240" s="195">
        <f>G240/C240</f>
        <v>0.25</v>
      </c>
    </row>
    <row r="241" spans="1:10" x14ac:dyDescent="0.2">
      <c r="A241" s="134" t="s">
        <v>64</v>
      </c>
      <c r="B241" s="125" t="s">
        <v>171</v>
      </c>
      <c r="C241" s="166">
        <v>8</v>
      </c>
      <c r="D241" s="125">
        <v>37</v>
      </c>
      <c r="E241" s="125">
        <v>21</v>
      </c>
      <c r="F241" s="125">
        <v>10</v>
      </c>
      <c r="G241" s="110">
        <v>14</v>
      </c>
      <c r="H241" s="194">
        <f>IF(D241=0,0,E241/D241)</f>
        <v>0.56756756756756754</v>
      </c>
      <c r="I241" s="194">
        <f>IF(D241=0,0,F241/D241)</f>
        <v>0.27027027027027029</v>
      </c>
      <c r="J241" s="195">
        <f>G241/C241</f>
        <v>1.75</v>
      </c>
    </row>
    <row r="242" spans="1:10" x14ac:dyDescent="0.2">
      <c r="A242" s="205" t="s">
        <v>64</v>
      </c>
      <c r="B242" s="203" t="s">
        <v>253</v>
      </c>
      <c r="C242" s="206">
        <v>8</v>
      </c>
      <c r="D242" s="203">
        <v>35</v>
      </c>
      <c r="E242" s="203">
        <v>12</v>
      </c>
      <c r="F242" s="203">
        <v>7</v>
      </c>
      <c r="G242" s="204">
        <v>0</v>
      </c>
      <c r="H242" s="201">
        <f>IF(D242=0,0,E242/D242)</f>
        <v>0.34285714285714286</v>
      </c>
      <c r="I242" s="201">
        <f>IF(D242=0,0,F242/D242)</f>
        <v>0.2</v>
      </c>
      <c r="J242" s="202">
        <f>G242/C242</f>
        <v>0</v>
      </c>
    </row>
    <row r="243" spans="1:10" x14ac:dyDescent="0.2">
      <c r="A243" s="134" t="s">
        <v>64</v>
      </c>
      <c r="B243" s="125" t="s">
        <v>282</v>
      </c>
      <c r="C243" s="166">
        <v>8</v>
      </c>
      <c r="D243" s="125">
        <v>32</v>
      </c>
      <c r="E243" s="125">
        <v>6</v>
      </c>
      <c r="F243" s="125">
        <v>10</v>
      </c>
      <c r="G243" s="110">
        <v>5</v>
      </c>
      <c r="H243" s="194">
        <f>IF(D243=0,0,E243/D243)</f>
        <v>0.1875</v>
      </c>
      <c r="I243" s="194">
        <f>IF(D243=0,0,F243/D243)</f>
        <v>0.3125</v>
      </c>
      <c r="J243" s="195">
        <f>G243/C243</f>
        <v>0.625</v>
      </c>
    </row>
    <row r="244" spans="1:10" x14ac:dyDescent="0.2">
      <c r="A244" s="134" t="s">
        <v>64</v>
      </c>
      <c r="B244" s="125" t="s">
        <v>320</v>
      </c>
      <c r="C244" s="166">
        <v>8</v>
      </c>
      <c r="D244" s="125">
        <v>30</v>
      </c>
      <c r="E244" s="125">
        <v>7</v>
      </c>
      <c r="F244" s="125">
        <v>13</v>
      </c>
      <c r="G244" s="110">
        <v>6</v>
      </c>
      <c r="H244" s="194">
        <f>IF(D244=0,0,E244/D244)</f>
        <v>0.23333333333333334</v>
      </c>
      <c r="I244" s="194">
        <f>IF(D244=0,0,F244/D244)</f>
        <v>0.43333333333333335</v>
      </c>
      <c r="J244" s="195">
        <f>G244/C244</f>
        <v>0.75</v>
      </c>
    </row>
    <row r="245" spans="1:10" x14ac:dyDescent="0.2">
      <c r="A245" s="134" t="s">
        <v>64</v>
      </c>
      <c r="B245" s="125" t="s">
        <v>172</v>
      </c>
      <c r="C245" s="166">
        <v>8</v>
      </c>
      <c r="D245" s="125">
        <v>29</v>
      </c>
      <c r="E245" s="125">
        <v>6</v>
      </c>
      <c r="F245" s="125">
        <v>16</v>
      </c>
      <c r="G245" s="110">
        <v>5</v>
      </c>
      <c r="H245" s="194">
        <f>IF(D245=0,0,E245/D245)</f>
        <v>0.20689655172413793</v>
      </c>
      <c r="I245" s="194">
        <f>IF(D245=0,0,F245/D245)</f>
        <v>0.55172413793103448</v>
      </c>
      <c r="J245" s="195">
        <f>G245/C245</f>
        <v>0.625</v>
      </c>
    </row>
    <row r="246" spans="1:10" x14ac:dyDescent="0.2">
      <c r="A246" s="134" t="s">
        <v>64</v>
      </c>
      <c r="B246" s="125" t="s">
        <v>295</v>
      </c>
      <c r="C246" s="166">
        <v>8</v>
      </c>
      <c r="D246" s="125">
        <v>0</v>
      </c>
      <c r="E246" s="125">
        <v>0</v>
      </c>
      <c r="F246" s="125">
        <v>0</v>
      </c>
      <c r="G246" s="110">
        <v>23</v>
      </c>
      <c r="H246" s="194">
        <f>IF(D246=0,0,E246/D246)</f>
        <v>0</v>
      </c>
      <c r="I246" s="194">
        <f>IF(D246=0,0,F246/D246)</f>
        <v>0</v>
      </c>
      <c r="J246" s="195">
        <f>G246/C246</f>
        <v>2.875</v>
      </c>
    </row>
    <row r="247" spans="1:10" x14ac:dyDescent="0.2">
      <c r="A247" s="134" t="s">
        <v>64</v>
      </c>
      <c r="B247" s="125" t="s">
        <v>360</v>
      </c>
      <c r="C247" s="166">
        <v>7</v>
      </c>
      <c r="D247" s="125">
        <v>26</v>
      </c>
      <c r="E247" s="125">
        <v>12</v>
      </c>
      <c r="F247" s="125">
        <v>5</v>
      </c>
      <c r="G247" s="110">
        <v>5</v>
      </c>
      <c r="H247" s="194">
        <f>IF(D247=0,0,E247/D247)</f>
        <v>0.46153846153846156</v>
      </c>
      <c r="I247" s="194">
        <f>IF(D247=0,0,F247/D247)</f>
        <v>0.19230769230769232</v>
      </c>
      <c r="J247" s="195">
        <f>G247/C247</f>
        <v>0.7142857142857143</v>
      </c>
    </row>
    <row r="248" spans="1:10" x14ac:dyDescent="0.2">
      <c r="A248" s="134" t="s">
        <v>64</v>
      </c>
      <c r="B248" s="125" t="s">
        <v>173</v>
      </c>
      <c r="C248" s="166">
        <v>4</v>
      </c>
      <c r="D248" s="125">
        <v>8</v>
      </c>
      <c r="E248" s="125">
        <v>2</v>
      </c>
      <c r="F248" s="125">
        <v>3</v>
      </c>
      <c r="G248" s="110">
        <v>1</v>
      </c>
      <c r="H248" s="194">
        <f>IF(D248=0,0,E248/D248)</f>
        <v>0.25</v>
      </c>
      <c r="I248" s="194">
        <f>IF(D248=0,0,F248/D248)</f>
        <v>0.375</v>
      </c>
      <c r="J248" s="195">
        <f>G248/C248</f>
        <v>0.25</v>
      </c>
    </row>
    <row r="249" spans="1:10" x14ac:dyDescent="0.2">
      <c r="A249" s="134" t="s">
        <v>64</v>
      </c>
      <c r="B249" s="125" t="s">
        <v>432</v>
      </c>
      <c r="C249" s="166">
        <v>2</v>
      </c>
      <c r="D249" s="125">
        <v>5</v>
      </c>
      <c r="E249" s="125">
        <v>2</v>
      </c>
      <c r="F249" s="125">
        <v>0</v>
      </c>
      <c r="G249" s="110">
        <v>1</v>
      </c>
      <c r="H249" s="194">
        <f>IF(D249=0,0,E249/D249)</f>
        <v>0.4</v>
      </c>
      <c r="I249" s="194">
        <f>IF(D249=0,0,F249/D249)</f>
        <v>0</v>
      </c>
      <c r="J249" s="195">
        <f>G249/C249</f>
        <v>0.5</v>
      </c>
    </row>
    <row r="250" spans="1:10" x14ac:dyDescent="0.2">
      <c r="A250" s="134" t="s">
        <v>64</v>
      </c>
      <c r="B250" s="125" t="s">
        <v>433</v>
      </c>
      <c r="C250" s="166">
        <v>2</v>
      </c>
      <c r="D250" s="125">
        <v>5</v>
      </c>
      <c r="E250" s="125">
        <v>0</v>
      </c>
      <c r="F250" s="125">
        <v>1</v>
      </c>
      <c r="G250" s="124">
        <v>2</v>
      </c>
      <c r="H250" s="194">
        <f>IF(D250=0,0,E250/D250)</f>
        <v>0</v>
      </c>
      <c r="I250" s="194">
        <f>IF(D250=0,0,F250/D250)</f>
        <v>0.2</v>
      </c>
      <c r="J250" s="195">
        <f>G250/C250</f>
        <v>1</v>
      </c>
    </row>
  </sheetData>
  <sheetProtection password="97AA" sheet="1" objects="1" scenarios="1"/>
  <sortState ref="A3:J250">
    <sortCondition ref="A3:A250"/>
    <sortCondition descending="1" ref="C3:C250"/>
    <sortCondition descending="1" ref="D3:D250"/>
    <sortCondition descending="1" ref="E3:E250"/>
    <sortCondition descending="1" ref="G3:G250"/>
  </sortState>
  <phoneticPr fontId="9" type="noConversion"/>
  <printOptions horizontalCentered="1"/>
  <pageMargins left="0.5" right="0.5" top="0.75" bottom="0.75" header="0.5" footer="0.5"/>
  <pageSetup orientation="landscape" horizont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/>
  </sheetViews>
  <sheetFormatPr defaultRowHeight="12.75" x14ac:dyDescent="0.2"/>
  <cols>
    <col min="1" max="1" width="19.42578125" style="147" bestFit="1" customWidth="1"/>
    <col min="2" max="2" width="8.42578125" style="147" bestFit="1" customWidth="1"/>
    <col min="3" max="3" width="6.140625" style="147" bestFit="1" customWidth="1"/>
    <col min="4" max="4" width="8.42578125" style="147" bestFit="1" customWidth="1"/>
    <col min="5" max="5" width="5.5703125" style="147" bestFit="1" customWidth="1"/>
    <col min="6" max="16384" width="9.140625" style="147"/>
  </cols>
  <sheetData>
    <row r="1" spans="1:5" x14ac:dyDescent="0.2">
      <c r="A1" s="18"/>
      <c r="B1" s="18" t="s">
        <v>74</v>
      </c>
      <c r="C1" s="18" t="s">
        <v>36</v>
      </c>
      <c r="D1" s="18" t="s">
        <v>449</v>
      </c>
      <c r="E1" s="171"/>
    </row>
    <row r="2" spans="1:5" x14ac:dyDescent="0.2">
      <c r="A2" s="18" t="s">
        <v>36</v>
      </c>
      <c r="B2" s="18" t="s">
        <v>450</v>
      </c>
      <c r="C2" s="18" t="s">
        <v>451</v>
      </c>
      <c r="D2" s="18" t="s">
        <v>17</v>
      </c>
      <c r="E2" s="18" t="s">
        <v>452</v>
      </c>
    </row>
    <row r="3" spans="1:5" x14ac:dyDescent="0.2">
      <c r="A3" s="147" t="s">
        <v>67</v>
      </c>
      <c r="B3" s="147">
        <v>45</v>
      </c>
      <c r="C3" s="147">
        <v>97</v>
      </c>
      <c r="D3" s="98">
        <f>C3/(B3+C3)</f>
        <v>0.68309859154929575</v>
      </c>
      <c r="E3" s="147">
        <v>1</v>
      </c>
    </row>
    <row r="4" spans="1:5" x14ac:dyDescent="0.2">
      <c r="A4" s="147" t="s">
        <v>63</v>
      </c>
      <c r="B4" s="207">
        <v>54</v>
      </c>
      <c r="C4" s="103">
        <v>99</v>
      </c>
      <c r="D4" s="98">
        <f>C4/(B4+C4)</f>
        <v>0.6470588235294118</v>
      </c>
      <c r="E4" s="147">
        <v>2</v>
      </c>
    </row>
    <row r="5" spans="1:5" x14ac:dyDescent="0.2">
      <c r="A5" s="147" t="s">
        <v>206</v>
      </c>
      <c r="B5" s="207">
        <v>42</v>
      </c>
      <c r="C5" s="103">
        <v>73</v>
      </c>
      <c r="D5" s="98">
        <f>C5/(B5+C5)</f>
        <v>0.63478260869565217</v>
      </c>
      <c r="E5" s="147">
        <v>3</v>
      </c>
    </row>
    <row r="6" spans="1:5" x14ac:dyDescent="0.2">
      <c r="A6" s="147" t="s">
        <v>62</v>
      </c>
      <c r="B6" s="147">
        <v>66</v>
      </c>
      <c r="C6" s="147">
        <v>92</v>
      </c>
      <c r="D6" s="98">
        <f>C6/(B6+C6)</f>
        <v>0.58227848101265822</v>
      </c>
      <c r="E6" s="147">
        <v>4</v>
      </c>
    </row>
    <row r="7" spans="1:5" x14ac:dyDescent="0.2">
      <c r="A7" s="147" t="s">
        <v>240</v>
      </c>
      <c r="B7" s="147">
        <v>70</v>
      </c>
      <c r="C7" s="147">
        <v>89</v>
      </c>
      <c r="D7" s="98">
        <f>C7/(B7+C7)</f>
        <v>0.55974842767295596</v>
      </c>
      <c r="E7" s="147">
        <v>5</v>
      </c>
    </row>
    <row r="8" spans="1:5" x14ac:dyDescent="0.2">
      <c r="A8" s="103" t="s">
        <v>239</v>
      </c>
      <c r="B8" s="207">
        <v>89</v>
      </c>
      <c r="C8" s="103">
        <v>109</v>
      </c>
      <c r="D8" s="98">
        <f>C8/(B8+C8)</f>
        <v>0.5505050505050505</v>
      </c>
      <c r="E8" s="147">
        <v>6</v>
      </c>
    </row>
    <row r="9" spans="1:5" x14ac:dyDescent="0.2">
      <c r="A9" s="147" t="s">
        <v>198</v>
      </c>
      <c r="B9" s="147">
        <v>66</v>
      </c>
      <c r="C9" s="147">
        <v>78</v>
      </c>
      <c r="D9" s="98">
        <f>C9/(B9+C9)</f>
        <v>0.54166666666666663</v>
      </c>
      <c r="E9" s="147">
        <v>7</v>
      </c>
    </row>
    <row r="10" spans="1:5" x14ac:dyDescent="0.2">
      <c r="A10" s="147" t="s">
        <v>65</v>
      </c>
      <c r="B10" s="207">
        <v>90</v>
      </c>
      <c r="C10" s="103">
        <v>104</v>
      </c>
      <c r="D10" s="98">
        <f>C10/(B10+C10)</f>
        <v>0.53608247422680411</v>
      </c>
      <c r="E10" s="147">
        <v>8</v>
      </c>
    </row>
    <row r="11" spans="1:5" x14ac:dyDescent="0.2">
      <c r="A11" s="147" t="s">
        <v>278</v>
      </c>
      <c r="B11" s="147">
        <v>82</v>
      </c>
      <c r="C11" s="147">
        <v>89</v>
      </c>
      <c r="D11" s="98">
        <f>C11/(B11+C11)</f>
        <v>0.52046783625730997</v>
      </c>
      <c r="E11" s="147">
        <v>9</v>
      </c>
    </row>
    <row r="12" spans="1:5" x14ac:dyDescent="0.2">
      <c r="A12" s="147" t="s">
        <v>113</v>
      </c>
      <c r="B12" s="207">
        <v>75</v>
      </c>
      <c r="C12" s="103">
        <v>81</v>
      </c>
      <c r="D12" s="98">
        <f>C12/(B12+C12)</f>
        <v>0.51923076923076927</v>
      </c>
      <c r="E12" s="147">
        <v>10</v>
      </c>
    </row>
    <row r="13" spans="1:5" x14ac:dyDescent="0.2">
      <c r="A13" s="147" t="s">
        <v>430</v>
      </c>
      <c r="B13" s="207">
        <v>69</v>
      </c>
      <c r="C13" s="103">
        <v>74</v>
      </c>
      <c r="D13" s="98">
        <f>C13/(B13+C13)</f>
        <v>0.5174825174825175</v>
      </c>
      <c r="E13" s="147">
        <v>11</v>
      </c>
    </row>
    <row r="14" spans="1:5" x14ac:dyDescent="0.2">
      <c r="A14" s="147" t="s">
        <v>277</v>
      </c>
      <c r="B14" s="207">
        <v>51</v>
      </c>
      <c r="C14" s="103">
        <v>54</v>
      </c>
      <c r="D14" s="98">
        <f>C14/(B14+C14)</f>
        <v>0.51428571428571423</v>
      </c>
      <c r="E14" s="147">
        <v>12</v>
      </c>
    </row>
    <row r="15" spans="1:5" x14ac:dyDescent="0.2">
      <c r="A15" s="147" t="s">
        <v>69</v>
      </c>
      <c r="B15" s="147">
        <v>66</v>
      </c>
      <c r="C15" s="147">
        <v>69</v>
      </c>
      <c r="D15" s="98">
        <f>C15/(B15+C15)</f>
        <v>0.51111111111111107</v>
      </c>
      <c r="E15" s="147">
        <v>13</v>
      </c>
    </row>
    <row r="16" spans="1:5" x14ac:dyDescent="0.2">
      <c r="A16" s="147" t="s">
        <v>205</v>
      </c>
      <c r="B16" s="207">
        <v>63</v>
      </c>
      <c r="C16" s="103">
        <v>65</v>
      </c>
      <c r="D16" s="98">
        <f>C16/(B16+C16)</f>
        <v>0.5078125</v>
      </c>
      <c r="E16" s="147">
        <v>14</v>
      </c>
    </row>
    <row r="17" spans="1:5" x14ac:dyDescent="0.2">
      <c r="A17" s="147" t="s">
        <v>68</v>
      </c>
      <c r="B17" s="147">
        <v>67</v>
      </c>
      <c r="C17" s="147">
        <v>69</v>
      </c>
      <c r="D17" s="98">
        <f>C17/(B17+C17)</f>
        <v>0.50735294117647056</v>
      </c>
      <c r="E17" s="147">
        <v>15</v>
      </c>
    </row>
    <row r="18" spans="1:5" x14ac:dyDescent="0.2">
      <c r="A18" s="147" t="s">
        <v>429</v>
      </c>
      <c r="B18" s="207">
        <v>73</v>
      </c>
      <c r="C18" s="103">
        <v>66</v>
      </c>
      <c r="D18" s="98">
        <f>C18/(B18+C18)</f>
        <v>0.47482014388489208</v>
      </c>
      <c r="E18" s="147">
        <v>16</v>
      </c>
    </row>
    <row r="19" spans="1:5" x14ac:dyDescent="0.2">
      <c r="A19" s="103" t="s">
        <v>431</v>
      </c>
      <c r="B19" s="207">
        <v>67</v>
      </c>
      <c r="C19" s="103">
        <v>60</v>
      </c>
      <c r="D19" s="98">
        <f>C19/(B19+C19)</f>
        <v>0.47244094488188976</v>
      </c>
      <c r="E19" s="147">
        <v>17</v>
      </c>
    </row>
    <row r="20" spans="1:5" x14ac:dyDescent="0.2">
      <c r="A20" s="147" t="s">
        <v>279</v>
      </c>
      <c r="B20" s="207">
        <v>73</v>
      </c>
      <c r="C20" s="103">
        <v>65</v>
      </c>
      <c r="D20" s="98">
        <f>C20/(B20+C20)</f>
        <v>0.47101449275362317</v>
      </c>
      <c r="E20" s="147">
        <v>18</v>
      </c>
    </row>
    <row r="21" spans="1:5" x14ac:dyDescent="0.2">
      <c r="A21" s="103" t="s">
        <v>241</v>
      </c>
      <c r="B21" s="207">
        <v>53</v>
      </c>
      <c r="C21" s="103">
        <v>42</v>
      </c>
      <c r="D21" s="98">
        <f>C21/(B21+C21)</f>
        <v>0.44210526315789472</v>
      </c>
      <c r="E21" s="147">
        <v>19</v>
      </c>
    </row>
    <row r="22" spans="1:5" x14ac:dyDescent="0.2">
      <c r="A22" s="147" t="s">
        <v>242</v>
      </c>
      <c r="B22" s="207">
        <v>61</v>
      </c>
      <c r="C22" s="103">
        <v>40</v>
      </c>
      <c r="D22" s="98">
        <f>C22/(B22+C22)</f>
        <v>0.39603960396039606</v>
      </c>
      <c r="E22" s="147">
        <v>20</v>
      </c>
    </row>
    <row r="23" spans="1:5" x14ac:dyDescent="0.2">
      <c r="A23" s="147" t="s">
        <v>64</v>
      </c>
      <c r="B23" s="207">
        <v>112</v>
      </c>
      <c r="C23" s="103">
        <v>62</v>
      </c>
      <c r="D23" s="98">
        <f>C23/(B23+C23)</f>
        <v>0.35632183908045978</v>
      </c>
      <c r="E23" s="147">
        <v>21</v>
      </c>
    </row>
    <row r="24" spans="1:5" x14ac:dyDescent="0.2">
      <c r="A24" s="147" t="s">
        <v>129</v>
      </c>
      <c r="B24" s="207">
        <v>73</v>
      </c>
      <c r="C24" s="103">
        <v>34</v>
      </c>
      <c r="D24" s="98">
        <f>C24/(B24+C24)</f>
        <v>0.31775700934579437</v>
      </c>
      <c r="E24" s="147">
        <v>22</v>
      </c>
    </row>
  </sheetData>
  <sheetProtection password="97AA" sheet="1" objects="1" scenarios="1"/>
  <sortState ref="A3:D24">
    <sortCondition descending="1" ref="D3:D24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workbookViewId="0"/>
  </sheetViews>
  <sheetFormatPr defaultRowHeight="12.75" x14ac:dyDescent="0.2"/>
  <cols>
    <col min="1" max="1" width="9.140625" style="147"/>
    <col min="2" max="2" width="15.5703125" style="147" bestFit="1" customWidth="1"/>
    <col min="3" max="3" width="19.42578125" style="147" bestFit="1" customWidth="1"/>
    <col min="4" max="16384" width="9.140625" style="147"/>
  </cols>
  <sheetData>
    <row r="1" spans="1:4" x14ac:dyDescent="0.2">
      <c r="A1" s="147" t="s">
        <v>453</v>
      </c>
    </row>
    <row r="2" spans="1:4" x14ac:dyDescent="0.2">
      <c r="A2" s="41"/>
      <c r="B2" s="41"/>
      <c r="C2" s="41"/>
      <c r="D2" s="41" t="s">
        <v>35</v>
      </c>
    </row>
    <row r="3" spans="1:4" x14ac:dyDescent="0.2">
      <c r="A3" s="208" t="s">
        <v>111</v>
      </c>
      <c r="B3" s="208" t="s">
        <v>33</v>
      </c>
      <c r="C3" s="208" t="s">
        <v>36</v>
      </c>
      <c r="D3" s="208" t="s">
        <v>38</v>
      </c>
    </row>
    <row r="4" spans="1:4" x14ac:dyDescent="0.2">
      <c r="A4" s="209" t="s">
        <v>454</v>
      </c>
      <c r="B4" s="167" t="s">
        <v>426</v>
      </c>
      <c r="C4" s="167" t="s">
        <v>240</v>
      </c>
      <c r="D4" s="210">
        <v>0.70588235294117652</v>
      </c>
    </row>
    <row r="5" spans="1:4" x14ac:dyDescent="0.2">
      <c r="A5" s="211">
        <v>2</v>
      </c>
      <c r="B5" s="147" t="s">
        <v>335</v>
      </c>
      <c r="C5" s="147" t="s">
        <v>67</v>
      </c>
      <c r="D5" s="212">
        <v>0.69444444444444442</v>
      </c>
    </row>
    <row r="6" spans="1:4" x14ac:dyDescent="0.2">
      <c r="A6" s="211">
        <v>3</v>
      </c>
      <c r="B6" s="147" t="s">
        <v>436</v>
      </c>
      <c r="C6" s="147" t="s">
        <v>431</v>
      </c>
      <c r="D6" s="212">
        <v>0.67741935483870963</v>
      </c>
    </row>
    <row r="7" spans="1:4" x14ac:dyDescent="0.2">
      <c r="A7" s="211">
        <v>4</v>
      </c>
      <c r="B7" s="147" t="s">
        <v>57</v>
      </c>
      <c r="C7" s="147" t="s">
        <v>240</v>
      </c>
      <c r="D7" s="212">
        <v>0.66666666666666663</v>
      </c>
    </row>
    <row r="8" spans="1:4" x14ac:dyDescent="0.2">
      <c r="A8" s="211">
        <v>4</v>
      </c>
      <c r="B8" s="147" t="s">
        <v>164</v>
      </c>
      <c r="C8" s="147" t="s">
        <v>67</v>
      </c>
      <c r="D8" s="212">
        <v>0.66666666666666663</v>
      </c>
    </row>
    <row r="9" spans="1:4" x14ac:dyDescent="0.2">
      <c r="A9" s="211">
        <v>6</v>
      </c>
      <c r="B9" s="147" t="s">
        <v>327</v>
      </c>
      <c r="C9" s="147" t="s">
        <v>239</v>
      </c>
      <c r="D9" s="212">
        <v>0.61538461538461542</v>
      </c>
    </row>
    <row r="12" spans="1:4" x14ac:dyDescent="0.2">
      <c r="A12" s="147" t="s">
        <v>455</v>
      </c>
    </row>
    <row r="13" spans="1:4" x14ac:dyDescent="0.2">
      <c r="A13" s="43"/>
      <c r="B13" s="41"/>
      <c r="C13" s="41"/>
      <c r="D13" s="41"/>
    </row>
    <row r="14" spans="1:4" x14ac:dyDescent="0.2">
      <c r="A14" s="208" t="s">
        <v>111</v>
      </c>
      <c r="B14" s="208" t="s">
        <v>33</v>
      </c>
      <c r="C14" s="208" t="s">
        <v>36</v>
      </c>
      <c r="D14" s="208" t="s">
        <v>47</v>
      </c>
    </row>
    <row r="15" spans="1:4" x14ac:dyDescent="0.2">
      <c r="A15" s="209" t="s">
        <v>454</v>
      </c>
      <c r="B15" s="167" t="s">
        <v>49</v>
      </c>
      <c r="C15" s="167" t="s">
        <v>65</v>
      </c>
      <c r="D15" s="210">
        <v>6.375</v>
      </c>
    </row>
    <row r="16" spans="1:4" x14ac:dyDescent="0.2">
      <c r="A16" s="211">
        <v>2</v>
      </c>
      <c r="B16" s="147" t="s">
        <v>256</v>
      </c>
      <c r="C16" s="147" t="s">
        <v>278</v>
      </c>
      <c r="D16" s="212">
        <v>5.7777777777777777</v>
      </c>
    </row>
    <row r="17" spans="1:4" x14ac:dyDescent="0.2">
      <c r="A17" s="211">
        <v>3</v>
      </c>
      <c r="B17" s="147" t="s">
        <v>200</v>
      </c>
      <c r="C17" s="147" t="s">
        <v>239</v>
      </c>
      <c r="D17" s="212">
        <v>5.5</v>
      </c>
    </row>
    <row r="18" spans="1:4" x14ac:dyDescent="0.2">
      <c r="A18" s="211">
        <v>4</v>
      </c>
      <c r="B18" s="147" t="s">
        <v>164</v>
      </c>
      <c r="C18" s="147" t="s">
        <v>67</v>
      </c>
      <c r="D18" s="212">
        <v>5.25</v>
      </c>
    </row>
    <row r="19" spans="1:4" x14ac:dyDescent="0.2">
      <c r="A19" s="211">
        <v>5</v>
      </c>
      <c r="B19" s="147" t="s">
        <v>112</v>
      </c>
      <c r="C19" s="147" t="s">
        <v>113</v>
      </c>
      <c r="D19" s="212">
        <v>5.2222222222222223</v>
      </c>
    </row>
    <row r="20" spans="1:4" x14ac:dyDescent="0.2">
      <c r="A20" s="211">
        <v>6</v>
      </c>
      <c r="B20" s="147" t="s">
        <v>254</v>
      </c>
      <c r="C20" s="147" t="s">
        <v>205</v>
      </c>
      <c r="D20" s="212">
        <v>5</v>
      </c>
    </row>
    <row r="21" spans="1:4" x14ac:dyDescent="0.2">
      <c r="A21" s="211"/>
    </row>
    <row r="23" spans="1:4" x14ac:dyDescent="0.2">
      <c r="A23" s="147" t="s">
        <v>9</v>
      </c>
    </row>
    <row r="24" spans="1:4" x14ac:dyDescent="0.2">
      <c r="A24" s="43"/>
      <c r="B24" s="41"/>
      <c r="C24" s="41"/>
      <c r="D24" s="41"/>
    </row>
    <row r="25" spans="1:4" x14ac:dyDescent="0.2">
      <c r="A25" s="208" t="s">
        <v>111</v>
      </c>
      <c r="B25" s="208" t="s">
        <v>33</v>
      </c>
      <c r="C25" s="208" t="s">
        <v>36</v>
      </c>
      <c r="D25" s="208" t="s">
        <v>456</v>
      </c>
    </row>
    <row r="26" spans="1:4" x14ac:dyDescent="0.2">
      <c r="A26" s="209" t="s">
        <v>454</v>
      </c>
      <c r="B26" s="167" t="s">
        <v>109</v>
      </c>
      <c r="C26" s="167" t="s">
        <v>67</v>
      </c>
      <c r="D26" s="213">
        <v>0.12149532710280375</v>
      </c>
    </row>
    <row r="27" spans="1:4" x14ac:dyDescent="0.2">
      <c r="D27" s="214"/>
    </row>
  </sheetData>
  <sheetProtection password="97A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26</vt:i4>
      </vt:variant>
    </vt:vector>
  </HeadingPairs>
  <TitlesOfParts>
    <vt:vector size="51" baseType="lpstr">
      <vt:lpstr>Athens Timberwolves</vt:lpstr>
      <vt:lpstr>Austin Blackhawks</vt:lpstr>
      <vt:lpstr>Bayou City Heat</vt:lpstr>
      <vt:lpstr>BCS Outlaws</vt:lpstr>
      <vt:lpstr>Boston Renegades</vt:lpstr>
      <vt:lpstr>Chicago Comets</vt:lpstr>
      <vt:lpstr>Cleveland Scrappers</vt:lpstr>
      <vt:lpstr>Colorado Storm</vt:lpstr>
      <vt:lpstr>Indy Edge</vt:lpstr>
      <vt:lpstr>Indy Thunder</vt:lpstr>
      <vt:lpstr>Lonestar Roadrunners</vt:lpstr>
      <vt:lpstr>Long Island Bombers</vt:lpstr>
      <vt:lpstr>Minnesota Millers</vt:lpstr>
      <vt:lpstr>New Jersey Titans</vt:lpstr>
      <vt:lpstr>Philly Fire</vt:lpstr>
      <vt:lpstr>Rochester Pioneers</vt:lpstr>
      <vt:lpstr>San Antonio Jets</vt:lpstr>
      <vt:lpstr>Seattle Sluggers</vt:lpstr>
      <vt:lpstr>St Louis Firing Squad</vt:lpstr>
      <vt:lpstr>Taiwan Lightning</vt:lpstr>
      <vt:lpstr>Tyler Tigers</vt:lpstr>
      <vt:lpstr>Toronto Blind Jays</vt:lpstr>
      <vt:lpstr>Player Totals</vt:lpstr>
      <vt:lpstr>Spotter Score</vt:lpstr>
      <vt:lpstr>All Tournament</vt:lpstr>
      <vt:lpstr>cellone</vt:lpstr>
      <vt:lpstr>'Athens Timberwolves'!Print_Area</vt:lpstr>
      <vt:lpstr>'Austin Blackhawks'!Print_Area</vt:lpstr>
      <vt:lpstr>'Bayou City Heat'!Print_Area</vt:lpstr>
      <vt:lpstr>'BCS Outlaws'!Print_Area</vt:lpstr>
      <vt:lpstr>'Boston Renegades'!Print_Area</vt:lpstr>
      <vt:lpstr>'Chicago Comets'!Print_Area</vt:lpstr>
      <vt:lpstr>'Cleveland Scrappers'!Print_Area</vt:lpstr>
      <vt:lpstr>'Colorado Storm'!Print_Area</vt:lpstr>
      <vt:lpstr>'Indy Edge'!Print_Area</vt:lpstr>
      <vt:lpstr>'Indy Thunder'!Print_Area</vt:lpstr>
      <vt:lpstr>'Lonestar Roadrunners'!Print_Area</vt:lpstr>
      <vt:lpstr>'Long Island Bombers'!Print_Area</vt:lpstr>
      <vt:lpstr>'Minnesota Millers'!Print_Area</vt:lpstr>
      <vt:lpstr>'New Jersey Titans'!Print_Area</vt:lpstr>
      <vt:lpstr>'Philly Fire'!Print_Area</vt:lpstr>
      <vt:lpstr>'Rochester Pioneers'!Print_Area</vt:lpstr>
      <vt:lpstr>'San Antonio Jets'!Print_Area</vt:lpstr>
      <vt:lpstr>'Seattle Sluggers'!Print_Area</vt:lpstr>
      <vt:lpstr>'St Louis Firing Squad'!Print_Area</vt:lpstr>
      <vt:lpstr>'Taiwan Lightning'!Print_Area</vt:lpstr>
      <vt:lpstr>'Toronto Blind Jays'!Print_Area</vt:lpstr>
      <vt:lpstr>'Tyler Tigers'!Print_Area</vt:lpstr>
      <vt:lpstr>stat1</vt:lpstr>
      <vt:lpstr>stat2</vt:lpstr>
      <vt:lpstr>stat3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</cp:lastModifiedBy>
  <cp:lastPrinted>2005-08-19T20:53:24Z</cp:lastPrinted>
  <dcterms:created xsi:type="dcterms:W3CDTF">2002-07-10T12:29:30Z</dcterms:created>
  <dcterms:modified xsi:type="dcterms:W3CDTF">2018-08-06T17:59:13Z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