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249123ac7e04c5a/NBBASecretaryDocuments/NBBASecretaryDocuments/Tournaments/WS/Stats/2017/"/>
    </mc:Choice>
  </mc:AlternateContent>
  <xr:revisionPtr revIDLastSave="0" documentId="6190B225E8B3682983D32D87A651051C6511CF8F" xr6:coauthVersionLast="21" xr6:coauthVersionMax="21" xr10:uidLastSave="{00000000-0000-0000-0000-000000000000}"/>
  <bookViews>
    <workbookView xWindow="0" yWindow="0" windowWidth="13470" windowHeight="7800" tabRatio="864" firstSheet="20" activeTab="24" xr2:uid="{00000000-000D-0000-FFFF-FFFF00000000}"/>
  </bookViews>
  <sheets>
    <sheet name="Athens Timberwolves" sheetId="51" r:id="rId1"/>
    <sheet name="Austin Blackhawks" sheetId="22" r:id="rId2"/>
    <sheet name="Bayou City Heat" sheetId="1" r:id="rId3"/>
    <sheet name="BCS Outlaws" sheetId="62" r:id="rId4"/>
    <sheet name="Boston Renegades" sheetId="26" r:id="rId5"/>
    <sheet name="Caribbean Hurricanes" sheetId="63" r:id="rId6"/>
    <sheet name="Chicago Comets" sheetId="28" r:id="rId7"/>
    <sheet name="Colorado Storm" sheetId="36" r:id="rId8"/>
    <sheet name="Daytona Bats" sheetId="59" r:id="rId9"/>
    <sheet name="Indy Edge" sheetId="30" r:id="rId10"/>
    <sheet name="Indy Thunder" sheetId="27" r:id="rId11"/>
    <sheet name="Lonestar Roadrunners" sheetId="57" r:id="rId12"/>
    <sheet name="Long Island Bombers" sheetId="45" r:id="rId13"/>
    <sheet name="Minnesota Millers" sheetId="34" r:id="rId14"/>
    <sheet name="New Jersey Titans" sheetId="58" r:id="rId15"/>
    <sheet name="Rochester Pioneers" sheetId="60" r:id="rId16"/>
    <sheet name="San Antonio Jets" sheetId="49" r:id="rId17"/>
    <sheet name="Seattle Sluggers" sheetId="32" r:id="rId18"/>
    <sheet name="St Louis Firing Squad" sheetId="66" r:id="rId19"/>
    <sheet name="Taiwan Homerun" sheetId="65" r:id="rId20"/>
    <sheet name="Tyler Tigers" sheetId="37" r:id="rId21"/>
    <sheet name="Toronto Blind Jays" sheetId="64" r:id="rId22"/>
    <sheet name="Player Totals" sheetId="69" r:id="rId23"/>
    <sheet name="Spotter Score" sheetId="68" r:id="rId24"/>
    <sheet name="All Tournament" sheetId="67" r:id="rId25"/>
  </sheets>
  <definedNames>
    <definedName name="_var1" localSheetId="3">#REF!</definedName>
    <definedName name="_var1" localSheetId="5">#REF!</definedName>
    <definedName name="_var1" localSheetId="8">#REF!</definedName>
    <definedName name="_var1" localSheetId="11">#REF!</definedName>
    <definedName name="_var1" localSheetId="14">#REF!</definedName>
    <definedName name="_var1" localSheetId="15">#REF!</definedName>
    <definedName name="_var1" localSheetId="18">#REF!</definedName>
    <definedName name="_var1" localSheetId="19">#REF!</definedName>
    <definedName name="_var1" localSheetId="21">#REF!</definedName>
    <definedName name="_var1">#REF!</definedName>
    <definedName name="cellone">#REF!</definedName>
    <definedName name="celltwo" localSheetId="3">#REF!</definedName>
    <definedName name="celltwo" localSheetId="5">#REF!</definedName>
    <definedName name="celltwo" localSheetId="8">#REF!</definedName>
    <definedName name="celltwo" localSheetId="11">#REF!</definedName>
    <definedName name="celltwo" localSheetId="14">#REF!</definedName>
    <definedName name="celltwo" localSheetId="15">#REF!</definedName>
    <definedName name="celltwo" localSheetId="18">#REF!</definedName>
    <definedName name="celltwo" localSheetId="19">#REF!</definedName>
    <definedName name="celltwo" localSheetId="21">#REF!</definedName>
    <definedName name="celltwo">#REF!</definedName>
    <definedName name="GAME_1" localSheetId="3">#REF!</definedName>
    <definedName name="GAME_1" localSheetId="5">#REF!</definedName>
    <definedName name="GAME_1" localSheetId="8">#REF!</definedName>
    <definedName name="GAME_1" localSheetId="11">#REF!</definedName>
    <definedName name="GAME_1" localSheetId="14">#REF!</definedName>
    <definedName name="GAME_1" localSheetId="15">#REF!</definedName>
    <definedName name="GAME_1" localSheetId="18">#REF!</definedName>
    <definedName name="GAME_1" localSheetId="19">#REF!</definedName>
    <definedName name="GAME_1" localSheetId="21">#REF!</definedName>
    <definedName name="GAME_1">#REF!</definedName>
    <definedName name="GAME_2" localSheetId="3">#REF!</definedName>
    <definedName name="GAME_2" localSheetId="5">#REF!</definedName>
    <definedName name="GAME_2" localSheetId="8">#REF!</definedName>
    <definedName name="GAME_2" localSheetId="11">#REF!</definedName>
    <definedName name="GAME_2" localSheetId="14">#REF!</definedName>
    <definedName name="GAME_2" localSheetId="15">#REF!</definedName>
    <definedName name="GAME_2" localSheetId="18">#REF!</definedName>
    <definedName name="GAME_2" localSheetId="19">#REF!</definedName>
    <definedName name="GAME_2" localSheetId="21">#REF!</definedName>
    <definedName name="GAME_2">#REF!</definedName>
    <definedName name="GAME_3" localSheetId="3">#REF!</definedName>
    <definedName name="GAME_3" localSheetId="5">#REF!</definedName>
    <definedName name="GAME_3" localSheetId="8">#REF!</definedName>
    <definedName name="GAME_3" localSheetId="11">#REF!</definedName>
    <definedName name="GAME_3" localSheetId="14">#REF!</definedName>
    <definedName name="GAME_3" localSheetId="15">#REF!</definedName>
    <definedName name="GAME_3" localSheetId="18">#REF!</definedName>
    <definedName name="GAME_3" localSheetId="19">#REF!</definedName>
    <definedName name="GAME_3" localSheetId="21">#REF!</definedName>
    <definedName name="GAME_3">#REF!</definedName>
    <definedName name="GAME_4" localSheetId="3">#REF!</definedName>
    <definedName name="GAME_4" localSheetId="5">#REF!</definedName>
    <definedName name="GAME_4" localSheetId="8">#REF!</definedName>
    <definedName name="GAME_4" localSheetId="11">#REF!</definedName>
    <definedName name="GAME_4" localSheetId="14">#REF!</definedName>
    <definedName name="GAME_4" localSheetId="15">#REF!</definedName>
    <definedName name="GAME_4" localSheetId="18">#REF!</definedName>
    <definedName name="GAME_4" localSheetId="19">#REF!</definedName>
    <definedName name="GAME_4" localSheetId="21">#REF!</definedName>
    <definedName name="GAME_4">#REF!</definedName>
    <definedName name="GAMES" localSheetId="3">#REF!</definedName>
    <definedName name="GAMES" localSheetId="5">#REF!</definedName>
    <definedName name="GAMES" localSheetId="8">#REF!</definedName>
    <definedName name="GAMES" localSheetId="11">#REF!</definedName>
    <definedName name="GAMES" localSheetId="14">#REF!</definedName>
    <definedName name="GAMES" localSheetId="15">#REF!</definedName>
    <definedName name="GAMES" localSheetId="18">#REF!</definedName>
    <definedName name="GAMES" localSheetId="19">#REF!</definedName>
    <definedName name="GAMES" localSheetId="21">#REF!</definedName>
    <definedName name="GAMES">#REF!</definedName>
    <definedName name="_xlnm.Print_Area" localSheetId="0">'Athens Timberwolves'!$A$57:$S$82</definedName>
    <definedName name="_xlnm.Print_Area" localSheetId="1">'Austin Blackhawks'!$A$1:$S$84</definedName>
    <definedName name="_xlnm.Print_Area" localSheetId="2">'Bayou City Heat'!$A$57:$S$82</definedName>
    <definedName name="_xlnm.Print_Area" localSheetId="3">'BCS Outlaws'!$A$57:$S$82</definedName>
    <definedName name="_xlnm.Print_Area" localSheetId="4">'Boston Renegades'!$A$57:$S$82</definedName>
    <definedName name="_xlnm.Print_Area" localSheetId="5">'Caribbean Hurricanes'!$A$57:$S$82</definedName>
    <definedName name="_xlnm.Print_Area" localSheetId="6">'Chicago Comets'!$A$57:$S$82</definedName>
    <definedName name="_xlnm.Print_Area" localSheetId="7">'Colorado Storm'!$A$57:$S$82</definedName>
    <definedName name="_xlnm.Print_Area" localSheetId="8">'Daytona Bats'!$A$57:$S$82</definedName>
    <definedName name="_xlnm.Print_Area" localSheetId="9">'Indy Edge'!$A$57:$S$82</definedName>
    <definedName name="_xlnm.Print_Area" localSheetId="10">'Indy Thunder'!$A$57:$S$82</definedName>
    <definedName name="_xlnm.Print_Area" localSheetId="11">'Lonestar Roadrunners'!$A$57:$S$82</definedName>
    <definedName name="_xlnm.Print_Area" localSheetId="12">'Long Island Bombers'!$A$57:$S$82</definedName>
    <definedName name="_xlnm.Print_Area" localSheetId="13">'Minnesota Millers'!$A$57:$S$82</definedName>
    <definedName name="_xlnm.Print_Area" localSheetId="14">'New Jersey Titans'!$A$57:$S$82</definedName>
    <definedName name="_xlnm.Print_Area" localSheetId="15">'Rochester Pioneers'!$A$57:$S$82</definedName>
    <definedName name="_xlnm.Print_Area" localSheetId="16">'San Antonio Jets'!$A$57:$S$82</definedName>
    <definedName name="_xlnm.Print_Area" localSheetId="17">'Seattle Sluggers'!$A$57:$S$82</definedName>
    <definedName name="_xlnm.Print_Area" localSheetId="18">'St Louis Firing Squad'!$A$57:$S$82</definedName>
    <definedName name="_xlnm.Print_Area" localSheetId="19">'Taiwan Homerun'!$A$57:$S$82</definedName>
    <definedName name="_xlnm.Print_Area" localSheetId="21">'Toronto Blind Jays'!$A$57:$S$82</definedName>
    <definedName name="_xlnm.Print_Area" localSheetId="20">'Tyler Tigers'!$A$57:$S$82</definedName>
    <definedName name="stat1">'Long Island Bombers'!$K$57</definedName>
    <definedName name="stat2">'Long Island Bombers'!$K$78</definedName>
    <definedName name="stat3">'Long Island Bombers'!$N$57</definedName>
  </definedNames>
  <calcPr calcId="171027"/>
</workbook>
</file>

<file path=xl/calcChain.xml><?xml version="1.0" encoding="utf-8"?>
<calcChain xmlns="http://schemas.openxmlformats.org/spreadsheetml/2006/main">
  <c r="D11" i="68" l="1"/>
  <c r="D13" i="68"/>
  <c r="D3" i="68"/>
  <c r="D19" i="68"/>
  <c r="D18" i="68"/>
  <c r="D7" i="68"/>
  <c r="D20" i="68"/>
  <c r="D14" i="68"/>
  <c r="D21" i="68"/>
  <c r="D17" i="68"/>
  <c r="D15" i="68"/>
  <c r="D9" i="68"/>
  <c r="D6" i="68"/>
  <c r="D24" i="68"/>
  <c r="D4" i="68"/>
  <c r="D10" i="68"/>
  <c r="D22" i="68"/>
  <c r="D5" i="68"/>
  <c r="D12" i="68"/>
  <c r="D8" i="68"/>
  <c r="D16" i="68"/>
  <c r="D23" i="68"/>
  <c r="J249" i="69"/>
  <c r="I249" i="69"/>
  <c r="H249" i="69"/>
  <c r="J248" i="69"/>
  <c r="I248" i="69"/>
  <c r="H248" i="69"/>
  <c r="J247" i="69"/>
  <c r="I247" i="69"/>
  <c r="H247" i="69"/>
  <c r="J246" i="69"/>
  <c r="I246" i="69"/>
  <c r="H246" i="69"/>
  <c r="J245" i="69"/>
  <c r="I245" i="69"/>
  <c r="H245" i="69"/>
  <c r="J244" i="69"/>
  <c r="I244" i="69"/>
  <c r="H244" i="69"/>
  <c r="J243" i="69"/>
  <c r="I243" i="69"/>
  <c r="H243" i="69"/>
  <c r="J242" i="69"/>
  <c r="I242" i="69"/>
  <c r="H242" i="69"/>
  <c r="J241" i="69"/>
  <c r="I241" i="69"/>
  <c r="H241" i="69"/>
  <c r="J240" i="69"/>
  <c r="I240" i="69"/>
  <c r="H240" i="69"/>
  <c r="J239" i="69"/>
  <c r="I239" i="69"/>
  <c r="H239" i="69"/>
  <c r="J238" i="69"/>
  <c r="I238" i="69"/>
  <c r="H238" i="69"/>
  <c r="J237" i="69"/>
  <c r="I237" i="69"/>
  <c r="H237" i="69"/>
  <c r="J236" i="69"/>
  <c r="I236" i="69"/>
  <c r="H236" i="69"/>
  <c r="J235" i="69"/>
  <c r="I235" i="69"/>
  <c r="H235" i="69"/>
  <c r="J234" i="69"/>
  <c r="I234" i="69"/>
  <c r="H234" i="69"/>
  <c r="J233" i="69"/>
  <c r="I233" i="69"/>
  <c r="H233" i="69"/>
  <c r="J232" i="69"/>
  <c r="I232" i="69"/>
  <c r="H232" i="69"/>
  <c r="J231" i="69"/>
  <c r="I231" i="69"/>
  <c r="H231" i="69"/>
  <c r="J230" i="69"/>
  <c r="I230" i="69"/>
  <c r="H230" i="69"/>
  <c r="J229" i="69"/>
  <c r="I229" i="69"/>
  <c r="H229" i="69"/>
  <c r="J228" i="69"/>
  <c r="I228" i="69"/>
  <c r="H228" i="69"/>
  <c r="J227" i="69"/>
  <c r="I227" i="69"/>
  <c r="H227" i="69"/>
  <c r="J226" i="69"/>
  <c r="I226" i="69"/>
  <c r="H226" i="69"/>
  <c r="J225" i="69"/>
  <c r="I225" i="69"/>
  <c r="H225" i="69"/>
  <c r="J224" i="69"/>
  <c r="I224" i="69"/>
  <c r="H224" i="69"/>
  <c r="J223" i="69"/>
  <c r="I223" i="69"/>
  <c r="H223" i="69"/>
  <c r="J222" i="69"/>
  <c r="I222" i="69"/>
  <c r="H222" i="69"/>
  <c r="J221" i="69"/>
  <c r="I221" i="69"/>
  <c r="H221" i="69"/>
  <c r="J220" i="69"/>
  <c r="I220" i="69"/>
  <c r="H220" i="69"/>
  <c r="J219" i="69"/>
  <c r="I219" i="69"/>
  <c r="H219" i="69"/>
  <c r="J218" i="69"/>
  <c r="I218" i="69"/>
  <c r="H218" i="69"/>
  <c r="J217" i="69"/>
  <c r="I217" i="69"/>
  <c r="H217" i="69"/>
  <c r="J216" i="69"/>
  <c r="I216" i="69"/>
  <c r="H216" i="69"/>
  <c r="J215" i="69"/>
  <c r="I215" i="69"/>
  <c r="H215" i="69"/>
  <c r="J214" i="69"/>
  <c r="I214" i="69"/>
  <c r="H214" i="69"/>
  <c r="J213" i="69"/>
  <c r="I213" i="69"/>
  <c r="H213" i="69"/>
  <c r="J212" i="69"/>
  <c r="I212" i="69"/>
  <c r="H212" i="69"/>
  <c r="J211" i="69"/>
  <c r="I211" i="69"/>
  <c r="H211" i="69"/>
  <c r="J210" i="69"/>
  <c r="I210" i="69"/>
  <c r="H210" i="69"/>
  <c r="J209" i="69"/>
  <c r="I209" i="69"/>
  <c r="H209" i="69"/>
  <c r="J208" i="69"/>
  <c r="I208" i="69"/>
  <c r="H208" i="69"/>
  <c r="J207" i="69"/>
  <c r="I207" i="69"/>
  <c r="H207" i="69"/>
  <c r="J206" i="69"/>
  <c r="I206" i="69"/>
  <c r="H206" i="69"/>
  <c r="J205" i="69"/>
  <c r="I205" i="69"/>
  <c r="H205" i="69"/>
  <c r="J204" i="69"/>
  <c r="I204" i="69"/>
  <c r="H204" i="69"/>
  <c r="J203" i="69"/>
  <c r="I203" i="69"/>
  <c r="H203" i="69"/>
  <c r="J202" i="69"/>
  <c r="I202" i="69"/>
  <c r="H202" i="69"/>
  <c r="J201" i="69"/>
  <c r="I201" i="69"/>
  <c r="H201" i="69"/>
  <c r="J200" i="69"/>
  <c r="I200" i="69"/>
  <c r="H200" i="69"/>
  <c r="J199" i="69"/>
  <c r="I199" i="69"/>
  <c r="H199" i="69"/>
  <c r="J198" i="69"/>
  <c r="I198" i="69"/>
  <c r="H198" i="69"/>
  <c r="J197" i="69"/>
  <c r="I197" i="69"/>
  <c r="H197" i="69"/>
  <c r="J196" i="69"/>
  <c r="I196" i="69"/>
  <c r="H196" i="69"/>
  <c r="J195" i="69"/>
  <c r="I195" i="69"/>
  <c r="H195" i="69"/>
  <c r="J194" i="69"/>
  <c r="I194" i="69"/>
  <c r="H194" i="69"/>
  <c r="J193" i="69"/>
  <c r="I193" i="69"/>
  <c r="H193" i="69"/>
  <c r="J192" i="69"/>
  <c r="I192" i="69"/>
  <c r="H192" i="69"/>
  <c r="J191" i="69"/>
  <c r="I191" i="69"/>
  <c r="H191" i="69"/>
  <c r="J190" i="69"/>
  <c r="I190" i="69"/>
  <c r="H190" i="69"/>
  <c r="J189" i="69"/>
  <c r="I189" i="69"/>
  <c r="H189" i="69"/>
  <c r="J188" i="69"/>
  <c r="I188" i="69"/>
  <c r="H188" i="69"/>
  <c r="J187" i="69"/>
  <c r="I187" i="69"/>
  <c r="H187" i="69"/>
  <c r="J186" i="69"/>
  <c r="I186" i="69"/>
  <c r="H186" i="69"/>
  <c r="J185" i="69"/>
  <c r="I185" i="69"/>
  <c r="H185" i="69"/>
  <c r="J184" i="69"/>
  <c r="I184" i="69"/>
  <c r="H184" i="69"/>
  <c r="J183" i="69"/>
  <c r="I183" i="69"/>
  <c r="H183" i="69"/>
  <c r="J182" i="69"/>
  <c r="I182" i="69"/>
  <c r="H182" i="69"/>
  <c r="J181" i="69"/>
  <c r="I181" i="69"/>
  <c r="H181" i="69"/>
  <c r="J180" i="69"/>
  <c r="I180" i="69"/>
  <c r="H180" i="69"/>
  <c r="J179" i="69"/>
  <c r="I179" i="69"/>
  <c r="H179" i="69"/>
  <c r="J178" i="69"/>
  <c r="I178" i="69"/>
  <c r="H178" i="69"/>
  <c r="J177" i="69"/>
  <c r="I177" i="69"/>
  <c r="H177" i="69"/>
  <c r="J176" i="69"/>
  <c r="I176" i="69"/>
  <c r="H176" i="69"/>
  <c r="J175" i="69"/>
  <c r="I175" i="69"/>
  <c r="H175" i="69"/>
  <c r="J174" i="69"/>
  <c r="I174" i="69"/>
  <c r="H174" i="69"/>
  <c r="J173" i="69"/>
  <c r="I173" i="69"/>
  <c r="H173" i="69"/>
  <c r="J172" i="69"/>
  <c r="I172" i="69"/>
  <c r="H172" i="69"/>
  <c r="J171" i="69"/>
  <c r="I171" i="69"/>
  <c r="H171" i="69"/>
  <c r="J170" i="69"/>
  <c r="I170" i="69"/>
  <c r="H170" i="69"/>
  <c r="J169" i="69"/>
  <c r="I169" i="69"/>
  <c r="H169" i="69"/>
  <c r="J168" i="69"/>
  <c r="I168" i="69"/>
  <c r="H168" i="69"/>
  <c r="J167" i="69"/>
  <c r="I167" i="69"/>
  <c r="H167" i="69"/>
  <c r="J166" i="69"/>
  <c r="I166" i="69"/>
  <c r="H166" i="69"/>
  <c r="J165" i="69"/>
  <c r="I165" i="69"/>
  <c r="H165" i="69"/>
  <c r="J164" i="69"/>
  <c r="I164" i="69"/>
  <c r="H164" i="69"/>
  <c r="J163" i="69"/>
  <c r="I163" i="69"/>
  <c r="H163" i="69"/>
  <c r="J162" i="69"/>
  <c r="I162" i="69"/>
  <c r="H162" i="69"/>
  <c r="J161" i="69"/>
  <c r="I161" i="69"/>
  <c r="H161" i="69"/>
  <c r="J160" i="69"/>
  <c r="I160" i="69"/>
  <c r="H160" i="69"/>
  <c r="J159" i="69"/>
  <c r="I159" i="69"/>
  <c r="H159" i="69"/>
  <c r="J158" i="69"/>
  <c r="I158" i="69"/>
  <c r="H158" i="69"/>
  <c r="J157" i="69"/>
  <c r="I157" i="69"/>
  <c r="H157" i="69"/>
  <c r="J156" i="69"/>
  <c r="I156" i="69"/>
  <c r="H156" i="69"/>
  <c r="J155" i="69"/>
  <c r="I155" i="69"/>
  <c r="H155" i="69"/>
  <c r="J154" i="69"/>
  <c r="I154" i="69"/>
  <c r="H154" i="69"/>
  <c r="J153" i="69"/>
  <c r="I153" i="69"/>
  <c r="H153" i="69"/>
  <c r="J152" i="69"/>
  <c r="I152" i="69"/>
  <c r="H152" i="69"/>
  <c r="J151" i="69"/>
  <c r="I151" i="69"/>
  <c r="H151" i="69"/>
  <c r="J150" i="69"/>
  <c r="I150" i="69"/>
  <c r="H150" i="69"/>
  <c r="J149" i="69"/>
  <c r="I149" i="69"/>
  <c r="H149" i="69"/>
  <c r="J148" i="69"/>
  <c r="I148" i="69"/>
  <c r="H148" i="69"/>
  <c r="J147" i="69"/>
  <c r="I147" i="69"/>
  <c r="H147" i="69"/>
  <c r="J146" i="69"/>
  <c r="I146" i="69"/>
  <c r="H146" i="69"/>
  <c r="J145" i="69"/>
  <c r="I145" i="69"/>
  <c r="H145" i="69"/>
  <c r="J144" i="69"/>
  <c r="I144" i="69"/>
  <c r="H144" i="69"/>
  <c r="J143" i="69"/>
  <c r="I143" i="69"/>
  <c r="H143" i="69"/>
  <c r="J142" i="69"/>
  <c r="I142" i="69"/>
  <c r="H142" i="69"/>
  <c r="J141" i="69"/>
  <c r="I141" i="69"/>
  <c r="H141" i="69"/>
  <c r="J140" i="69"/>
  <c r="I140" i="69"/>
  <c r="H140" i="69"/>
  <c r="J139" i="69"/>
  <c r="I139" i="69"/>
  <c r="H139" i="69"/>
  <c r="J138" i="69"/>
  <c r="I138" i="69"/>
  <c r="H138" i="69"/>
  <c r="J137" i="69"/>
  <c r="I137" i="69"/>
  <c r="H137" i="69"/>
  <c r="J136" i="69"/>
  <c r="I136" i="69"/>
  <c r="H136" i="69"/>
  <c r="J135" i="69"/>
  <c r="I135" i="69"/>
  <c r="H135" i="69"/>
  <c r="J134" i="69"/>
  <c r="I134" i="69"/>
  <c r="H134" i="69"/>
  <c r="J133" i="69"/>
  <c r="I133" i="69"/>
  <c r="H133" i="69"/>
  <c r="J132" i="69"/>
  <c r="I132" i="69"/>
  <c r="H132" i="69"/>
  <c r="J131" i="69"/>
  <c r="I131" i="69"/>
  <c r="H131" i="69"/>
  <c r="J130" i="69"/>
  <c r="I130" i="69"/>
  <c r="H130" i="69"/>
  <c r="J129" i="69"/>
  <c r="I129" i="69"/>
  <c r="H129" i="69"/>
  <c r="J128" i="69"/>
  <c r="I128" i="69"/>
  <c r="H128" i="69"/>
  <c r="J127" i="69"/>
  <c r="I127" i="69"/>
  <c r="H127" i="69"/>
  <c r="J126" i="69"/>
  <c r="I126" i="69"/>
  <c r="H126" i="69"/>
  <c r="J125" i="69"/>
  <c r="I125" i="69"/>
  <c r="H125" i="69"/>
  <c r="J124" i="69"/>
  <c r="I124" i="69"/>
  <c r="H124" i="69"/>
  <c r="J123" i="69"/>
  <c r="I123" i="69"/>
  <c r="H123" i="69"/>
  <c r="J122" i="69"/>
  <c r="I122" i="69"/>
  <c r="H122" i="69"/>
  <c r="J121" i="69"/>
  <c r="I121" i="69"/>
  <c r="H121" i="69"/>
  <c r="J120" i="69"/>
  <c r="I120" i="69"/>
  <c r="H120" i="69"/>
  <c r="J119" i="69"/>
  <c r="I119" i="69"/>
  <c r="H119" i="69"/>
  <c r="J118" i="69"/>
  <c r="I118" i="69"/>
  <c r="H118" i="69"/>
  <c r="J117" i="69"/>
  <c r="I117" i="69"/>
  <c r="H117" i="69"/>
  <c r="J116" i="69"/>
  <c r="I116" i="69"/>
  <c r="H116" i="69"/>
  <c r="J115" i="69"/>
  <c r="I115" i="69"/>
  <c r="H115" i="69"/>
  <c r="J114" i="69"/>
  <c r="I114" i="69"/>
  <c r="H114" i="69"/>
  <c r="J113" i="69"/>
  <c r="I113" i="69"/>
  <c r="H113" i="69"/>
  <c r="J112" i="69"/>
  <c r="I112" i="69"/>
  <c r="H112" i="69"/>
  <c r="J111" i="69"/>
  <c r="I111" i="69"/>
  <c r="H111" i="69"/>
  <c r="J110" i="69"/>
  <c r="I110" i="69"/>
  <c r="H110" i="69"/>
  <c r="J109" i="69"/>
  <c r="I109" i="69"/>
  <c r="H109" i="69"/>
  <c r="J108" i="69"/>
  <c r="I108" i="69"/>
  <c r="H108" i="69"/>
  <c r="J107" i="69"/>
  <c r="I107" i="69"/>
  <c r="H107" i="69"/>
  <c r="J106" i="69"/>
  <c r="I106" i="69"/>
  <c r="H106" i="69"/>
  <c r="J105" i="69"/>
  <c r="I105" i="69"/>
  <c r="H105" i="69"/>
  <c r="J104" i="69"/>
  <c r="I104" i="69"/>
  <c r="H104" i="69"/>
  <c r="J103" i="69"/>
  <c r="I103" i="69"/>
  <c r="H103" i="69"/>
  <c r="J102" i="69"/>
  <c r="I102" i="69"/>
  <c r="H102" i="69"/>
  <c r="J101" i="69"/>
  <c r="I101" i="69"/>
  <c r="H101" i="69"/>
  <c r="J100" i="69"/>
  <c r="I100" i="69"/>
  <c r="H100" i="69"/>
  <c r="J99" i="69"/>
  <c r="I99" i="69"/>
  <c r="H99" i="69"/>
  <c r="J98" i="69"/>
  <c r="I98" i="69"/>
  <c r="H98" i="69"/>
  <c r="J97" i="69"/>
  <c r="I97" i="69"/>
  <c r="H97" i="69"/>
  <c r="J96" i="69"/>
  <c r="I96" i="69"/>
  <c r="H96" i="69"/>
  <c r="J95" i="69"/>
  <c r="I95" i="69"/>
  <c r="H95" i="69"/>
  <c r="J94" i="69"/>
  <c r="I94" i="69"/>
  <c r="H94" i="69"/>
  <c r="J93" i="69"/>
  <c r="I93" i="69"/>
  <c r="H93" i="69"/>
  <c r="J92" i="69"/>
  <c r="I92" i="69"/>
  <c r="H92" i="69"/>
  <c r="J91" i="69"/>
  <c r="I91" i="69"/>
  <c r="H91" i="69"/>
  <c r="J90" i="69"/>
  <c r="I90" i="69"/>
  <c r="H90" i="69"/>
  <c r="J89" i="69"/>
  <c r="I89" i="69"/>
  <c r="H89" i="69"/>
  <c r="J88" i="69"/>
  <c r="I88" i="69"/>
  <c r="H88" i="69"/>
  <c r="J87" i="69"/>
  <c r="I87" i="69"/>
  <c r="H87" i="69"/>
  <c r="J86" i="69"/>
  <c r="I86" i="69"/>
  <c r="H86" i="69"/>
  <c r="J85" i="69"/>
  <c r="I85" i="69"/>
  <c r="H85" i="69"/>
  <c r="J84" i="69"/>
  <c r="I84" i="69"/>
  <c r="H84" i="69"/>
  <c r="J83" i="69"/>
  <c r="I83" i="69"/>
  <c r="H83" i="69"/>
  <c r="J82" i="69"/>
  <c r="I82" i="69"/>
  <c r="H82" i="69"/>
  <c r="J81" i="69"/>
  <c r="I81" i="69"/>
  <c r="H81" i="69"/>
  <c r="J80" i="69"/>
  <c r="I80" i="69"/>
  <c r="H80" i="69"/>
  <c r="J79" i="69"/>
  <c r="I79" i="69"/>
  <c r="H79" i="69"/>
  <c r="J78" i="69"/>
  <c r="I78" i="69"/>
  <c r="H78" i="69"/>
  <c r="J77" i="69"/>
  <c r="I77" i="69"/>
  <c r="H77" i="69"/>
  <c r="J76" i="69"/>
  <c r="I76" i="69"/>
  <c r="H76" i="69"/>
  <c r="J75" i="69"/>
  <c r="I75" i="69"/>
  <c r="H75" i="69"/>
  <c r="J74" i="69"/>
  <c r="I74" i="69"/>
  <c r="H74" i="69"/>
  <c r="J73" i="69"/>
  <c r="I73" i="69"/>
  <c r="H73" i="69"/>
  <c r="J72" i="69"/>
  <c r="I72" i="69"/>
  <c r="H72" i="69"/>
  <c r="J71" i="69"/>
  <c r="I71" i="69"/>
  <c r="H71" i="69"/>
  <c r="J70" i="69"/>
  <c r="I70" i="69"/>
  <c r="H70" i="69"/>
  <c r="J69" i="69"/>
  <c r="I69" i="69"/>
  <c r="H69" i="69"/>
  <c r="J68" i="69"/>
  <c r="I68" i="69"/>
  <c r="H68" i="69"/>
  <c r="J67" i="69"/>
  <c r="I67" i="69"/>
  <c r="H67" i="69"/>
  <c r="J66" i="69"/>
  <c r="I66" i="69"/>
  <c r="H66" i="69"/>
  <c r="J65" i="69"/>
  <c r="I65" i="69"/>
  <c r="H65" i="69"/>
  <c r="J64" i="69"/>
  <c r="I64" i="69"/>
  <c r="H64" i="69"/>
  <c r="J63" i="69"/>
  <c r="I63" i="69"/>
  <c r="H63" i="69"/>
  <c r="J62" i="69"/>
  <c r="I62" i="69"/>
  <c r="H62" i="69"/>
  <c r="J61" i="69"/>
  <c r="I61" i="69"/>
  <c r="H61" i="69"/>
  <c r="J60" i="69"/>
  <c r="I60" i="69"/>
  <c r="H60" i="69"/>
  <c r="J59" i="69"/>
  <c r="I59" i="69"/>
  <c r="H59" i="69"/>
  <c r="J58" i="69"/>
  <c r="I58" i="69"/>
  <c r="H58" i="69"/>
  <c r="J57" i="69"/>
  <c r="I57" i="69"/>
  <c r="H57" i="69"/>
  <c r="J56" i="69"/>
  <c r="I56" i="69"/>
  <c r="H56" i="69"/>
  <c r="J55" i="69"/>
  <c r="I55" i="69"/>
  <c r="H55" i="69"/>
  <c r="J54" i="69"/>
  <c r="I54" i="69"/>
  <c r="H54" i="69"/>
  <c r="J53" i="69"/>
  <c r="I53" i="69"/>
  <c r="H53" i="69"/>
  <c r="J52" i="69"/>
  <c r="I52" i="69"/>
  <c r="H52" i="69"/>
  <c r="J51" i="69"/>
  <c r="I51" i="69"/>
  <c r="H51" i="69"/>
  <c r="J50" i="69"/>
  <c r="I50" i="69"/>
  <c r="H50" i="69"/>
  <c r="J49" i="69"/>
  <c r="I49" i="69"/>
  <c r="H49" i="69"/>
  <c r="J48" i="69"/>
  <c r="I48" i="69"/>
  <c r="H48" i="69"/>
  <c r="J47" i="69"/>
  <c r="I47" i="69"/>
  <c r="H47" i="69"/>
  <c r="J46" i="69"/>
  <c r="I46" i="69"/>
  <c r="H46" i="69"/>
  <c r="J45" i="69"/>
  <c r="I45" i="69"/>
  <c r="H45" i="69"/>
  <c r="J44" i="69"/>
  <c r="I44" i="69"/>
  <c r="H44" i="69"/>
  <c r="J43" i="69"/>
  <c r="I43" i="69"/>
  <c r="H43" i="69"/>
  <c r="J42" i="69"/>
  <c r="I42" i="69"/>
  <c r="H42" i="69"/>
  <c r="J41" i="69"/>
  <c r="I41" i="69"/>
  <c r="H41" i="69"/>
  <c r="J40" i="69"/>
  <c r="I40" i="69"/>
  <c r="H40" i="69"/>
  <c r="J39" i="69"/>
  <c r="I39" i="69"/>
  <c r="H39" i="69"/>
  <c r="J38" i="69"/>
  <c r="I38" i="69"/>
  <c r="H38" i="69"/>
  <c r="J37" i="69"/>
  <c r="I37" i="69"/>
  <c r="H37" i="69"/>
  <c r="J36" i="69"/>
  <c r="I36" i="69"/>
  <c r="H36" i="69"/>
  <c r="J35" i="69"/>
  <c r="I35" i="69"/>
  <c r="H35" i="69"/>
  <c r="J34" i="69"/>
  <c r="I34" i="69"/>
  <c r="H34" i="69"/>
  <c r="J33" i="69"/>
  <c r="I33" i="69"/>
  <c r="H33" i="69"/>
  <c r="J32" i="69"/>
  <c r="I32" i="69"/>
  <c r="H32" i="69"/>
  <c r="J31" i="69"/>
  <c r="I31" i="69"/>
  <c r="H31" i="69"/>
  <c r="J30" i="69"/>
  <c r="I30" i="69"/>
  <c r="H30" i="69"/>
  <c r="J29" i="69"/>
  <c r="I29" i="69"/>
  <c r="H29" i="69"/>
  <c r="J28" i="69"/>
  <c r="I28" i="69"/>
  <c r="H28" i="69"/>
  <c r="J27" i="69"/>
  <c r="I27" i="69"/>
  <c r="H27" i="69"/>
  <c r="J26" i="69"/>
  <c r="I26" i="69"/>
  <c r="H26" i="69"/>
  <c r="J25" i="69"/>
  <c r="I25" i="69"/>
  <c r="H25" i="69"/>
  <c r="J24" i="69"/>
  <c r="I24" i="69"/>
  <c r="H24" i="69"/>
  <c r="J23" i="69"/>
  <c r="I23" i="69"/>
  <c r="H23" i="69"/>
  <c r="J22" i="69"/>
  <c r="I22" i="69"/>
  <c r="H22" i="69"/>
  <c r="J21" i="69"/>
  <c r="I21" i="69"/>
  <c r="H21" i="69"/>
  <c r="J20" i="69"/>
  <c r="I20" i="69"/>
  <c r="H20" i="69"/>
  <c r="J19" i="69"/>
  <c r="I19" i="69"/>
  <c r="H19" i="69"/>
  <c r="J18" i="69"/>
  <c r="I18" i="69"/>
  <c r="H18" i="69"/>
  <c r="J17" i="69"/>
  <c r="I17" i="69"/>
  <c r="H17" i="69"/>
  <c r="J16" i="69"/>
  <c r="I16" i="69"/>
  <c r="H16" i="69"/>
  <c r="J15" i="69"/>
  <c r="I15" i="69"/>
  <c r="H15" i="69"/>
  <c r="J14" i="69"/>
  <c r="I14" i="69"/>
  <c r="H14" i="69"/>
  <c r="J13" i="69"/>
  <c r="I13" i="69"/>
  <c r="H13" i="69"/>
  <c r="J12" i="69"/>
  <c r="I12" i="69"/>
  <c r="H12" i="69"/>
  <c r="J11" i="69"/>
  <c r="I11" i="69"/>
  <c r="H11" i="69"/>
  <c r="J10" i="69"/>
  <c r="I10" i="69"/>
  <c r="H10" i="69"/>
  <c r="J9" i="69"/>
  <c r="I9" i="69"/>
  <c r="H9" i="69"/>
  <c r="J8" i="69"/>
  <c r="I8" i="69"/>
  <c r="H8" i="69"/>
  <c r="J7" i="69"/>
  <c r="I7" i="69"/>
  <c r="H7" i="69"/>
  <c r="J6" i="69"/>
  <c r="I6" i="69"/>
  <c r="H6" i="69"/>
  <c r="J5" i="69"/>
  <c r="I5" i="69"/>
  <c r="H5" i="69"/>
  <c r="J4" i="69"/>
  <c r="I4" i="69"/>
  <c r="H4" i="69"/>
  <c r="J3" i="69"/>
  <c r="I3" i="69"/>
  <c r="H3" i="69"/>
  <c r="A76" i="64" l="1"/>
  <c r="A75" i="64"/>
  <c r="A74" i="64"/>
  <c r="A73" i="64"/>
  <c r="A72" i="64"/>
  <c r="A71" i="64"/>
  <c r="A70" i="64"/>
  <c r="A69" i="64"/>
  <c r="A68" i="64"/>
  <c r="A67" i="64"/>
  <c r="A66" i="64"/>
  <c r="A65" i="64"/>
  <c r="A64" i="64"/>
  <c r="A63" i="64"/>
  <c r="A62" i="64"/>
  <c r="A61" i="64"/>
  <c r="A60" i="64"/>
  <c r="R76" i="64"/>
  <c r="Q76" i="64"/>
  <c r="P76" i="64"/>
  <c r="O76" i="64"/>
  <c r="S76" i="64" s="1"/>
  <c r="R75" i="64"/>
  <c r="Q75" i="64"/>
  <c r="P75" i="64"/>
  <c r="O75" i="64"/>
  <c r="S75" i="64" s="1"/>
  <c r="R74" i="64"/>
  <c r="Q74" i="64"/>
  <c r="P74" i="64"/>
  <c r="O74" i="64"/>
  <c r="S74" i="64" s="1"/>
  <c r="R73" i="64"/>
  <c r="Q73" i="64"/>
  <c r="P73" i="64"/>
  <c r="O73" i="64"/>
  <c r="S73" i="64" s="1"/>
  <c r="R72" i="64"/>
  <c r="Q72" i="64"/>
  <c r="P72" i="64"/>
  <c r="O72" i="64"/>
  <c r="S72" i="64" s="1"/>
  <c r="R71" i="64"/>
  <c r="Q71" i="64"/>
  <c r="P71" i="64"/>
  <c r="O71" i="64"/>
  <c r="R70" i="64"/>
  <c r="Q70" i="64"/>
  <c r="P70" i="64"/>
  <c r="O70" i="64"/>
  <c r="S70" i="64" s="1"/>
  <c r="R69" i="64"/>
  <c r="Q69" i="64"/>
  <c r="P69" i="64"/>
  <c r="O69" i="64"/>
  <c r="S69" i="64" s="1"/>
  <c r="R68" i="64"/>
  <c r="Q68" i="64"/>
  <c r="P68" i="64"/>
  <c r="O68" i="64"/>
  <c r="S68" i="64" s="1"/>
  <c r="R67" i="64"/>
  <c r="Q67" i="64"/>
  <c r="P67" i="64"/>
  <c r="O67" i="64"/>
  <c r="S67" i="64" s="1"/>
  <c r="R66" i="64"/>
  <c r="Q66" i="64"/>
  <c r="P66" i="64"/>
  <c r="O66" i="64"/>
  <c r="R65" i="64"/>
  <c r="Q65" i="64"/>
  <c r="P65" i="64"/>
  <c r="O65" i="64"/>
  <c r="S65" i="64" s="1"/>
  <c r="R64" i="64"/>
  <c r="Q64" i="64"/>
  <c r="P64" i="64"/>
  <c r="O64" i="64"/>
  <c r="R63" i="64"/>
  <c r="Q63" i="64"/>
  <c r="P63" i="64"/>
  <c r="O63" i="64"/>
  <c r="S63" i="64" s="1"/>
  <c r="R62" i="64"/>
  <c r="Q62" i="64"/>
  <c r="P62" i="64"/>
  <c r="O62" i="64"/>
  <c r="S62" i="64" s="1"/>
  <c r="R61" i="64"/>
  <c r="Q61" i="64"/>
  <c r="P61" i="64"/>
  <c r="O61" i="64"/>
  <c r="R60" i="64"/>
  <c r="Q60" i="64"/>
  <c r="P60" i="64"/>
  <c r="O60" i="64"/>
  <c r="A76" i="37"/>
  <c r="A75" i="37"/>
  <c r="A74" i="37"/>
  <c r="A73" i="37"/>
  <c r="A72" i="37"/>
  <c r="A71" i="37"/>
  <c r="A70" i="37"/>
  <c r="A69" i="37"/>
  <c r="A68" i="37"/>
  <c r="A67" i="37"/>
  <c r="A66" i="37"/>
  <c r="A65" i="37"/>
  <c r="A64" i="37"/>
  <c r="A63" i="37"/>
  <c r="A62" i="37"/>
  <c r="A61" i="37"/>
  <c r="A60" i="37"/>
  <c r="R76" i="37"/>
  <c r="Q76" i="37"/>
  <c r="P76" i="37"/>
  <c r="O76" i="37"/>
  <c r="S76" i="37" s="1"/>
  <c r="R75" i="37"/>
  <c r="Q75" i="37"/>
  <c r="P75" i="37"/>
  <c r="O75" i="37"/>
  <c r="S75" i="37" s="1"/>
  <c r="R74" i="37"/>
  <c r="Q74" i="37"/>
  <c r="P74" i="37"/>
  <c r="O74" i="37"/>
  <c r="S74" i="37" s="1"/>
  <c r="R73" i="37"/>
  <c r="Q73" i="37"/>
  <c r="P73" i="37"/>
  <c r="O73" i="37"/>
  <c r="S73" i="37" s="1"/>
  <c r="R72" i="37"/>
  <c r="Q72" i="37"/>
  <c r="P72" i="37"/>
  <c r="O72" i="37"/>
  <c r="S72" i="37" s="1"/>
  <c r="R71" i="37"/>
  <c r="Q71" i="37"/>
  <c r="P71" i="37"/>
  <c r="O71" i="37"/>
  <c r="S71" i="37" s="1"/>
  <c r="R70" i="37"/>
  <c r="Q70" i="37"/>
  <c r="P70" i="37"/>
  <c r="O70" i="37"/>
  <c r="S70" i="37" s="1"/>
  <c r="R69" i="37"/>
  <c r="Q69" i="37"/>
  <c r="P69" i="37"/>
  <c r="O69" i="37"/>
  <c r="S69" i="37" s="1"/>
  <c r="R68" i="37"/>
  <c r="Q68" i="37"/>
  <c r="P68" i="37"/>
  <c r="O68" i="37"/>
  <c r="S68" i="37" s="1"/>
  <c r="R67" i="37"/>
  <c r="Q67" i="37"/>
  <c r="P67" i="37"/>
  <c r="O67" i="37"/>
  <c r="S67" i="37" s="1"/>
  <c r="R66" i="37"/>
  <c r="Q66" i="37"/>
  <c r="P66" i="37"/>
  <c r="O66" i="37"/>
  <c r="S66" i="37" s="1"/>
  <c r="R65" i="37"/>
  <c r="Q65" i="37"/>
  <c r="P65" i="37"/>
  <c r="O65" i="37"/>
  <c r="S65" i="37" s="1"/>
  <c r="R64" i="37"/>
  <c r="Q64" i="37"/>
  <c r="P64" i="37"/>
  <c r="O64" i="37"/>
  <c r="S64" i="37" s="1"/>
  <c r="R63" i="37"/>
  <c r="Q63" i="37"/>
  <c r="P63" i="37"/>
  <c r="O63" i="37"/>
  <c r="S63" i="37" s="1"/>
  <c r="R62" i="37"/>
  <c r="Q62" i="37"/>
  <c r="P62" i="37"/>
  <c r="O62" i="37"/>
  <c r="S62" i="37" s="1"/>
  <c r="R61" i="37"/>
  <c r="Q61" i="37"/>
  <c r="P61" i="37"/>
  <c r="O61" i="37"/>
  <c r="R60" i="37"/>
  <c r="Q60" i="37"/>
  <c r="P60" i="37"/>
  <c r="O60" i="37"/>
  <c r="A76" i="65"/>
  <c r="A75" i="65"/>
  <c r="A74" i="65"/>
  <c r="A73" i="65"/>
  <c r="A72" i="65"/>
  <c r="A71" i="65"/>
  <c r="A70" i="65"/>
  <c r="A69" i="65"/>
  <c r="A68" i="65"/>
  <c r="A67" i="65"/>
  <c r="A66" i="65"/>
  <c r="A65" i="65"/>
  <c r="A64" i="65"/>
  <c r="A63" i="65"/>
  <c r="A62" i="65"/>
  <c r="A61" i="65"/>
  <c r="A60" i="65"/>
  <c r="R76" i="65"/>
  <c r="Q76" i="65"/>
  <c r="P76" i="65"/>
  <c r="O76" i="65"/>
  <c r="S76" i="65" s="1"/>
  <c r="R75" i="65"/>
  <c r="Q75" i="65"/>
  <c r="P75" i="65"/>
  <c r="O75" i="65"/>
  <c r="S75" i="65" s="1"/>
  <c r="R74" i="65"/>
  <c r="Q74" i="65"/>
  <c r="P74" i="65"/>
  <c r="O74" i="65"/>
  <c r="S74" i="65" s="1"/>
  <c r="R73" i="65"/>
  <c r="Q73" i="65"/>
  <c r="P73" i="65"/>
  <c r="O73" i="65"/>
  <c r="S73" i="65" s="1"/>
  <c r="R72" i="65"/>
  <c r="Q72" i="65"/>
  <c r="P72" i="65"/>
  <c r="O72" i="65"/>
  <c r="S72" i="65" s="1"/>
  <c r="R71" i="65"/>
  <c r="Q71" i="65"/>
  <c r="P71" i="65"/>
  <c r="O71" i="65"/>
  <c r="S71" i="65" s="1"/>
  <c r="R70" i="65"/>
  <c r="Q70" i="65"/>
  <c r="P70" i="65"/>
  <c r="O70" i="65"/>
  <c r="S70" i="65" s="1"/>
  <c r="R69" i="65"/>
  <c r="Q69" i="65"/>
  <c r="P69" i="65"/>
  <c r="O69" i="65"/>
  <c r="S69" i="65" s="1"/>
  <c r="R68" i="65"/>
  <c r="Q68" i="65"/>
  <c r="P68" i="65"/>
  <c r="O68" i="65"/>
  <c r="S68" i="65" s="1"/>
  <c r="R67" i="65"/>
  <c r="Q67" i="65"/>
  <c r="P67" i="65"/>
  <c r="O67" i="65"/>
  <c r="S67" i="65" s="1"/>
  <c r="R66" i="65"/>
  <c r="Q66" i="65"/>
  <c r="P66" i="65"/>
  <c r="O66" i="65"/>
  <c r="R65" i="65"/>
  <c r="Q65" i="65"/>
  <c r="P65" i="65"/>
  <c r="O65" i="65"/>
  <c r="S65" i="65" s="1"/>
  <c r="R64" i="65"/>
  <c r="Q64" i="65"/>
  <c r="P64" i="65"/>
  <c r="O64" i="65"/>
  <c r="S64" i="65" s="1"/>
  <c r="R63" i="65"/>
  <c r="Q63" i="65"/>
  <c r="P63" i="65"/>
  <c r="O63" i="65"/>
  <c r="S63" i="65" s="1"/>
  <c r="R62" i="65"/>
  <c r="Q62" i="65"/>
  <c r="P62" i="65"/>
  <c r="O62" i="65"/>
  <c r="S62" i="65" s="1"/>
  <c r="R61" i="65"/>
  <c r="Q61" i="65"/>
  <c r="P61" i="65"/>
  <c r="O61" i="65"/>
  <c r="R60" i="65"/>
  <c r="Q60" i="65"/>
  <c r="P60" i="65"/>
  <c r="O60" i="65"/>
  <c r="A76" i="66"/>
  <c r="A75" i="66"/>
  <c r="A74" i="66"/>
  <c r="A73" i="66"/>
  <c r="A72" i="66"/>
  <c r="A71" i="66"/>
  <c r="A70" i="66"/>
  <c r="A69" i="66"/>
  <c r="A68" i="66"/>
  <c r="A67" i="66"/>
  <c r="A66" i="66"/>
  <c r="A65" i="66"/>
  <c r="A64" i="66"/>
  <c r="A63" i="66"/>
  <c r="A62" i="66"/>
  <c r="A61" i="66"/>
  <c r="A60" i="66"/>
  <c r="R76" i="66"/>
  <c r="Q76" i="66"/>
  <c r="P76" i="66"/>
  <c r="O76" i="66"/>
  <c r="S76" i="66" s="1"/>
  <c r="R75" i="66"/>
  <c r="Q75" i="66"/>
  <c r="P75" i="66"/>
  <c r="O75" i="66"/>
  <c r="S75" i="66" s="1"/>
  <c r="R74" i="66"/>
  <c r="Q74" i="66"/>
  <c r="P74" i="66"/>
  <c r="O74" i="66"/>
  <c r="S74" i="66" s="1"/>
  <c r="R73" i="66"/>
  <c r="Q73" i="66"/>
  <c r="P73" i="66"/>
  <c r="O73" i="66"/>
  <c r="S73" i="66" s="1"/>
  <c r="R72" i="66"/>
  <c r="Q72" i="66"/>
  <c r="P72" i="66"/>
  <c r="O72" i="66"/>
  <c r="S72" i="66" s="1"/>
  <c r="R71" i="66"/>
  <c r="Q71" i="66"/>
  <c r="P71" i="66"/>
  <c r="O71" i="66"/>
  <c r="R70" i="66"/>
  <c r="Q70" i="66"/>
  <c r="P70" i="66"/>
  <c r="O70" i="66"/>
  <c r="S70" i="66" s="1"/>
  <c r="R69" i="66"/>
  <c r="Q69" i="66"/>
  <c r="P69" i="66"/>
  <c r="O69" i="66"/>
  <c r="S69" i="66" s="1"/>
  <c r="R68" i="66"/>
  <c r="Q68" i="66"/>
  <c r="P68" i="66"/>
  <c r="O68" i="66"/>
  <c r="S68" i="66" s="1"/>
  <c r="R67" i="66"/>
  <c r="Q67" i="66"/>
  <c r="P67" i="66"/>
  <c r="O67" i="66"/>
  <c r="S67" i="66" s="1"/>
  <c r="R66" i="66"/>
  <c r="Q66" i="66"/>
  <c r="P66" i="66"/>
  <c r="O66" i="66"/>
  <c r="S66" i="66" s="1"/>
  <c r="R65" i="66"/>
  <c r="Q65" i="66"/>
  <c r="P65" i="66"/>
  <c r="O65" i="66"/>
  <c r="S65" i="66" s="1"/>
  <c r="R64" i="66"/>
  <c r="Q64" i="66"/>
  <c r="P64" i="66"/>
  <c r="O64" i="66"/>
  <c r="R63" i="66"/>
  <c r="Q63" i="66"/>
  <c r="P63" i="66"/>
  <c r="O63" i="66"/>
  <c r="R62" i="66"/>
  <c r="Q62" i="66"/>
  <c r="P62" i="66"/>
  <c r="O62" i="66"/>
  <c r="R61" i="66"/>
  <c r="Q61" i="66"/>
  <c r="P61" i="66"/>
  <c r="O61" i="66"/>
  <c r="R60" i="66"/>
  <c r="Q60" i="66"/>
  <c r="P60" i="66"/>
  <c r="O60" i="66"/>
  <c r="A76" i="32"/>
  <c r="A75" i="32"/>
  <c r="A74" i="32"/>
  <c r="A73" i="32"/>
  <c r="A72" i="32"/>
  <c r="A71" i="32"/>
  <c r="A70" i="32"/>
  <c r="A69" i="32"/>
  <c r="A68" i="32"/>
  <c r="A67" i="32"/>
  <c r="A66" i="32"/>
  <c r="A65" i="32"/>
  <c r="A64" i="32"/>
  <c r="A63" i="32"/>
  <c r="A62" i="32"/>
  <c r="A61" i="32"/>
  <c r="A60" i="32"/>
  <c r="R76" i="32"/>
  <c r="Q76" i="32"/>
  <c r="P76" i="32"/>
  <c r="O76" i="32"/>
  <c r="S76" i="32" s="1"/>
  <c r="R75" i="32"/>
  <c r="Q75" i="32"/>
  <c r="P75" i="32"/>
  <c r="O75" i="32"/>
  <c r="S75" i="32" s="1"/>
  <c r="R74" i="32"/>
  <c r="Q74" i="32"/>
  <c r="P74" i="32"/>
  <c r="O74" i="32"/>
  <c r="R73" i="32"/>
  <c r="Q73" i="32"/>
  <c r="P73" i="32"/>
  <c r="O73" i="32"/>
  <c r="S73" i="32" s="1"/>
  <c r="R72" i="32"/>
  <c r="Q72" i="32"/>
  <c r="P72" i="32"/>
  <c r="O72" i="32"/>
  <c r="S72" i="32" s="1"/>
  <c r="R71" i="32"/>
  <c r="Q71" i="32"/>
  <c r="P71" i="32"/>
  <c r="O71" i="32"/>
  <c r="S71" i="32" s="1"/>
  <c r="R70" i="32"/>
  <c r="Q70" i="32"/>
  <c r="P70" i="32"/>
  <c r="O70" i="32"/>
  <c r="S70" i="32" s="1"/>
  <c r="R69" i="32"/>
  <c r="Q69" i="32"/>
  <c r="P69" i="32"/>
  <c r="O69" i="32"/>
  <c r="S69" i="32" s="1"/>
  <c r="R68" i="32"/>
  <c r="Q68" i="32"/>
  <c r="P68" i="32"/>
  <c r="O68" i="32"/>
  <c r="S68" i="32" s="1"/>
  <c r="R67" i="32"/>
  <c r="Q67" i="32"/>
  <c r="P67" i="32"/>
  <c r="O67" i="32"/>
  <c r="S67" i="32" s="1"/>
  <c r="R66" i="32"/>
  <c r="Q66" i="32"/>
  <c r="P66" i="32"/>
  <c r="O66" i="32"/>
  <c r="S66" i="32" s="1"/>
  <c r="R65" i="32"/>
  <c r="Q65" i="32"/>
  <c r="P65" i="32"/>
  <c r="O65" i="32"/>
  <c r="S65" i="32" s="1"/>
  <c r="R64" i="32"/>
  <c r="Q64" i="32"/>
  <c r="P64" i="32"/>
  <c r="S64" i="32" s="1"/>
  <c r="O64" i="32"/>
  <c r="R63" i="32"/>
  <c r="Q63" i="32"/>
  <c r="P63" i="32"/>
  <c r="O63" i="32"/>
  <c r="R62" i="32"/>
  <c r="Q62" i="32"/>
  <c r="P62" i="32"/>
  <c r="O62" i="32"/>
  <c r="S62" i="32" s="1"/>
  <c r="R61" i="32"/>
  <c r="Q61" i="32"/>
  <c r="P61" i="32"/>
  <c r="O61" i="32"/>
  <c r="R60" i="32"/>
  <c r="Q60" i="32"/>
  <c r="P60" i="32"/>
  <c r="O60" i="32"/>
  <c r="S60" i="32" s="1"/>
  <c r="A76" i="49"/>
  <c r="A75" i="49"/>
  <c r="A74" i="49"/>
  <c r="A73" i="49"/>
  <c r="A72" i="49"/>
  <c r="A71" i="49"/>
  <c r="A70" i="49"/>
  <c r="A69" i="49"/>
  <c r="A68" i="49"/>
  <c r="A67" i="49"/>
  <c r="A66" i="49"/>
  <c r="A65" i="49"/>
  <c r="A64" i="49"/>
  <c r="A63" i="49"/>
  <c r="A62" i="49"/>
  <c r="A61" i="49"/>
  <c r="A60" i="49"/>
  <c r="R76" i="49"/>
  <c r="Q76" i="49"/>
  <c r="P76" i="49"/>
  <c r="O76" i="49"/>
  <c r="S76" i="49" s="1"/>
  <c r="R75" i="49"/>
  <c r="Q75" i="49"/>
  <c r="P75" i="49"/>
  <c r="O75" i="49"/>
  <c r="S75" i="49" s="1"/>
  <c r="R74" i="49"/>
  <c r="Q74" i="49"/>
  <c r="P74" i="49"/>
  <c r="O74" i="49"/>
  <c r="S74" i="49" s="1"/>
  <c r="R73" i="49"/>
  <c r="Q73" i="49"/>
  <c r="P73" i="49"/>
  <c r="O73" i="49"/>
  <c r="S73" i="49" s="1"/>
  <c r="R72" i="49"/>
  <c r="Q72" i="49"/>
  <c r="P72" i="49"/>
  <c r="O72" i="49"/>
  <c r="R71" i="49"/>
  <c r="Q71" i="49"/>
  <c r="P71" i="49"/>
  <c r="O71" i="49"/>
  <c r="R70" i="49"/>
  <c r="Q70" i="49"/>
  <c r="P70" i="49"/>
  <c r="O70" i="49"/>
  <c r="S70" i="49" s="1"/>
  <c r="R69" i="49"/>
  <c r="Q69" i="49"/>
  <c r="P69" i="49"/>
  <c r="O69" i="49"/>
  <c r="S69" i="49" s="1"/>
  <c r="R68" i="49"/>
  <c r="Q68" i="49"/>
  <c r="P68" i="49"/>
  <c r="O68" i="49"/>
  <c r="S68" i="49" s="1"/>
  <c r="R67" i="49"/>
  <c r="Q67" i="49"/>
  <c r="P67" i="49"/>
  <c r="O67" i="49"/>
  <c r="S67" i="49" s="1"/>
  <c r="R66" i="49"/>
  <c r="Q66" i="49"/>
  <c r="P66" i="49"/>
  <c r="O66" i="49"/>
  <c r="S66" i="49" s="1"/>
  <c r="R65" i="49"/>
  <c r="Q65" i="49"/>
  <c r="P65" i="49"/>
  <c r="O65" i="49"/>
  <c r="S65" i="49" s="1"/>
  <c r="R64" i="49"/>
  <c r="Q64" i="49"/>
  <c r="P64" i="49"/>
  <c r="O64" i="49"/>
  <c r="R63" i="49"/>
  <c r="Q63" i="49"/>
  <c r="P63" i="49"/>
  <c r="O63" i="49"/>
  <c r="R62" i="49"/>
  <c r="Q62" i="49"/>
  <c r="P62" i="49"/>
  <c r="O62" i="49"/>
  <c r="S62" i="49" s="1"/>
  <c r="R61" i="49"/>
  <c r="Q61" i="49"/>
  <c r="P61" i="49"/>
  <c r="O61" i="49"/>
  <c r="S61" i="49" s="1"/>
  <c r="R60" i="49"/>
  <c r="Q60" i="49"/>
  <c r="P60" i="49"/>
  <c r="O60" i="49"/>
  <c r="S60" i="49" s="1"/>
  <c r="A76" i="60"/>
  <c r="A75" i="60"/>
  <c r="A74" i="60"/>
  <c r="A73" i="60"/>
  <c r="A72" i="60"/>
  <c r="A71" i="60"/>
  <c r="A70" i="60"/>
  <c r="A69" i="60"/>
  <c r="A68" i="60"/>
  <c r="A67" i="60"/>
  <c r="A66" i="60"/>
  <c r="A65" i="60"/>
  <c r="A64" i="60"/>
  <c r="A63" i="60"/>
  <c r="A62" i="60"/>
  <c r="A61" i="60"/>
  <c r="A60" i="60"/>
  <c r="R76" i="60"/>
  <c r="Q76" i="60"/>
  <c r="P76" i="60"/>
  <c r="O76" i="60"/>
  <c r="S76" i="60" s="1"/>
  <c r="R75" i="60"/>
  <c r="Q75" i="60"/>
  <c r="P75" i="60"/>
  <c r="O75" i="60"/>
  <c r="S75" i="60" s="1"/>
  <c r="R74" i="60"/>
  <c r="Q74" i="60"/>
  <c r="P74" i="60"/>
  <c r="O74" i="60"/>
  <c r="S74" i="60" s="1"/>
  <c r="R73" i="60"/>
  <c r="Q73" i="60"/>
  <c r="P73" i="60"/>
  <c r="O73" i="60"/>
  <c r="S73" i="60" s="1"/>
  <c r="R72" i="60"/>
  <c r="Q72" i="60"/>
  <c r="P72" i="60"/>
  <c r="O72" i="60"/>
  <c r="S72" i="60" s="1"/>
  <c r="R71" i="60"/>
  <c r="Q71" i="60"/>
  <c r="P71" i="60"/>
  <c r="O71" i="60"/>
  <c r="S71" i="60" s="1"/>
  <c r="R70" i="60"/>
  <c r="Q70" i="60"/>
  <c r="P70" i="60"/>
  <c r="O70" i="60"/>
  <c r="S70" i="60" s="1"/>
  <c r="R69" i="60"/>
  <c r="Q69" i="60"/>
  <c r="P69" i="60"/>
  <c r="O69" i="60"/>
  <c r="S69" i="60" s="1"/>
  <c r="R68" i="60"/>
  <c r="Q68" i="60"/>
  <c r="P68" i="60"/>
  <c r="O68" i="60"/>
  <c r="S68" i="60" s="1"/>
  <c r="R67" i="60"/>
  <c r="Q67" i="60"/>
  <c r="P67" i="60"/>
  <c r="O67" i="60"/>
  <c r="S67" i="60" s="1"/>
  <c r="R66" i="60"/>
  <c r="Q66" i="60"/>
  <c r="P66" i="60"/>
  <c r="O66" i="60"/>
  <c r="R65" i="60"/>
  <c r="Q65" i="60"/>
  <c r="P65" i="60"/>
  <c r="O65" i="60"/>
  <c r="S65" i="60" s="1"/>
  <c r="R64" i="60"/>
  <c r="Q64" i="60"/>
  <c r="P64" i="60"/>
  <c r="O64" i="60"/>
  <c r="R63" i="60"/>
  <c r="Q63" i="60"/>
  <c r="P63" i="60"/>
  <c r="O63" i="60"/>
  <c r="S63" i="60" s="1"/>
  <c r="R62" i="60"/>
  <c r="Q62" i="60"/>
  <c r="P62" i="60"/>
  <c r="O62" i="60"/>
  <c r="S62" i="60" s="1"/>
  <c r="R61" i="60"/>
  <c r="Q61" i="60"/>
  <c r="P61" i="60"/>
  <c r="O61" i="60"/>
  <c r="R60" i="60"/>
  <c r="Q60" i="60"/>
  <c r="P60" i="60"/>
  <c r="O60" i="60"/>
  <c r="A76" i="58"/>
  <c r="A75" i="58"/>
  <c r="A74" i="58"/>
  <c r="A73" i="58"/>
  <c r="A72" i="58"/>
  <c r="A71" i="58"/>
  <c r="A70" i="58"/>
  <c r="A69" i="58"/>
  <c r="A68" i="58"/>
  <c r="A67" i="58"/>
  <c r="A66" i="58"/>
  <c r="A65" i="58"/>
  <c r="A64" i="58"/>
  <c r="A63" i="58"/>
  <c r="A62" i="58"/>
  <c r="A61" i="58"/>
  <c r="A60" i="58"/>
  <c r="R76" i="58"/>
  <c r="Q76" i="58"/>
  <c r="P76" i="58"/>
  <c r="O76" i="58"/>
  <c r="S76" i="58" s="1"/>
  <c r="R75" i="58"/>
  <c r="Q75" i="58"/>
  <c r="P75" i="58"/>
  <c r="O75" i="58"/>
  <c r="S75" i="58" s="1"/>
  <c r="R74" i="58"/>
  <c r="Q74" i="58"/>
  <c r="P74" i="58"/>
  <c r="O74" i="58"/>
  <c r="S74" i="58" s="1"/>
  <c r="R73" i="58"/>
  <c r="Q73" i="58"/>
  <c r="P73" i="58"/>
  <c r="O73" i="58"/>
  <c r="S73" i="58" s="1"/>
  <c r="R72" i="58"/>
  <c r="Q72" i="58"/>
  <c r="P72" i="58"/>
  <c r="O72" i="58"/>
  <c r="S72" i="58" s="1"/>
  <c r="R71" i="58"/>
  <c r="Q71" i="58"/>
  <c r="P71" i="58"/>
  <c r="O71" i="58"/>
  <c r="S71" i="58" s="1"/>
  <c r="R70" i="58"/>
  <c r="Q70" i="58"/>
  <c r="P70" i="58"/>
  <c r="O70" i="58"/>
  <c r="S70" i="58" s="1"/>
  <c r="R69" i="58"/>
  <c r="Q69" i="58"/>
  <c r="P69" i="58"/>
  <c r="O69" i="58"/>
  <c r="S69" i="58" s="1"/>
  <c r="R68" i="58"/>
  <c r="Q68" i="58"/>
  <c r="P68" i="58"/>
  <c r="O68" i="58"/>
  <c r="S68" i="58" s="1"/>
  <c r="R67" i="58"/>
  <c r="Q67" i="58"/>
  <c r="P67" i="58"/>
  <c r="O67" i="58"/>
  <c r="S67" i="58" s="1"/>
  <c r="R66" i="58"/>
  <c r="Q66" i="58"/>
  <c r="P66" i="58"/>
  <c r="O66" i="58"/>
  <c r="S66" i="58" s="1"/>
  <c r="R65" i="58"/>
  <c r="Q65" i="58"/>
  <c r="P65" i="58"/>
  <c r="O65" i="58"/>
  <c r="S65" i="58" s="1"/>
  <c r="R64" i="58"/>
  <c r="Q64" i="58"/>
  <c r="P64" i="58"/>
  <c r="O64" i="58"/>
  <c r="R63" i="58"/>
  <c r="Q63" i="58"/>
  <c r="P63" i="58"/>
  <c r="O63" i="58"/>
  <c r="R62" i="58"/>
  <c r="Q62" i="58"/>
  <c r="P62" i="58"/>
  <c r="S62" i="58" s="1"/>
  <c r="O62" i="58"/>
  <c r="R61" i="58"/>
  <c r="Q61" i="58"/>
  <c r="P61" i="58"/>
  <c r="O61" i="58"/>
  <c r="S61" i="58" s="1"/>
  <c r="R60" i="58"/>
  <c r="Q60" i="58"/>
  <c r="P60" i="58"/>
  <c r="O60" i="58"/>
  <c r="S60" i="58" s="1"/>
  <c r="A76" i="34"/>
  <c r="A75" i="34"/>
  <c r="A74" i="34"/>
  <c r="A73" i="34"/>
  <c r="A72" i="34"/>
  <c r="A71" i="34"/>
  <c r="A70" i="34"/>
  <c r="A69" i="34"/>
  <c r="A68" i="34"/>
  <c r="A67" i="34"/>
  <c r="A66" i="34"/>
  <c r="A65" i="34"/>
  <c r="A64" i="34"/>
  <c r="A63" i="34"/>
  <c r="A62" i="34"/>
  <c r="A61" i="34"/>
  <c r="A60" i="34"/>
  <c r="R76" i="34"/>
  <c r="Q76" i="34"/>
  <c r="P76" i="34"/>
  <c r="O76" i="34"/>
  <c r="S76" i="34" s="1"/>
  <c r="R75" i="34"/>
  <c r="Q75" i="34"/>
  <c r="P75" i="34"/>
  <c r="O75" i="34"/>
  <c r="S75" i="34" s="1"/>
  <c r="R74" i="34"/>
  <c r="Q74" i="34"/>
  <c r="P74" i="34"/>
  <c r="O74" i="34"/>
  <c r="S74" i="34" s="1"/>
  <c r="R73" i="34"/>
  <c r="Q73" i="34"/>
  <c r="P73" i="34"/>
  <c r="O73" i="34"/>
  <c r="S73" i="34" s="1"/>
  <c r="R72" i="34"/>
  <c r="Q72" i="34"/>
  <c r="P72" i="34"/>
  <c r="O72" i="34"/>
  <c r="S72" i="34" s="1"/>
  <c r="R71" i="34"/>
  <c r="Q71" i="34"/>
  <c r="P71" i="34"/>
  <c r="O71" i="34"/>
  <c r="S71" i="34" s="1"/>
  <c r="R70" i="34"/>
  <c r="Q70" i="34"/>
  <c r="P70" i="34"/>
  <c r="O70" i="34"/>
  <c r="S70" i="34" s="1"/>
  <c r="R69" i="34"/>
  <c r="Q69" i="34"/>
  <c r="P69" i="34"/>
  <c r="O69" i="34"/>
  <c r="S69" i="34" s="1"/>
  <c r="R68" i="34"/>
  <c r="Q68" i="34"/>
  <c r="P68" i="34"/>
  <c r="O68" i="34"/>
  <c r="R67" i="34"/>
  <c r="Q67" i="34"/>
  <c r="P67" i="34"/>
  <c r="O67" i="34"/>
  <c r="R66" i="34"/>
  <c r="Q66" i="34"/>
  <c r="P66" i="34"/>
  <c r="O66" i="34"/>
  <c r="R65" i="34"/>
  <c r="Q65" i="34"/>
  <c r="P65" i="34"/>
  <c r="O65" i="34"/>
  <c r="S65" i="34" s="1"/>
  <c r="R64" i="34"/>
  <c r="Q64" i="34"/>
  <c r="P64" i="34"/>
  <c r="O64" i="34"/>
  <c r="S64" i="34" s="1"/>
  <c r="R63" i="34"/>
  <c r="Q63" i="34"/>
  <c r="P63" i="34"/>
  <c r="O63" i="34"/>
  <c r="S63" i="34" s="1"/>
  <c r="R62" i="34"/>
  <c r="Q62" i="34"/>
  <c r="P62" i="34"/>
  <c r="O62" i="34"/>
  <c r="S62" i="34" s="1"/>
  <c r="R61" i="34"/>
  <c r="Q61" i="34"/>
  <c r="P61" i="34"/>
  <c r="O61" i="34"/>
  <c r="S61" i="34" s="1"/>
  <c r="R60" i="34"/>
  <c r="Q60" i="34"/>
  <c r="P60" i="34"/>
  <c r="O60" i="34"/>
  <c r="S60" i="34" s="1"/>
  <c r="A76" i="45"/>
  <c r="A75" i="45"/>
  <c r="A74" i="45"/>
  <c r="A73" i="45"/>
  <c r="A72" i="45"/>
  <c r="A71" i="45"/>
  <c r="A70" i="45"/>
  <c r="A69" i="45"/>
  <c r="A68" i="45"/>
  <c r="A67" i="45"/>
  <c r="A66" i="45"/>
  <c r="A65" i="45"/>
  <c r="A64" i="45"/>
  <c r="A63" i="45"/>
  <c r="A62" i="45"/>
  <c r="A61" i="45"/>
  <c r="A60" i="45"/>
  <c r="R76" i="45"/>
  <c r="Q76" i="45"/>
  <c r="P76" i="45"/>
  <c r="O76" i="45"/>
  <c r="S76" i="45" s="1"/>
  <c r="R75" i="45"/>
  <c r="Q75" i="45"/>
  <c r="P75" i="45"/>
  <c r="O75" i="45"/>
  <c r="S75" i="45" s="1"/>
  <c r="R74" i="45"/>
  <c r="Q74" i="45"/>
  <c r="P74" i="45"/>
  <c r="O74" i="45"/>
  <c r="S74" i="45" s="1"/>
  <c r="R73" i="45"/>
  <c r="Q73" i="45"/>
  <c r="P73" i="45"/>
  <c r="O73" i="45"/>
  <c r="S73" i="45" s="1"/>
  <c r="R72" i="45"/>
  <c r="Q72" i="45"/>
  <c r="P72" i="45"/>
  <c r="O72" i="45"/>
  <c r="S72" i="45" s="1"/>
  <c r="R71" i="45"/>
  <c r="Q71" i="45"/>
  <c r="P71" i="45"/>
  <c r="O71" i="45"/>
  <c r="S71" i="45" s="1"/>
  <c r="R70" i="45"/>
  <c r="Q70" i="45"/>
  <c r="P70" i="45"/>
  <c r="O70" i="45"/>
  <c r="S70" i="45" s="1"/>
  <c r="R69" i="45"/>
  <c r="Q69" i="45"/>
  <c r="P69" i="45"/>
  <c r="O69" i="45"/>
  <c r="R68" i="45"/>
  <c r="Q68" i="45"/>
  <c r="P68" i="45"/>
  <c r="O68" i="45"/>
  <c r="R67" i="45"/>
  <c r="Q67" i="45"/>
  <c r="P67" i="45"/>
  <c r="O67" i="45"/>
  <c r="S67" i="45" s="1"/>
  <c r="R66" i="45"/>
  <c r="Q66" i="45"/>
  <c r="P66" i="45"/>
  <c r="O66" i="45"/>
  <c r="S66" i="45" s="1"/>
  <c r="R65" i="45"/>
  <c r="Q65" i="45"/>
  <c r="P65" i="45"/>
  <c r="O65" i="45"/>
  <c r="S65" i="45" s="1"/>
  <c r="R64" i="45"/>
  <c r="Q64" i="45"/>
  <c r="P64" i="45"/>
  <c r="O64" i="45"/>
  <c r="R63" i="45"/>
  <c r="Q63" i="45"/>
  <c r="P63" i="45"/>
  <c r="O63" i="45"/>
  <c r="R62" i="45"/>
  <c r="Q62" i="45"/>
  <c r="P62" i="45"/>
  <c r="O62" i="45"/>
  <c r="S62" i="45" s="1"/>
  <c r="R61" i="45"/>
  <c r="Q61" i="45"/>
  <c r="P61" i="45"/>
  <c r="O61" i="45"/>
  <c r="R60" i="45"/>
  <c r="Q60" i="45"/>
  <c r="P60" i="45"/>
  <c r="O60" i="45"/>
  <c r="S60" i="45" s="1"/>
  <c r="A76" i="57"/>
  <c r="A75" i="57"/>
  <c r="A74" i="57"/>
  <c r="A73" i="57"/>
  <c r="A72" i="57"/>
  <c r="A71" i="57"/>
  <c r="A70" i="57"/>
  <c r="A69" i="57"/>
  <c r="A68" i="57"/>
  <c r="A67" i="57"/>
  <c r="A66" i="57"/>
  <c r="A65" i="57"/>
  <c r="A64" i="57"/>
  <c r="A63" i="57"/>
  <c r="A62" i="57"/>
  <c r="A61" i="57"/>
  <c r="A60" i="57"/>
  <c r="R76" i="57"/>
  <c r="Q76" i="57"/>
  <c r="P76" i="57"/>
  <c r="O76" i="57"/>
  <c r="S76" i="57" s="1"/>
  <c r="R75" i="57"/>
  <c r="Q75" i="57"/>
  <c r="P75" i="57"/>
  <c r="O75" i="57"/>
  <c r="S75" i="57" s="1"/>
  <c r="R74" i="57"/>
  <c r="Q74" i="57"/>
  <c r="P74" i="57"/>
  <c r="O74" i="57"/>
  <c r="S74" i="57" s="1"/>
  <c r="R73" i="57"/>
  <c r="Q73" i="57"/>
  <c r="P73" i="57"/>
  <c r="O73" i="57"/>
  <c r="S73" i="57" s="1"/>
  <c r="R72" i="57"/>
  <c r="Q72" i="57"/>
  <c r="P72" i="57"/>
  <c r="O72" i="57"/>
  <c r="S72" i="57" s="1"/>
  <c r="R71" i="57"/>
  <c r="Q71" i="57"/>
  <c r="P71" i="57"/>
  <c r="O71" i="57"/>
  <c r="R70" i="57"/>
  <c r="Q70" i="57"/>
  <c r="P70" i="57"/>
  <c r="O70" i="57"/>
  <c r="S70" i="57" s="1"/>
  <c r="R69" i="57"/>
  <c r="Q69" i="57"/>
  <c r="P69" i="57"/>
  <c r="O69" i="57"/>
  <c r="S69" i="57" s="1"/>
  <c r="R68" i="57"/>
  <c r="Q68" i="57"/>
  <c r="P68" i="57"/>
  <c r="O68" i="57"/>
  <c r="S68" i="57" s="1"/>
  <c r="R67" i="57"/>
  <c r="Q67" i="57"/>
  <c r="P67" i="57"/>
  <c r="O67" i="57"/>
  <c r="S67" i="57" s="1"/>
  <c r="R66" i="57"/>
  <c r="Q66" i="57"/>
  <c r="P66" i="57"/>
  <c r="O66" i="57"/>
  <c r="S66" i="57" s="1"/>
  <c r="R65" i="57"/>
  <c r="Q65" i="57"/>
  <c r="P65" i="57"/>
  <c r="O65" i="57"/>
  <c r="S65" i="57" s="1"/>
  <c r="R64" i="57"/>
  <c r="Q64" i="57"/>
  <c r="P64" i="57"/>
  <c r="O64" i="57"/>
  <c r="R63" i="57"/>
  <c r="Q63" i="57"/>
  <c r="P63" i="57"/>
  <c r="O63" i="57"/>
  <c r="S63" i="57" s="1"/>
  <c r="R62" i="57"/>
  <c r="Q62" i="57"/>
  <c r="P62" i="57"/>
  <c r="O62" i="57"/>
  <c r="S62" i="57" s="1"/>
  <c r="R61" i="57"/>
  <c r="Q61" i="57"/>
  <c r="P61" i="57"/>
  <c r="O61" i="57"/>
  <c r="R60" i="57"/>
  <c r="Q60" i="57"/>
  <c r="P60" i="57"/>
  <c r="O60" i="57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R76" i="27"/>
  <c r="Q76" i="27"/>
  <c r="P76" i="27"/>
  <c r="O76" i="27"/>
  <c r="S76" i="27" s="1"/>
  <c r="R75" i="27"/>
  <c r="Q75" i="27"/>
  <c r="P75" i="27"/>
  <c r="O75" i="27"/>
  <c r="S75" i="27" s="1"/>
  <c r="R74" i="27"/>
  <c r="Q74" i="27"/>
  <c r="P74" i="27"/>
  <c r="O74" i="27"/>
  <c r="S74" i="27" s="1"/>
  <c r="R73" i="27"/>
  <c r="Q73" i="27"/>
  <c r="P73" i="27"/>
  <c r="O73" i="27"/>
  <c r="S73" i="27" s="1"/>
  <c r="R72" i="27"/>
  <c r="Q72" i="27"/>
  <c r="P72" i="27"/>
  <c r="O72" i="27"/>
  <c r="S72" i="27" s="1"/>
  <c r="R71" i="27"/>
  <c r="Q71" i="27"/>
  <c r="P71" i="27"/>
  <c r="O71" i="27"/>
  <c r="S71" i="27" s="1"/>
  <c r="R70" i="27"/>
  <c r="Q70" i="27"/>
  <c r="P70" i="27"/>
  <c r="O70" i="27"/>
  <c r="R69" i="27"/>
  <c r="Q69" i="27"/>
  <c r="P69" i="27"/>
  <c r="O69" i="27"/>
  <c r="S69" i="27" s="1"/>
  <c r="R68" i="27"/>
  <c r="Q68" i="27"/>
  <c r="P68" i="27"/>
  <c r="O68" i="27"/>
  <c r="S68" i="27" s="1"/>
  <c r="R67" i="27"/>
  <c r="Q67" i="27"/>
  <c r="P67" i="27"/>
  <c r="O67" i="27"/>
  <c r="S67" i="27" s="1"/>
  <c r="R66" i="27"/>
  <c r="Q66" i="27"/>
  <c r="P66" i="27"/>
  <c r="O66" i="27"/>
  <c r="R65" i="27"/>
  <c r="Q65" i="27"/>
  <c r="P65" i="27"/>
  <c r="O65" i="27"/>
  <c r="S65" i="27" s="1"/>
  <c r="R64" i="27"/>
  <c r="Q64" i="27"/>
  <c r="P64" i="27"/>
  <c r="O64" i="27"/>
  <c r="R63" i="27"/>
  <c r="Q63" i="27"/>
  <c r="P63" i="27"/>
  <c r="O63" i="27"/>
  <c r="R62" i="27"/>
  <c r="Q62" i="27"/>
  <c r="P62" i="27"/>
  <c r="O62" i="27"/>
  <c r="R61" i="27"/>
  <c r="Q61" i="27"/>
  <c r="P61" i="27"/>
  <c r="O61" i="27"/>
  <c r="R60" i="27"/>
  <c r="Q60" i="27"/>
  <c r="P60" i="27"/>
  <c r="O60" i="27"/>
  <c r="S60" i="27" s="1"/>
  <c r="A76" i="30"/>
  <c r="A75" i="30"/>
  <c r="A74" i="30"/>
  <c r="A73" i="30"/>
  <c r="A72" i="30"/>
  <c r="A71" i="30"/>
  <c r="A70" i="30"/>
  <c r="A69" i="30"/>
  <c r="A68" i="30"/>
  <c r="A67" i="30"/>
  <c r="A66" i="30"/>
  <c r="A65" i="30"/>
  <c r="A64" i="30"/>
  <c r="A63" i="30"/>
  <c r="A62" i="30"/>
  <c r="A61" i="30"/>
  <c r="A60" i="30"/>
  <c r="R76" i="30"/>
  <c r="Q76" i="30"/>
  <c r="P76" i="30"/>
  <c r="O76" i="30"/>
  <c r="S76" i="30" s="1"/>
  <c r="R75" i="30"/>
  <c r="Q75" i="30"/>
  <c r="P75" i="30"/>
  <c r="O75" i="30"/>
  <c r="S75" i="30" s="1"/>
  <c r="R74" i="30"/>
  <c r="Q74" i="30"/>
  <c r="P74" i="30"/>
  <c r="O74" i="30"/>
  <c r="S74" i="30" s="1"/>
  <c r="R73" i="30"/>
  <c r="Q73" i="30"/>
  <c r="P73" i="30"/>
  <c r="O73" i="30"/>
  <c r="S73" i="30" s="1"/>
  <c r="R72" i="30"/>
  <c r="Q72" i="30"/>
  <c r="P72" i="30"/>
  <c r="O72" i="30"/>
  <c r="S72" i="30" s="1"/>
  <c r="R71" i="30"/>
  <c r="Q71" i="30"/>
  <c r="P71" i="30"/>
  <c r="O71" i="30"/>
  <c r="S71" i="30" s="1"/>
  <c r="R70" i="30"/>
  <c r="Q70" i="30"/>
  <c r="P70" i="30"/>
  <c r="O70" i="30"/>
  <c r="S70" i="30" s="1"/>
  <c r="R69" i="30"/>
  <c r="Q69" i="30"/>
  <c r="P69" i="30"/>
  <c r="O69" i="30"/>
  <c r="R68" i="30"/>
  <c r="Q68" i="30"/>
  <c r="P68" i="30"/>
  <c r="O68" i="30"/>
  <c r="R67" i="30"/>
  <c r="Q67" i="30"/>
  <c r="P67" i="30"/>
  <c r="O67" i="30"/>
  <c r="S67" i="30" s="1"/>
  <c r="R66" i="30"/>
  <c r="Q66" i="30"/>
  <c r="P66" i="30"/>
  <c r="O66" i="30"/>
  <c r="S66" i="30" s="1"/>
  <c r="R65" i="30"/>
  <c r="Q65" i="30"/>
  <c r="P65" i="30"/>
  <c r="O65" i="30"/>
  <c r="S65" i="30" s="1"/>
  <c r="R64" i="30"/>
  <c r="Q64" i="30"/>
  <c r="P64" i="30"/>
  <c r="O64" i="30"/>
  <c r="R63" i="30"/>
  <c r="Q63" i="30"/>
  <c r="P63" i="30"/>
  <c r="O63" i="30"/>
  <c r="R62" i="30"/>
  <c r="Q62" i="30"/>
  <c r="P62" i="30"/>
  <c r="O62" i="30"/>
  <c r="S62" i="30" s="1"/>
  <c r="R61" i="30"/>
  <c r="Q61" i="30"/>
  <c r="P61" i="30"/>
  <c r="O61" i="30"/>
  <c r="S61" i="30" s="1"/>
  <c r="R60" i="30"/>
  <c r="Q60" i="30"/>
  <c r="P60" i="30"/>
  <c r="O60" i="30"/>
  <c r="S60" i="30" s="1"/>
  <c r="A76" i="59"/>
  <c r="A75" i="59"/>
  <c r="A74" i="59"/>
  <c r="A73" i="59"/>
  <c r="A72" i="59"/>
  <c r="A71" i="59"/>
  <c r="A70" i="59"/>
  <c r="A69" i="59"/>
  <c r="A68" i="59"/>
  <c r="A67" i="59"/>
  <c r="A66" i="59"/>
  <c r="A65" i="59"/>
  <c r="A64" i="59"/>
  <c r="A63" i="59"/>
  <c r="A62" i="59"/>
  <c r="A61" i="59"/>
  <c r="A60" i="59"/>
  <c r="R76" i="59"/>
  <c r="Q76" i="59"/>
  <c r="P76" i="59"/>
  <c r="O76" i="59"/>
  <c r="S76" i="59" s="1"/>
  <c r="R75" i="59"/>
  <c r="Q75" i="59"/>
  <c r="P75" i="59"/>
  <c r="O75" i="59"/>
  <c r="S75" i="59" s="1"/>
  <c r="R74" i="59"/>
  <c r="Q74" i="59"/>
  <c r="P74" i="59"/>
  <c r="O74" i="59"/>
  <c r="S74" i="59" s="1"/>
  <c r="R73" i="59"/>
  <c r="Q73" i="59"/>
  <c r="P73" i="59"/>
  <c r="O73" i="59"/>
  <c r="S73" i="59" s="1"/>
  <c r="R72" i="59"/>
  <c r="Q72" i="59"/>
  <c r="P72" i="59"/>
  <c r="O72" i="59"/>
  <c r="S72" i="59" s="1"/>
  <c r="R71" i="59"/>
  <c r="Q71" i="59"/>
  <c r="P71" i="59"/>
  <c r="O71" i="59"/>
  <c r="S71" i="59" s="1"/>
  <c r="R70" i="59"/>
  <c r="Q70" i="59"/>
  <c r="P70" i="59"/>
  <c r="O70" i="59"/>
  <c r="S70" i="59" s="1"/>
  <c r="R69" i="59"/>
  <c r="Q69" i="59"/>
  <c r="P69" i="59"/>
  <c r="O69" i="59"/>
  <c r="S69" i="59" s="1"/>
  <c r="R68" i="59"/>
  <c r="Q68" i="59"/>
  <c r="P68" i="59"/>
  <c r="O68" i="59"/>
  <c r="S68" i="59" s="1"/>
  <c r="R67" i="59"/>
  <c r="Q67" i="59"/>
  <c r="P67" i="59"/>
  <c r="O67" i="59"/>
  <c r="R66" i="59"/>
  <c r="Q66" i="59"/>
  <c r="P66" i="59"/>
  <c r="O66" i="59"/>
  <c r="R65" i="59"/>
  <c r="Q65" i="59"/>
  <c r="P65" i="59"/>
  <c r="O65" i="59"/>
  <c r="S65" i="59" s="1"/>
  <c r="R64" i="59"/>
  <c r="Q64" i="59"/>
  <c r="P64" i="59"/>
  <c r="O64" i="59"/>
  <c r="S64" i="59" s="1"/>
  <c r="R63" i="59"/>
  <c r="Q63" i="59"/>
  <c r="P63" i="59"/>
  <c r="O63" i="59"/>
  <c r="S63" i="59" s="1"/>
  <c r="R62" i="59"/>
  <c r="Q62" i="59"/>
  <c r="P62" i="59"/>
  <c r="O62" i="59"/>
  <c r="S62" i="59" s="1"/>
  <c r="R61" i="59"/>
  <c r="Q61" i="59"/>
  <c r="P61" i="59"/>
  <c r="O61" i="59"/>
  <c r="S61" i="59" s="1"/>
  <c r="R60" i="59"/>
  <c r="Q60" i="59"/>
  <c r="P60" i="59"/>
  <c r="O60" i="59"/>
  <c r="S60" i="59" s="1"/>
  <c r="A76" i="36"/>
  <c r="A75" i="36"/>
  <c r="A74" i="36"/>
  <c r="A73" i="36"/>
  <c r="A72" i="36"/>
  <c r="A71" i="36"/>
  <c r="A70" i="36"/>
  <c r="A69" i="36"/>
  <c r="A68" i="36"/>
  <c r="A67" i="36"/>
  <c r="A66" i="36"/>
  <c r="A65" i="36"/>
  <c r="A64" i="36"/>
  <c r="A63" i="36"/>
  <c r="A62" i="36"/>
  <c r="A61" i="36"/>
  <c r="A60" i="36"/>
  <c r="R76" i="36"/>
  <c r="Q76" i="36"/>
  <c r="P76" i="36"/>
  <c r="O76" i="36"/>
  <c r="S76" i="36" s="1"/>
  <c r="R75" i="36"/>
  <c r="Q75" i="36"/>
  <c r="P75" i="36"/>
  <c r="O75" i="36"/>
  <c r="S75" i="36" s="1"/>
  <c r="R74" i="36"/>
  <c r="Q74" i="36"/>
  <c r="P74" i="36"/>
  <c r="O74" i="36"/>
  <c r="R73" i="36"/>
  <c r="Q73" i="36"/>
  <c r="P73" i="36"/>
  <c r="O73" i="36"/>
  <c r="S73" i="36" s="1"/>
  <c r="R72" i="36"/>
  <c r="Q72" i="36"/>
  <c r="P72" i="36"/>
  <c r="O72" i="36"/>
  <c r="R71" i="36"/>
  <c r="Q71" i="36"/>
  <c r="P71" i="36"/>
  <c r="O71" i="36"/>
  <c r="S71" i="36" s="1"/>
  <c r="R70" i="36"/>
  <c r="Q70" i="36"/>
  <c r="P70" i="36"/>
  <c r="O70" i="36"/>
  <c r="S70" i="36" s="1"/>
  <c r="R69" i="36"/>
  <c r="Q69" i="36"/>
  <c r="P69" i="36"/>
  <c r="O69" i="36"/>
  <c r="R68" i="36"/>
  <c r="Q68" i="36"/>
  <c r="P68" i="36"/>
  <c r="O68" i="36"/>
  <c r="R67" i="36"/>
  <c r="Q67" i="36"/>
  <c r="P67" i="36"/>
  <c r="O67" i="36"/>
  <c r="S67" i="36" s="1"/>
  <c r="R66" i="36"/>
  <c r="Q66" i="36"/>
  <c r="P66" i="36"/>
  <c r="O66" i="36"/>
  <c r="R65" i="36"/>
  <c r="Q65" i="36"/>
  <c r="P65" i="36"/>
  <c r="O65" i="36"/>
  <c r="S65" i="36" s="1"/>
  <c r="R64" i="36"/>
  <c r="Q64" i="36"/>
  <c r="P64" i="36"/>
  <c r="S64" i="36" s="1"/>
  <c r="O64" i="36"/>
  <c r="R63" i="36"/>
  <c r="Q63" i="36"/>
  <c r="P63" i="36"/>
  <c r="O63" i="36"/>
  <c r="R62" i="36"/>
  <c r="Q62" i="36"/>
  <c r="P62" i="36"/>
  <c r="O62" i="36"/>
  <c r="S62" i="36" s="1"/>
  <c r="R61" i="36"/>
  <c r="Q61" i="36"/>
  <c r="P61" i="36"/>
  <c r="O61" i="36"/>
  <c r="R60" i="36"/>
  <c r="Q60" i="36"/>
  <c r="P60" i="36"/>
  <c r="O60" i="36"/>
  <c r="S60" i="36" s="1"/>
  <c r="A76" i="28"/>
  <c r="A75" i="28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R76" i="28"/>
  <c r="Q76" i="28"/>
  <c r="P76" i="28"/>
  <c r="O76" i="28"/>
  <c r="S76" i="28" s="1"/>
  <c r="R75" i="28"/>
  <c r="Q75" i="28"/>
  <c r="P75" i="28"/>
  <c r="O75" i="28"/>
  <c r="S75" i="28" s="1"/>
  <c r="R74" i="28"/>
  <c r="Q74" i="28"/>
  <c r="P74" i="28"/>
  <c r="O74" i="28"/>
  <c r="R73" i="28"/>
  <c r="Q73" i="28"/>
  <c r="P73" i="28"/>
  <c r="O73" i="28"/>
  <c r="S73" i="28" s="1"/>
  <c r="R72" i="28"/>
  <c r="Q72" i="28"/>
  <c r="P72" i="28"/>
  <c r="O72" i="28"/>
  <c r="S72" i="28" s="1"/>
  <c r="R71" i="28"/>
  <c r="Q71" i="28"/>
  <c r="P71" i="28"/>
  <c r="O71" i="28"/>
  <c r="R70" i="28"/>
  <c r="Q70" i="28"/>
  <c r="P70" i="28"/>
  <c r="O70" i="28"/>
  <c r="S70" i="28" s="1"/>
  <c r="R69" i="28"/>
  <c r="Q69" i="28"/>
  <c r="P69" i="28"/>
  <c r="O69" i="28"/>
  <c r="S69" i="28" s="1"/>
  <c r="R68" i="28"/>
  <c r="Q68" i="28"/>
  <c r="P68" i="28"/>
  <c r="O68" i="28"/>
  <c r="S68" i="28" s="1"/>
  <c r="R67" i="28"/>
  <c r="Q67" i="28"/>
  <c r="P67" i="28"/>
  <c r="O67" i="28"/>
  <c r="S67" i="28" s="1"/>
  <c r="R66" i="28"/>
  <c r="Q66" i="28"/>
  <c r="P66" i="28"/>
  <c r="O66" i="28"/>
  <c r="R65" i="28"/>
  <c r="Q65" i="28"/>
  <c r="P65" i="28"/>
  <c r="O65" i="28"/>
  <c r="S65" i="28" s="1"/>
  <c r="R64" i="28"/>
  <c r="Q64" i="28"/>
  <c r="P64" i="28"/>
  <c r="O64" i="28"/>
  <c r="R63" i="28"/>
  <c r="Q63" i="28"/>
  <c r="P63" i="28"/>
  <c r="O63" i="28"/>
  <c r="S63" i="28" s="1"/>
  <c r="R62" i="28"/>
  <c r="Q62" i="28"/>
  <c r="P62" i="28"/>
  <c r="O62" i="28"/>
  <c r="S62" i="28" s="1"/>
  <c r="R61" i="28"/>
  <c r="Q61" i="28"/>
  <c r="P61" i="28"/>
  <c r="O61" i="28"/>
  <c r="R60" i="28"/>
  <c r="Q60" i="28"/>
  <c r="P60" i="28"/>
  <c r="O60" i="28"/>
  <c r="A76" i="63"/>
  <c r="A75" i="63"/>
  <c r="A74" i="63"/>
  <c r="A73" i="63"/>
  <c r="A72" i="63"/>
  <c r="A71" i="63"/>
  <c r="A70" i="63"/>
  <c r="A69" i="63"/>
  <c r="A68" i="63"/>
  <c r="A67" i="63"/>
  <c r="A66" i="63"/>
  <c r="A65" i="63"/>
  <c r="A64" i="63"/>
  <c r="A63" i="63"/>
  <c r="A62" i="63"/>
  <c r="A61" i="63"/>
  <c r="A60" i="63"/>
  <c r="R76" i="63"/>
  <c r="Q76" i="63"/>
  <c r="P76" i="63"/>
  <c r="O76" i="63"/>
  <c r="S76" i="63" s="1"/>
  <c r="R75" i="63"/>
  <c r="Q75" i="63"/>
  <c r="P75" i="63"/>
  <c r="O75" i="63"/>
  <c r="S75" i="63" s="1"/>
  <c r="R74" i="63"/>
  <c r="Q74" i="63"/>
  <c r="P74" i="63"/>
  <c r="O74" i="63"/>
  <c r="S74" i="63" s="1"/>
  <c r="R73" i="63"/>
  <c r="Q73" i="63"/>
  <c r="P73" i="63"/>
  <c r="O73" i="63"/>
  <c r="S73" i="63" s="1"/>
  <c r="R72" i="63"/>
  <c r="Q72" i="63"/>
  <c r="P72" i="63"/>
  <c r="O72" i="63"/>
  <c r="S72" i="63" s="1"/>
  <c r="R71" i="63"/>
  <c r="Q71" i="63"/>
  <c r="P71" i="63"/>
  <c r="O71" i="63"/>
  <c r="S71" i="63" s="1"/>
  <c r="R70" i="63"/>
  <c r="Q70" i="63"/>
  <c r="P70" i="63"/>
  <c r="O70" i="63"/>
  <c r="S70" i="63" s="1"/>
  <c r="R69" i="63"/>
  <c r="Q69" i="63"/>
  <c r="P69" i="63"/>
  <c r="O69" i="63"/>
  <c r="S69" i="63" s="1"/>
  <c r="R68" i="63"/>
  <c r="Q68" i="63"/>
  <c r="P68" i="63"/>
  <c r="O68" i="63"/>
  <c r="S68" i="63" s="1"/>
  <c r="R67" i="63"/>
  <c r="Q67" i="63"/>
  <c r="P67" i="63"/>
  <c r="O67" i="63"/>
  <c r="S67" i="63" s="1"/>
  <c r="R66" i="63"/>
  <c r="Q66" i="63"/>
  <c r="P66" i="63"/>
  <c r="O66" i="63"/>
  <c r="R65" i="63"/>
  <c r="Q65" i="63"/>
  <c r="P65" i="63"/>
  <c r="O65" i="63"/>
  <c r="S65" i="63" s="1"/>
  <c r="R64" i="63"/>
  <c r="Q64" i="63"/>
  <c r="P64" i="63"/>
  <c r="O64" i="63"/>
  <c r="S64" i="63" s="1"/>
  <c r="R63" i="63"/>
  <c r="Q63" i="63"/>
  <c r="P63" i="63"/>
  <c r="O63" i="63"/>
  <c r="S63" i="63" s="1"/>
  <c r="R62" i="63"/>
  <c r="Q62" i="63"/>
  <c r="P62" i="63"/>
  <c r="O62" i="63"/>
  <c r="S62" i="63" s="1"/>
  <c r="R61" i="63"/>
  <c r="Q61" i="63"/>
  <c r="P61" i="63"/>
  <c r="O61" i="63"/>
  <c r="R60" i="63"/>
  <c r="Q60" i="63"/>
  <c r="P60" i="63"/>
  <c r="O60" i="63"/>
  <c r="A76" i="26"/>
  <c r="A75" i="26"/>
  <c r="A74" i="26"/>
  <c r="A73" i="26"/>
  <c r="A72" i="26"/>
  <c r="A71" i="26"/>
  <c r="A70" i="26"/>
  <c r="A69" i="26"/>
  <c r="A68" i="26"/>
  <c r="A67" i="26"/>
  <c r="A66" i="26"/>
  <c r="A65" i="26"/>
  <c r="A64" i="26"/>
  <c r="A63" i="26"/>
  <c r="A62" i="26"/>
  <c r="A61" i="26"/>
  <c r="A60" i="26"/>
  <c r="R76" i="26"/>
  <c r="Q76" i="26"/>
  <c r="P76" i="26"/>
  <c r="O76" i="26"/>
  <c r="S76" i="26" s="1"/>
  <c r="R75" i="26"/>
  <c r="Q75" i="26"/>
  <c r="P75" i="26"/>
  <c r="O75" i="26"/>
  <c r="S75" i="26" s="1"/>
  <c r="R74" i="26"/>
  <c r="Q74" i="26"/>
  <c r="P74" i="26"/>
  <c r="O74" i="26"/>
  <c r="R73" i="26"/>
  <c r="Q73" i="26"/>
  <c r="P73" i="26"/>
  <c r="O73" i="26"/>
  <c r="S73" i="26" s="1"/>
  <c r="R72" i="26"/>
  <c r="Q72" i="26"/>
  <c r="P72" i="26"/>
  <c r="S72" i="26" s="1"/>
  <c r="O72" i="26"/>
  <c r="R71" i="26"/>
  <c r="Q71" i="26"/>
  <c r="P71" i="26"/>
  <c r="O71" i="26"/>
  <c r="R70" i="26"/>
  <c r="Q70" i="26"/>
  <c r="P70" i="26"/>
  <c r="O70" i="26"/>
  <c r="S70" i="26" s="1"/>
  <c r="R69" i="26"/>
  <c r="Q69" i="26"/>
  <c r="P69" i="26"/>
  <c r="O69" i="26"/>
  <c r="R68" i="26"/>
  <c r="Q68" i="26"/>
  <c r="P68" i="26"/>
  <c r="O68" i="26"/>
  <c r="S68" i="26" s="1"/>
  <c r="R67" i="26"/>
  <c r="Q67" i="26"/>
  <c r="P67" i="26"/>
  <c r="O67" i="26"/>
  <c r="S67" i="26" s="1"/>
  <c r="R66" i="26"/>
  <c r="Q66" i="26"/>
  <c r="P66" i="26"/>
  <c r="O66" i="26"/>
  <c r="R65" i="26"/>
  <c r="Q65" i="26"/>
  <c r="P65" i="26"/>
  <c r="O65" i="26"/>
  <c r="S65" i="26" s="1"/>
  <c r="R64" i="26"/>
  <c r="Q64" i="26"/>
  <c r="P64" i="26"/>
  <c r="O64" i="26"/>
  <c r="R63" i="26"/>
  <c r="Q63" i="26"/>
  <c r="P63" i="26"/>
  <c r="O63" i="26"/>
  <c r="S63" i="26" s="1"/>
  <c r="R62" i="26"/>
  <c r="Q62" i="26"/>
  <c r="P62" i="26"/>
  <c r="O62" i="26"/>
  <c r="S62" i="26" s="1"/>
  <c r="R61" i="26"/>
  <c r="Q61" i="26"/>
  <c r="P61" i="26"/>
  <c r="O61" i="26"/>
  <c r="S61" i="26" s="1"/>
  <c r="R60" i="26"/>
  <c r="Q60" i="26"/>
  <c r="P60" i="26"/>
  <c r="O60" i="26"/>
  <c r="S60" i="26" s="1"/>
  <c r="A76" i="62"/>
  <c r="A75" i="62"/>
  <c r="A74" i="62"/>
  <c r="A73" i="62"/>
  <c r="A72" i="62"/>
  <c r="A71" i="62"/>
  <c r="A70" i="62"/>
  <c r="A69" i="62"/>
  <c r="A68" i="62"/>
  <c r="A67" i="62"/>
  <c r="A66" i="62"/>
  <c r="A65" i="62"/>
  <c r="A64" i="62"/>
  <c r="A63" i="62"/>
  <c r="A62" i="62"/>
  <c r="A61" i="62"/>
  <c r="A60" i="62"/>
  <c r="R76" i="62"/>
  <c r="Q76" i="62"/>
  <c r="P76" i="62"/>
  <c r="O76" i="62"/>
  <c r="S76" i="62" s="1"/>
  <c r="R75" i="62"/>
  <c r="Q75" i="62"/>
  <c r="P75" i="62"/>
  <c r="O75" i="62"/>
  <c r="S75" i="62" s="1"/>
  <c r="R74" i="62"/>
  <c r="Q74" i="62"/>
  <c r="P74" i="62"/>
  <c r="O74" i="62"/>
  <c r="S74" i="62" s="1"/>
  <c r="R73" i="62"/>
  <c r="Q73" i="62"/>
  <c r="P73" i="62"/>
  <c r="O73" i="62"/>
  <c r="S73" i="62" s="1"/>
  <c r="R72" i="62"/>
  <c r="Q72" i="62"/>
  <c r="P72" i="62"/>
  <c r="O72" i="62"/>
  <c r="S72" i="62" s="1"/>
  <c r="R71" i="62"/>
  <c r="Q71" i="62"/>
  <c r="P71" i="62"/>
  <c r="O71" i="62"/>
  <c r="S71" i="62" s="1"/>
  <c r="R70" i="62"/>
  <c r="Q70" i="62"/>
  <c r="P70" i="62"/>
  <c r="O70" i="62"/>
  <c r="S70" i="62" s="1"/>
  <c r="R69" i="62"/>
  <c r="Q69" i="62"/>
  <c r="P69" i="62"/>
  <c r="O69" i="62"/>
  <c r="R68" i="62"/>
  <c r="Q68" i="62"/>
  <c r="P68" i="62"/>
  <c r="O68" i="62"/>
  <c r="S68" i="62" s="1"/>
  <c r="R67" i="62"/>
  <c r="Q67" i="62"/>
  <c r="P67" i="62"/>
  <c r="O67" i="62"/>
  <c r="S67" i="62" s="1"/>
  <c r="R66" i="62"/>
  <c r="Q66" i="62"/>
  <c r="P66" i="62"/>
  <c r="O66" i="62"/>
  <c r="R65" i="62"/>
  <c r="Q65" i="62"/>
  <c r="P65" i="62"/>
  <c r="O65" i="62"/>
  <c r="S65" i="62" s="1"/>
  <c r="R64" i="62"/>
  <c r="Q64" i="62"/>
  <c r="P64" i="62"/>
  <c r="O64" i="62"/>
  <c r="R63" i="62"/>
  <c r="Q63" i="62"/>
  <c r="P63" i="62"/>
  <c r="O63" i="62"/>
  <c r="S63" i="62" s="1"/>
  <c r="R62" i="62"/>
  <c r="Q62" i="62"/>
  <c r="P62" i="62"/>
  <c r="O62" i="62"/>
  <c r="S62" i="62" s="1"/>
  <c r="R61" i="62"/>
  <c r="Q61" i="62"/>
  <c r="P61" i="62"/>
  <c r="O61" i="62"/>
  <c r="R60" i="62"/>
  <c r="Q60" i="62"/>
  <c r="P60" i="62"/>
  <c r="O60" i="62"/>
  <c r="S60" i="62" s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R76" i="1"/>
  <c r="Q76" i="1"/>
  <c r="P76" i="1"/>
  <c r="O76" i="1"/>
  <c r="S76" i="1" s="1"/>
  <c r="R75" i="1"/>
  <c r="Q75" i="1"/>
  <c r="P75" i="1"/>
  <c r="O75" i="1"/>
  <c r="S75" i="1" s="1"/>
  <c r="R74" i="1"/>
  <c r="Q74" i="1"/>
  <c r="P74" i="1"/>
  <c r="O74" i="1"/>
  <c r="S74" i="1" s="1"/>
  <c r="R73" i="1"/>
  <c r="Q73" i="1"/>
  <c r="P73" i="1"/>
  <c r="O73" i="1"/>
  <c r="S73" i="1" s="1"/>
  <c r="R72" i="1"/>
  <c r="Q72" i="1"/>
  <c r="P72" i="1"/>
  <c r="O72" i="1"/>
  <c r="S72" i="1" s="1"/>
  <c r="R71" i="1"/>
  <c r="Q71" i="1"/>
  <c r="P71" i="1"/>
  <c r="O71" i="1"/>
  <c r="S71" i="1" s="1"/>
  <c r="R70" i="1"/>
  <c r="Q70" i="1"/>
  <c r="P70" i="1"/>
  <c r="O70" i="1"/>
  <c r="S70" i="1" s="1"/>
  <c r="R69" i="1"/>
  <c r="Q69" i="1"/>
  <c r="P69" i="1"/>
  <c r="O69" i="1"/>
  <c r="R68" i="1"/>
  <c r="Q68" i="1"/>
  <c r="P68" i="1"/>
  <c r="O68" i="1"/>
  <c r="S68" i="1" s="1"/>
  <c r="R67" i="1"/>
  <c r="Q67" i="1"/>
  <c r="P67" i="1"/>
  <c r="O67" i="1"/>
  <c r="S67" i="1" s="1"/>
  <c r="R66" i="1"/>
  <c r="Q66" i="1"/>
  <c r="P66" i="1"/>
  <c r="O66" i="1"/>
  <c r="R65" i="1"/>
  <c r="Q65" i="1"/>
  <c r="P65" i="1"/>
  <c r="O65" i="1"/>
  <c r="S65" i="1" s="1"/>
  <c r="R64" i="1"/>
  <c r="Q64" i="1"/>
  <c r="P64" i="1"/>
  <c r="O64" i="1"/>
  <c r="S64" i="1" s="1"/>
  <c r="R63" i="1"/>
  <c r="Q63" i="1"/>
  <c r="P63" i="1"/>
  <c r="O63" i="1"/>
  <c r="S63" i="1" s="1"/>
  <c r="R62" i="1"/>
  <c r="Q62" i="1"/>
  <c r="P62" i="1"/>
  <c r="O62" i="1"/>
  <c r="S62" i="1" s="1"/>
  <c r="R61" i="1"/>
  <c r="Q61" i="1"/>
  <c r="P61" i="1"/>
  <c r="O61" i="1"/>
  <c r="R60" i="1"/>
  <c r="Q60" i="1"/>
  <c r="P60" i="1"/>
  <c r="O60" i="1"/>
  <c r="S60" i="1" s="1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R76" i="22"/>
  <c r="Q76" i="22"/>
  <c r="P76" i="22"/>
  <c r="O76" i="22"/>
  <c r="S76" i="22" s="1"/>
  <c r="R75" i="22"/>
  <c r="Q75" i="22"/>
  <c r="P75" i="22"/>
  <c r="O75" i="22"/>
  <c r="S75" i="22" s="1"/>
  <c r="R74" i="22"/>
  <c r="Q74" i="22"/>
  <c r="P74" i="22"/>
  <c r="O74" i="22"/>
  <c r="R73" i="22"/>
  <c r="Q73" i="22"/>
  <c r="P73" i="22"/>
  <c r="O73" i="22"/>
  <c r="S73" i="22" s="1"/>
  <c r="R72" i="22"/>
  <c r="Q72" i="22"/>
  <c r="P72" i="22"/>
  <c r="O72" i="22"/>
  <c r="S72" i="22" s="1"/>
  <c r="R71" i="22"/>
  <c r="Q71" i="22"/>
  <c r="P71" i="22"/>
  <c r="O71" i="22"/>
  <c r="S71" i="22" s="1"/>
  <c r="R70" i="22"/>
  <c r="Q70" i="22"/>
  <c r="P70" i="22"/>
  <c r="O70" i="22"/>
  <c r="S70" i="22" s="1"/>
  <c r="R69" i="22"/>
  <c r="Q69" i="22"/>
  <c r="P69" i="22"/>
  <c r="O69" i="22"/>
  <c r="S69" i="22" s="1"/>
  <c r="R68" i="22"/>
  <c r="Q68" i="22"/>
  <c r="P68" i="22"/>
  <c r="O68" i="22"/>
  <c r="S68" i="22" s="1"/>
  <c r="R67" i="22"/>
  <c r="Q67" i="22"/>
  <c r="P67" i="22"/>
  <c r="O67" i="22"/>
  <c r="S67" i="22" s="1"/>
  <c r="R66" i="22"/>
  <c r="Q66" i="22"/>
  <c r="P66" i="22"/>
  <c r="O66" i="22"/>
  <c r="R65" i="22"/>
  <c r="Q65" i="22"/>
  <c r="P65" i="22"/>
  <c r="O65" i="22"/>
  <c r="S65" i="22" s="1"/>
  <c r="R64" i="22"/>
  <c r="Q64" i="22"/>
  <c r="P64" i="22"/>
  <c r="O64" i="22"/>
  <c r="S64" i="22" s="1"/>
  <c r="R63" i="22"/>
  <c r="Q63" i="22"/>
  <c r="P63" i="22"/>
  <c r="O63" i="22"/>
  <c r="S63" i="22" s="1"/>
  <c r="R62" i="22"/>
  <c r="Q62" i="22"/>
  <c r="P62" i="22"/>
  <c r="O62" i="22"/>
  <c r="S62" i="22" s="1"/>
  <c r="R61" i="22"/>
  <c r="Q61" i="22"/>
  <c r="P61" i="22"/>
  <c r="O61" i="22"/>
  <c r="R60" i="22"/>
  <c r="Q60" i="22"/>
  <c r="P60" i="22"/>
  <c r="O60" i="22"/>
  <c r="S60" i="22" s="1"/>
  <c r="A76" i="51"/>
  <c r="A75" i="51"/>
  <c r="A74" i="5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R76" i="51"/>
  <c r="Q76" i="51"/>
  <c r="P76" i="51"/>
  <c r="O76" i="51"/>
  <c r="S76" i="51" s="1"/>
  <c r="R75" i="51"/>
  <c r="Q75" i="51"/>
  <c r="P75" i="51"/>
  <c r="O75" i="51"/>
  <c r="S75" i="51" s="1"/>
  <c r="R74" i="51"/>
  <c r="Q74" i="51"/>
  <c r="P74" i="51"/>
  <c r="O74" i="51"/>
  <c r="S74" i="51" s="1"/>
  <c r="R73" i="51"/>
  <c r="Q73" i="51"/>
  <c r="P73" i="51"/>
  <c r="O73" i="51"/>
  <c r="S73" i="51" s="1"/>
  <c r="R72" i="51"/>
  <c r="Q72" i="51"/>
  <c r="P72" i="51"/>
  <c r="O72" i="51"/>
  <c r="S72" i="51" s="1"/>
  <c r="R71" i="51"/>
  <c r="Q71" i="51"/>
  <c r="P71" i="51"/>
  <c r="O71" i="51"/>
  <c r="S71" i="51" s="1"/>
  <c r="R70" i="51"/>
  <c r="Q70" i="51"/>
  <c r="P70" i="51"/>
  <c r="O70" i="51"/>
  <c r="S70" i="51" s="1"/>
  <c r="R69" i="51"/>
  <c r="Q69" i="51"/>
  <c r="P69" i="51"/>
  <c r="O69" i="51"/>
  <c r="S69" i="51" s="1"/>
  <c r="R68" i="51"/>
  <c r="Q68" i="51"/>
  <c r="P68" i="51"/>
  <c r="O68" i="51"/>
  <c r="S68" i="51" s="1"/>
  <c r="R67" i="51"/>
  <c r="Q67" i="51"/>
  <c r="P67" i="51"/>
  <c r="O67" i="51"/>
  <c r="S67" i="51" s="1"/>
  <c r="R66" i="51"/>
  <c r="Q66" i="51"/>
  <c r="P66" i="51"/>
  <c r="O66" i="51"/>
  <c r="S66" i="51" s="1"/>
  <c r="R65" i="51"/>
  <c r="Q65" i="51"/>
  <c r="P65" i="51"/>
  <c r="O65" i="51"/>
  <c r="S65" i="51" s="1"/>
  <c r="R64" i="51"/>
  <c r="Q64" i="51"/>
  <c r="P64" i="51"/>
  <c r="O64" i="51"/>
  <c r="S64" i="51" s="1"/>
  <c r="R63" i="51"/>
  <c r="Q63" i="51"/>
  <c r="P63" i="51"/>
  <c r="O63" i="51"/>
  <c r="S63" i="51" s="1"/>
  <c r="R62" i="51"/>
  <c r="Q62" i="51"/>
  <c r="P62" i="51"/>
  <c r="O62" i="51"/>
  <c r="S62" i="51" s="1"/>
  <c r="R61" i="51"/>
  <c r="Q61" i="51"/>
  <c r="P61" i="51"/>
  <c r="O61" i="51"/>
  <c r="R60" i="51"/>
  <c r="Q60" i="51"/>
  <c r="P60" i="51"/>
  <c r="O60" i="51"/>
  <c r="S60" i="51" s="1"/>
  <c r="S60" i="63" l="1"/>
  <c r="S61" i="63"/>
  <c r="S60" i="28"/>
  <c r="S68" i="36"/>
  <c r="S66" i="59"/>
  <c r="S67" i="59"/>
  <c r="S68" i="30"/>
  <c r="S69" i="30"/>
  <c r="S66" i="27"/>
  <c r="S66" i="22"/>
  <c r="S64" i="62"/>
  <c r="S66" i="62"/>
  <c r="S69" i="1"/>
  <c r="S64" i="26"/>
  <c r="S66" i="26"/>
  <c r="S66" i="63"/>
  <c r="S64" i="28"/>
  <c r="S66" i="28"/>
  <c r="S63" i="36"/>
  <c r="S72" i="36"/>
  <c r="S64" i="30"/>
  <c r="S62" i="27"/>
  <c r="S63" i="27"/>
  <c r="S64" i="27"/>
  <c r="S74" i="22"/>
  <c r="S61" i="1"/>
  <c r="S61" i="62"/>
  <c r="S63" i="58"/>
  <c r="S64" i="58"/>
  <c r="S64" i="57"/>
  <c r="S63" i="45"/>
  <c r="S64" i="45"/>
  <c r="S66" i="34"/>
  <c r="S67" i="34"/>
  <c r="S68" i="34"/>
  <c r="S64" i="60"/>
  <c r="S63" i="49"/>
  <c r="S64" i="49"/>
  <c r="S60" i="65"/>
  <c r="S60" i="37"/>
  <c r="S64" i="64"/>
  <c r="S66" i="64"/>
  <c r="S60" i="57"/>
  <c r="S61" i="57"/>
  <c r="S68" i="45"/>
  <c r="S69" i="45"/>
  <c r="S60" i="60"/>
  <c r="S61" i="60"/>
  <c r="S71" i="49"/>
  <c r="S72" i="49"/>
  <c r="S63" i="32"/>
  <c r="S60" i="66"/>
  <c r="S62" i="66"/>
  <c r="S63" i="66"/>
  <c r="S64" i="66"/>
  <c r="S66" i="65"/>
  <c r="S60" i="64"/>
  <c r="S61" i="64"/>
  <c r="S71" i="64"/>
  <c r="S61" i="37"/>
  <c r="S61" i="65"/>
  <c r="S61" i="66"/>
  <c r="S71" i="66"/>
  <c r="S61" i="32"/>
  <c r="S74" i="32"/>
  <c r="S66" i="60"/>
  <c r="S61" i="45"/>
  <c r="S71" i="57"/>
  <c r="S70" i="27"/>
  <c r="S61" i="27"/>
  <c r="S63" i="30"/>
  <c r="S61" i="36"/>
  <c r="S69" i="36"/>
  <c r="S66" i="36"/>
  <c r="S74" i="36"/>
  <c r="S61" i="28"/>
  <c r="S74" i="28"/>
  <c r="S71" i="28"/>
  <c r="S69" i="26"/>
  <c r="S74" i="26"/>
  <c r="S71" i="26"/>
  <c r="S69" i="62"/>
  <c r="S66" i="1"/>
  <c r="S61" i="22"/>
  <c r="S61" i="51"/>
  <c r="C86" i="66" l="1"/>
  <c r="Q84" i="66"/>
  <c r="N82" i="66"/>
  <c r="N83" i="66" s="1"/>
  <c r="M82" i="66"/>
  <c r="L82" i="66"/>
  <c r="K82" i="66"/>
  <c r="J82" i="66"/>
  <c r="I82" i="66"/>
  <c r="H82" i="66"/>
  <c r="G82" i="66"/>
  <c r="F82" i="66"/>
  <c r="E82" i="66"/>
  <c r="D82" i="66"/>
  <c r="C82" i="66"/>
  <c r="Q81" i="66"/>
  <c r="P81" i="66"/>
  <c r="O81" i="66"/>
  <c r="Q80" i="66"/>
  <c r="P80" i="66"/>
  <c r="O80" i="66"/>
  <c r="Q79" i="66"/>
  <c r="P79" i="66"/>
  <c r="O79" i="66"/>
  <c r="Q78" i="66"/>
  <c r="P78" i="66"/>
  <c r="O78" i="66"/>
  <c r="R59" i="66"/>
  <c r="Q59" i="66"/>
  <c r="P59" i="66"/>
  <c r="O59" i="66"/>
  <c r="A59" i="66"/>
  <c r="R57" i="66"/>
  <c r="R54" i="66"/>
  <c r="Q54" i="66"/>
  <c r="P54" i="66"/>
  <c r="O54" i="66"/>
  <c r="N54" i="66"/>
  <c r="M54" i="66"/>
  <c r="L54" i="66"/>
  <c r="K54" i="66"/>
  <c r="J54" i="66"/>
  <c r="I54" i="66"/>
  <c r="H54" i="66"/>
  <c r="G54" i="66"/>
  <c r="F54" i="66"/>
  <c r="E54" i="66"/>
  <c r="D54" i="66"/>
  <c r="C54" i="66"/>
  <c r="B53" i="66"/>
  <c r="B81" i="66" s="1"/>
  <c r="B52" i="66"/>
  <c r="B80" i="66" s="1"/>
  <c r="B51" i="66"/>
  <c r="B79" i="66" s="1"/>
  <c r="B50" i="66"/>
  <c r="B78" i="66" s="1"/>
  <c r="B48" i="66"/>
  <c r="B76" i="66" s="1"/>
  <c r="A48" i="66"/>
  <c r="B47" i="66"/>
  <c r="B75" i="66" s="1"/>
  <c r="A47" i="66"/>
  <c r="B46" i="66"/>
  <c r="B74" i="66" s="1"/>
  <c r="A46" i="66"/>
  <c r="B45" i="66"/>
  <c r="B73" i="66" s="1"/>
  <c r="A45" i="66"/>
  <c r="B44" i="66"/>
  <c r="B72" i="66" s="1"/>
  <c r="A44" i="66"/>
  <c r="B43" i="66"/>
  <c r="B71" i="66" s="1"/>
  <c r="A43" i="66"/>
  <c r="B42" i="66"/>
  <c r="B70" i="66" s="1"/>
  <c r="A42" i="66"/>
  <c r="B41" i="66"/>
  <c r="B69" i="66" s="1"/>
  <c r="A41" i="66"/>
  <c r="B40" i="66"/>
  <c r="B68" i="66" s="1"/>
  <c r="A40" i="66"/>
  <c r="B39" i="66"/>
  <c r="B67" i="66" s="1"/>
  <c r="A39" i="66"/>
  <c r="B38" i="66"/>
  <c r="B66" i="66" s="1"/>
  <c r="A38" i="66"/>
  <c r="B37" i="66"/>
  <c r="B65" i="66" s="1"/>
  <c r="A37" i="66"/>
  <c r="B36" i="66"/>
  <c r="B64" i="66" s="1"/>
  <c r="A36" i="66"/>
  <c r="B35" i="66"/>
  <c r="B63" i="66" s="1"/>
  <c r="A35" i="66"/>
  <c r="B34" i="66"/>
  <c r="B62" i="66" s="1"/>
  <c r="A34" i="66"/>
  <c r="B33" i="66"/>
  <c r="B61" i="66" s="1"/>
  <c r="A33" i="66"/>
  <c r="B32" i="66"/>
  <c r="B60" i="66" s="1"/>
  <c r="A32" i="66"/>
  <c r="B31" i="66"/>
  <c r="B59" i="66" s="1"/>
  <c r="A31" i="66"/>
  <c r="R26" i="66"/>
  <c r="Q26" i="66"/>
  <c r="P26" i="66"/>
  <c r="O26" i="66"/>
  <c r="N26" i="66"/>
  <c r="M26" i="66"/>
  <c r="L26" i="66"/>
  <c r="K26" i="66"/>
  <c r="J26" i="66"/>
  <c r="I26" i="66"/>
  <c r="H26" i="66"/>
  <c r="G26" i="66"/>
  <c r="F26" i="66"/>
  <c r="F27" i="66" s="1"/>
  <c r="E26" i="66"/>
  <c r="E27" i="66" s="1"/>
  <c r="D26" i="66"/>
  <c r="D27" i="66" s="1"/>
  <c r="H27" i="66" s="1"/>
  <c r="L27" i="66" s="1"/>
  <c r="C26" i="66"/>
  <c r="C27" i="66" s="1"/>
  <c r="C86" i="65"/>
  <c r="Q84" i="65"/>
  <c r="N82" i="65"/>
  <c r="N83" i="65" s="1"/>
  <c r="M82" i="65"/>
  <c r="L82" i="65"/>
  <c r="K82" i="65"/>
  <c r="J82" i="65"/>
  <c r="I82" i="65"/>
  <c r="H82" i="65"/>
  <c r="G82" i="65"/>
  <c r="F82" i="65"/>
  <c r="E82" i="65"/>
  <c r="D82" i="65"/>
  <c r="C82" i="65"/>
  <c r="Q81" i="65"/>
  <c r="P81" i="65"/>
  <c r="O81" i="65"/>
  <c r="Q80" i="65"/>
  <c r="P80" i="65"/>
  <c r="O80" i="65"/>
  <c r="Q79" i="65"/>
  <c r="P79" i="65"/>
  <c r="O79" i="65"/>
  <c r="Q78" i="65"/>
  <c r="P78" i="65"/>
  <c r="O78" i="65"/>
  <c r="R59" i="65"/>
  <c r="Q59" i="65"/>
  <c r="P59" i="65"/>
  <c r="O59" i="65"/>
  <c r="A59" i="65"/>
  <c r="R57" i="65"/>
  <c r="R54" i="65"/>
  <c r="Q54" i="65"/>
  <c r="P54" i="65"/>
  <c r="O54" i="65"/>
  <c r="N54" i="65"/>
  <c r="M54" i="65"/>
  <c r="L54" i="65"/>
  <c r="K54" i="65"/>
  <c r="J54" i="65"/>
  <c r="I54" i="65"/>
  <c r="H54" i="65"/>
  <c r="G54" i="65"/>
  <c r="F54" i="65"/>
  <c r="E54" i="65"/>
  <c r="D54" i="65"/>
  <c r="C54" i="65"/>
  <c r="B53" i="65"/>
  <c r="B81" i="65" s="1"/>
  <c r="B52" i="65"/>
  <c r="B80" i="65" s="1"/>
  <c r="B51" i="65"/>
  <c r="B79" i="65" s="1"/>
  <c r="B50" i="65"/>
  <c r="B78" i="65" s="1"/>
  <c r="B48" i="65"/>
  <c r="B76" i="65" s="1"/>
  <c r="A48" i="65"/>
  <c r="B47" i="65"/>
  <c r="B75" i="65" s="1"/>
  <c r="A47" i="65"/>
  <c r="B46" i="65"/>
  <c r="B74" i="65" s="1"/>
  <c r="A46" i="65"/>
  <c r="B45" i="65"/>
  <c r="B73" i="65" s="1"/>
  <c r="A45" i="65"/>
  <c r="B44" i="65"/>
  <c r="B72" i="65" s="1"/>
  <c r="A44" i="65"/>
  <c r="B43" i="65"/>
  <c r="B71" i="65" s="1"/>
  <c r="A43" i="65"/>
  <c r="B42" i="65"/>
  <c r="B70" i="65" s="1"/>
  <c r="A42" i="65"/>
  <c r="B41" i="65"/>
  <c r="B69" i="65" s="1"/>
  <c r="A41" i="65"/>
  <c r="B40" i="65"/>
  <c r="B68" i="65" s="1"/>
  <c r="A40" i="65"/>
  <c r="B39" i="65"/>
  <c r="B67" i="65" s="1"/>
  <c r="A39" i="65"/>
  <c r="B38" i="65"/>
  <c r="B66" i="65" s="1"/>
  <c r="A38" i="65"/>
  <c r="B37" i="65"/>
  <c r="B65" i="65" s="1"/>
  <c r="A37" i="65"/>
  <c r="B36" i="65"/>
  <c r="B64" i="65" s="1"/>
  <c r="A36" i="65"/>
  <c r="B35" i="65"/>
  <c r="B63" i="65" s="1"/>
  <c r="A35" i="65"/>
  <c r="B34" i="65"/>
  <c r="B62" i="65" s="1"/>
  <c r="A34" i="65"/>
  <c r="B33" i="65"/>
  <c r="B61" i="65" s="1"/>
  <c r="A33" i="65"/>
  <c r="B32" i="65"/>
  <c r="B60" i="65" s="1"/>
  <c r="A32" i="65"/>
  <c r="B31" i="65"/>
  <c r="B59" i="65" s="1"/>
  <c r="A31" i="65"/>
  <c r="R26" i="65"/>
  <c r="Q26" i="65"/>
  <c r="P26" i="65"/>
  <c r="O26" i="65"/>
  <c r="N26" i="65"/>
  <c r="M26" i="65"/>
  <c r="L26" i="65"/>
  <c r="K26" i="65"/>
  <c r="J26" i="65"/>
  <c r="I26" i="65"/>
  <c r="H26" i="65"/>
  <c r="G26" i="65"/>
  <c r="F26" i="65"/>
  <c r="F27" i="65" s="1"/>
  <c r="J27" i="65" s="1"/>
  <c r="E26" i="65"/>
  <c r="E27" i="65" s="1"/>
  <c r="I27" i="65" s="1"/>
  <c r="D26" i="65"/>
  <c r="D27" i="65" s="1"/>
  <c r="C26" i="65"/>
  <c r="C27" i="65" s="1"/>
  <c r="C86" i="64"/>
  <c r="Q84" i="64"/>
  <c r="N82" i="64"/>
  <c r="N83" i="64" s="1"/>
  <c r="M82" i="64"/>
  <c r="L82" i="64"/>
  <c r="K82" i="64"/>
  <c r="J82" i="64"/>
  <c r="I82" i="64"/>
  <c r="H82" i="64"/>
  <c r="G82" i="64"/>
  <c r="F82" i="64"/>
  <c r="E82" i="64"/>
  <c r="D82" i="64"/>
  <c r="C82" i="64"/>
  <c r="Q81" i="64"/>
  <c r="P81" i="64"/>
  <c r="O81" i="64"/>
  <c r="Q80" i="64"/>
  <c r="P80" i="64"/>
  <c r="O80" i="64"/>
  <c r="Q79" i="64"/>
  <c r="P79" i="64"/>
  <c r="O79" i="64"/>
  <c r="Q78" i="64"/>
  <c r="P78" i="64"/>
  <c r="O78" i="64"/>
  <c r="R59" i="64"/>
  <c r="Q59" i="64"/>
  <c r="P59" i="64"/>
  <c r="O59" i="64"/>
  <c r="A59" i="64"/>
  <c r="R57" i="64"/>
  <c r="R54" i="64"/>
  <c r="Q54" i="64"/>
  <c r="P54" i="64"/>
  <c r="O54" i="64"/>
  <c r="N54" i="64"/>
  <c r="M54" i="64"/>
  <c r="L54" i="64"/>
  <c r="K54" i="64"/>
  <c r="J54" i="64"/>
  <c r="I54" i="64"/>
  <c r="H54" i="64"/>
  <c r="G54" i="64"/>
  <c r="F54" i="64"/>
  <c r="E54" i="64"/>
  <c r="D54" i="64"/>
  <c r="C54" i="64"/>
  <c r="B53" i="64"/>
  <c r="B81" i="64" s="1"/>
  <c r="B52" i="64"/>
  <c r="B80" i="64" s="1"/>
  <c r="B51" i="64"/>
  <c r="B79" i="64" s="1"/>
  <c r="B50" i="64"/>
  <c r="B78" i="64" s="1"/>
  <c r="B48" i="64"/>
  <c r="B76" i="64" s="1"/>
  <c r="A48" i="64"/>
  <c r="B47" i="64"/>
  <c r="B75" i="64" s="1"/>
  <c r="A47" i="64"/>
  <c r="B46" i="64"/>
  <c r="B74" i="64" s="1"/>
  <c r="A46" i="64"/>
  <c r="B45" i="64"/>
  <c r="B73" i="64" s="1"/>
  <c r="A45" i="64"/>
  <c r="B44" i="64"/>
  <c r="B72" i="64" s="1"/>
  <c r="A44" i="64"/>
  <c r="B43" i="64"/>
  <c r="B71" i="64" s="1"/>
  <c r="A43" i="64"/>
  <c r="B42" i="64"/>
  <c r="B70" i="64" s="1"/>
  <c r="A42" i="64"/>
  <c r="B41" i="64"/>
  <c r="B69" i="64" s="1"/>
  <c r="A41" i="64"/>
  <c r="B40" i="64"/>
  <c r="B68" i="64" s="1"/>
  <c r="A40" i="64"/>
  <c r="B39" i="64"/>
  <c r="B67" i="64" s="1"/>
  <c r="A39" i="64"/>
  <c r="B38" i="64"/>
  <c r="B66" i="64" s="1"/>
  <c r="A38" i="64"/>
  <c r="B37" i="64"/>
  <c r="B65" i="64" s="1"/>
  <c r="A37" i="64"/>
  <c r="B36" i="64"/>
  <c r="B64" i="64" s="1"/>
  <c r="A36" i="64"/>
  <c r="B35" i="64"/>
  <c r="B63" i="64" s="1"/>
  <c r="A35" i="64"/>
  <c r="B34" i="64"/>
  <c r="B62" i="64" s="1"/>
  <c r="A34" i="64"/>
  <c r="B33" i="64"/>
  <c r="B61" i="64" s="1"/>
  <c r="A33" i="64"/>
  <c r="B32" i="64"/>
  <c r="B60" i="64" s="1"/>
  <c r="A32" i="64"/>
  <c r="B31" i="64"/>
  <c r="B59" i="64" s="1"/>
  <c r="A31" i="64"/>
  <c r="R26" i="64"/>
  <c r="Q26" i="64"/>
  <c r="P26" i="64"/>
  <c r="O26" i="64"/>
  <c r="N26" i="64"/>
  <c r="M26" i="64"/>
  <c r="L26" i="64"/>
  <c r="K26" i="64"/>
  <c r="J26" i="64"/>
  <c r="I26" i="64"/>
  <c r="H26" i="64"/>
  <c r="G26" i="64"/>
  <c r="F26" i="64"/>
  <c r="F27" i="64" s="1"/>
  <c r="E26" i="64"/>
  <c r="E27" i="64" s="1"/>
  <c r="D26" i="64"/>
  <c r="D27" i="64" s="1"/>
  <c r="C26" i="64"/>
  <c r="C27" i="64" s="1"/>
  <c r="C86" i="63"/>
  <c r="Q84" i="63"/>
  <c r="N82" i="63"/>
  <c r="N83" i="63" s="1"/>
  <c r="M82" i="63"/>
  <c r="L82" i="63"/>
  <c r="K82" i="63"/>
  <c r="J82" i="63"/>
  <c r="I82" i="63"/>
  <c r="H82" i="63"/>
  <c r="G82" i="63"/>
  <c r="F82" i="63"/>
  <c r="E82" i="63"/>
  <c r="D82" i="63"/>
  <c r="C82" i="63"/>
  <c r="Q81" i="63"/>
  <c r="P81" i="63"/>
  <c r="O81" i="63"/>
  <c r="Q80" i="63"/>
  <c r="P80" i="63"/>
  <c r="O80" i="63"/>
  <c r="Q79" i="63"/>
  <c r="P79" i="63"/>
  <c r="O79" i="63"/>
  <c r="Q78" i="63"/>
  <c r="P78" i="63"/>
  <c r="O78" i="63"/>
  <c r="R59" i="63"/>
  <c r="Q59" i="63"/>
  <c r="P59" i="63"/>
  <c r="O59" i="63"/>
  <c r="A59" i="63"/>
  <c r="R57" i="63"/>
  <c r="R54" i="63"/>
  <c r="Q54" i="63"/>
  <c r="P54" i="63"/>
  <c r="O54" i="63"/>
  <c r="N54" i="63"/>
  <c r="M54" i="63"/>
  <c r="L54" i="63"/>
  <c r="K54" i="63"/>
  <c r="J54" i="63"/>
  <c r="I54" i="63"/>
  <c r="H54" i="63"/>
  <c r="G54" i="63"/>
  <c r="F54" i="63"/>
  <c r="E54" i="63"/>
  <c r="D54" i="63"/>
  <c r="C54" i="63"/>
  <c r="B53" i="63"/>
  <c r="B81" i="63" s="1"/>
  <c r="B52" i="63"/>
  <c r="B80" i="63" s="1"/>
  <c r="B51" i="63"/>
  <c r="B79" i="63" s="1"/>
  <c r="B50" i="63"/>
  <c r="B78" i="63" s="1"/>
  <c r="B48" i="63"/>
  <c r="B76" i="63" s="1"/>
  <c r="A48" i="63"/>
  <c r="B47" i="63"/>
  <c r="B75" i="63" s="1"/>
  <c r="A47" i="63"/>
  <c r="B46" i="63"/>
  <c r="B74" i="63" s="1"/>
  <c r="A46" i="63"/>
  <c r="B45" i="63"/>
  <c r="B73" i="63" s="1"/>
  <c r="A45" i="63"/>
  <c r="B44" i="63"/>
  <c r="B72" i="63" s="1"/>
  <c r="A44" i="63"/>
  <c r="B43" i="63"/>
  <c r="B71" i="63" s="1"/>
  <c r="A43" i="63"/>
  <c r="B42" i="63"/>
  <c r="B70" i="63" s="1"/>
  <c r="A42" i="63"/>
  <c r="B41" i="63"/>
  <c r="B69" i="63" s="1"/>
  <c r="A41" i="63"/>
  <c r="B40" i="63"/>
  <c r="B68" i="63" s="1"/>
  <c r="A40" i="63"/>
  <c r="B39" i="63"/>
  <c r="B67" i="63" s="1"/>
  <c r="A39" i="63"/>
  <c r="B38" i="63"/>
  <c r="B66" i="63" s="1"/>
  <c r="A38" i="63"/>
  <c r="B37" i="63"/>
  <c r="B65" i="63" s="1"/>
  <c r="A37" i="63"/>
  <c r="B36" i="63"/>
  <c r="B64" i="63" s="1"/>
  <c r="A36" i="63"/>
  <c r="B35" i="63"/>
  <c r="B63" i="63" s="1"/>
  <c r="A35" i="63"/>
  <c r="B34" i="63"/>
  <c r="B62" i="63" s="1"/>
  <c r="A34" i="63"/>
  <c r="B33" i="63"/>
  <c r="B61" i="63" s="1"/>
  <c r="A33" i="63"/>
  <c r="B32" i="63"/>
  <c r="B60" i="63" s="1"/>
  <c r="A32" i="63"/>
  <c r="B31" i="63"/>
  <c r="B59" i="63" s="1"/>
  <c r="A31" i="63"/>
  <c r="R26" i="63"/>
  <c r="Q26" i="63"/>
  <c r="P26" i="63"/>
  <c r="O26" i="63"/>
  <c r="N26" i="63"/>
  <c r="M26" i="63"/>
  <c r="L26" i="63"/>
  <c r="K26" i="63"/>
  <c r="J26" i="63"/>
  <c r="I26" i="63"/>
  <c r="H26" i="63"/>
  <c r="G26" i="63"/>
  <c r="F26" i="63"/>
  <c r="F27" i="63" s="1"/>
  <c r="E26" i="63"/>
  <c r="E27" i="63" s="1"/>
  <c r="D26" i="63"/>
  <c r="D27" i="63" s="1"/>
  <c r="C26" i="63"/>
  <c r="C27" i="63" s="1"/>
  <c r="G27" i="63" s="1"/>
  <c r="G27" i="66" l="1"/>
  <c r="K27" i="66" s="1"/>
  <c r="O27" i="66" s="1"/>
  <c r="C55" i="66" s="1"/>
  <c r="G55" i="66" s="1"/>
  <c r="K55" i="66" s="1"/>
  <c r="O55" i="66" s="1"/>
  <c r="C83" i="66" s="1"/>
  <c r="G83" i="66" s="1"/>
  <c r="K83" i="66" s="1"/>
  <c r="H27" i="65"/>
  <c r="L27" i="65" s="1"/>
  <c r="P27" i="65" s="1"/>
  <c r="D55" i="65" s="1"/>
  <c r="H55" i="65" s="1"/>
  <c r="L55" i="65" s="1"/>
  <c r="P55" i="65" s="1"/>
  <c r="D83" i="65" s="1"/>
  <c r="H83" i="65" s="1"/>
  <c r="L83" i="65" s="1"/>
  <c r="G27" i="65"/>
  <c r="P27" i="66"/>
  <c r="D55" i="66" s="1"/>
  <c r="H55" i="66" s="1"/>
  <c r="L55" i="66" s="1"/>
  <c r="P55" i="66" s="1"/>
  <c r="D83" i="66" s="1"/>
  <c r="H83" i="66" s="1"/>
  <c r="L83" i="66" s="1"/>
  <c r="K27" i="65"/>
  <c r="O27" i="65" s="1"/>
  <c r="C55" i="65" s="1"/>
  <c r="G55" i="65" s="1"/>
  <c r="K55" i="65" s="1"/>
  <c r="O55" i="65" s="1"/>
  <c r="C83" i="65" s="1"/>
  <c r="G83" i="65" s="1"/>
  <c r="K83" i="65" s="1"/>
  <c r="N27" i="65"/>
  <c r="R27" i="65" s="1"/>
  <c r="F55" i="65" s="1"/>
  <c r="J55" i="65" s="1"/>
  <c r="N55" i="65" s="1"/>
  <c r="R55" i="65" s="1"/>
  <c r="F83" i="65" s="1"/>
  <c r="J83" i="65" s="1"/>
  <c r="M27" i="65"/>
  <c r="Q27" i="65" s="1"/>
  <c r="E55" i="65" s="1"/>
  <c r="I55" i="65" s="1"/>
  <c r="M55" i="65" s="1"/>
  <c r="Q55" i="65" s="1"/>
  <c r="E83" i="65" s="1"/>
  <c r="I83" i="65" s="1"/>
  <c r="M83" i="65" s="1"/>
  <c r="K27" i="63"/>
  <c r="O27" i="63" s="1"/>
  <c r="C55" i="63" s="1"/>
  <c r="G55" i="63" s="1"/>
  <c r="K55" i="63" s="1"/>
  <c r="O55" i="63" s="1"/>
  <c r="C83" i="63" s="1"/>
  <c r="G83" i="63" s="1"/>
  <c r="K83" i="63" s="1"/>
  <c r="J27" i="64"/>
  <c r="N27" i="64" s="1"/>
  <c r="R27" i="64" s="1"/>
  <c r="F55" i="64" s="1"/>
  <c r="J55" i="64" s="1"/>
  <c r="N55" i="64" s="1"/>
  <c r="R55" i="64" s="1"/>
  <c r="F83" i="64" s="1"/>
  <c r="J83" i="64" s="1"/>
  <c r="H27" i="63"/>
  <c r="L27" i="63" s="1"/>
  <c r="P27" i="63" s="1"/>
  <c r="D55" i="63" s="1"/>
  <c r="H55" i="63" s="1"/>
  <c r="L55" i="63" s="1"/>
  <c r="P55" i="63" s="1"/>
  <c r="D83" i="63" s="1"/>
  <c r="H83" i="63" s="1"/>
  <c r="L83" i="63" s="1"/>
  <c r="S79" i="65"/>
  <c r="S80" i="65"/>
  <c r="R82" i="64"/>
  <c r="S80" i="64"/>
  <c r="S79" i="64"/>
  <c r="S79" i="63"/>
  <c r="S79" i="66"/>
  <c r="S80" i="63"/>
  <c r="S78" i="64"/>
  <c r="S80" i="66"/>
  <c r="O82" i="64"/>
  <c r="Q82" i="64"/>
  <c r="S78" i="65"/>
  <c r="S78" i="63"/>
  <c r="S78" i="66"/>
  <c r="P82" i="64"/>
  <c r="O82" i="65"/>
  <c r="R82" i="65"/>
  <c r="I27" i="63"/>
  <c r="M27" i="63" s="1"/>
  <c r="Q27" i="63" s="1"/>
  <c r="E55" i="63" s="1"/>
  <c r="I55" i="63" s="1"/>
  <c r="M55" i="63" s="1"/>
  <c r="Q55" i="63" s="1"/>
  <c r="E83" i="63" s="1"/>
  <c r="I83" i="63" s="1"/>
  <c r="M83" i="63" s="1"/>
  <c r="I27" i="66"/>
  <c r="M27" i="66" s="1"/>
  <c r="Q27" i="66" s="1"/>
  <c r="E55" i="66" s="1"/>
  <c r="I55" i="66" s="1"/>
  <c r="M55" i="66" s="1"/>
  <c r="Q55" i="66" s="1"/>
  <c r="E83" i="66" s="1"/>
  <c r="I83" i="66" s="1"/>
  <c r="M83" i="66" s="1"/>
  <c r="R82" i="66"/>
  <c r="J27" i="63"/>
  <c r="N27" i="63" s="1"/>
  <c r="R27" i="63" s="1"/>
  <c r="F55" i="63" s="1"/>
  <c r="J55" i="63" s="1"/>
  <c r="N55" i="63" s="1"/>
  <c r="R55" i="63" s="1"/>
  <c r="F83" i="63" s="1"/>
  <c r="J83" i="63" s="1"/>
  <c r="O82" i="63"/>
  <c r="G27" i="64"/>
  <c r="K27" i="64" s="1"/>
  <c r="O27" i="64" s="1"/>
  <c r="C55" i="64" s="1"/>
  <c r="G55" i="64" s="1"/>
  <c r="K55" i="64" s="1"/>
  <c r="O55" i="64" s="1"/>
  <c r="C83" i="64" s="1"/>
  <c r="G83" i="64" s="1"/>
  <c r="K83" i="64" s="1"/>
  <c r="Q82" i="65"/>
  <c r="J27" i="66"/>
  <c r="N27" i="66" s="1"/>
  <c r="R27" i="66" s="1"/>
  <c r="F55" i="66" s="1"/>
  <c r="J55" i="66" s="1"/>
  <c r="N55" i="66" s="1"/>
  <c r="R55" i="66" s="1"/>
  <c r="F83" i="66" s="1"/>
  <c r="J83" i="66" s="1"/>
  <c r="O82" i="66"/>
  <c r="Q82" i="63"/>
  <c r="H27" i="64"/>
  <c r="L27" i="64" s="1"/>
  <c r="P27" i="64" s="1"/>
  <c r="D55" i="64" s="1"/>
  <c r="H55" i="64" s="1"/>
  <c r="L55" i="64" s="1"/>
  <c r="P55" i="64" s="1"/>
  <c r="D83" i="64" s="1"/>
  <c r="H83" i="64" s="1"/>
  <c r="L83" i="64" s="1"/>
  <c r="Q82" i="66"/>
  <c r="I27" i="64"/>
  <c r="M27" i="64" s="1"/>
  <c r="Q27" i="64" s="1"/>
  <c r="E55" i="64" s="1"/>
  <c r="I55" i="64" s="1"/>
  <c r="M55" i="64" s="1"/>
  <c r="Q55" i="64" s="1"/>
  <c r="E83" i="64" s="1"/>
  <c r="I83" i="64" s="1"/>
  <c r="M83" i="64" s="1"/>
  <c r="P82" i="66"/>
  <c r="S81" i="66"/>
  <c r="S59" i="66"/>
  <c r="S81" i="65"/>
  <c r="P82" i="65"/>
  <c r="S59" i="65"/>
  <c r="S81" i="64"/>
  <c r="S59" i="64"/>
  <c r="S81" i="63"/>
  <c r="R82" i="63"/>
  <c r="P82" i="63"/>
  <c r="S59" i="63"/>
  <c r="S84" i="64" l="1"/>
  <c r="S82" i="64"/>
  <c r="S84" i="66"/>
  <c r="S82" i="66"/>
  <c r="S84" i="65"/>
  <c r="S82" i="65"/>
  <c r="S84" i="63"/>
  <c r="S82" i="63"/>
  <c r="C86" i="27" l="1"/>
  <c r="C86" i="1"/>
  <c r="C86" i="62"/>
  <c r="C86" i="26"/>
  <c r="C86" i="28"/>
  <c r="C86" i="36"/>
  <c r="C86" i="30"/>
  <c r="C86" i="57"/>
  <c r="C86" i="34"/>
  <c r="C86" i="58"/>
  <c r="C86" i="60"/>
  <c r="C86" i="49"/>
  <c r="C86" i="32"/>
  <c r="C86" i="37"/>
  <c r="C86" i="22"/>
  <c r="C86" i="45"/>
  <c r="C86" i="51"/>
  <c r="C86" i="59"/>
  <c r="B44" i="30" l="1"/>
  <c r="B72" i="30" s="1"/>
  <c r="B43" i="30"/>
  <c r="B71" i="30" s="1"/>
  <c r="B42" i="30"/>
  <c r="B70" i="30" s="1"/>
  <c r="B41" i="30"/>
  <c r="B69" i="30" s="1"/>
  <c r="B40" i="30"/>
  <c r="B68" i="30" s="1"/>
  <c r="B39" i="30"/>
  <c r="B67" i="30" s="1"/>
  <c r="B38" i="30"/>
  <c r="B66" i="30" s="1"/>
  <c r="B37" i="30"/>
  <c r="B65" i="30" s="1"/>
  <c r="B36" i="30"/>
  <c r="B64" i="30" s="1"/>
  <c r="A43" i="30"/>
  <c r="A42" i="30"/>
  <c r="A41" i="30"/>
  <c r="A40" i="30"/>
  <c r="A39" i="30"/>
  <c r="A38" i="30"/>
  <c r="A37" i="30"/>
  <c r="A36" i="30"/>
  <c r="A35" i="30"/>
  <c r="A34" i="30"/>
  <c r="A33" i="30"/>
  <c r="Q84" i="62" l="1"/>
  <c r="N82" i="62"/>
  <c r="N83" i="62" s="1"/>
  <c r="M82" i="62"/>
  <c r="L82" i="62"/>
  <c r="K82" i="62"/>
  <c r="J82" i="62"/>
  <c r="I82" i="62"/>
  <c r="H82" i="62"/>
  <c r="G82" i="62"/>
  <c r="F82" i="62"/>
  <c r="E82" i="62"/>
  <c r="D82" i="62"/>
  <c r="C82" i="62"/>
  <c r="Q81" i="62"/>
  <c r="P81" i="62"/>
  <c r="O81" i="62"/>
  <c r="Q80" i="62"/>
  <c r="P80" i="62"/>
  <c r="O80" i="62"/>
  <c r="Q79" i="62"/>
  <c r="P79" i="62"/>
  <c r="O79" i="62"/>
  <c r="Q78" i="62"/>
  <c r="P78" i="62"/>
  <c r="O78" i="62"/>
  <c r="R59" i="62"/>
  <c r="Q59" i="62"/>
  <c r="P59" i="62"/>
  <c r="O59" i="62"/>
  <c r="A59" i="62"/>
  <c r="R57" i="62"/>
  <c r="R54" i="62"/>
  <c r="Q54" i="62"/>
  <c r="P54" i="62"/>
  <c r="O54" i="62"/>
  <c r="N54" i="62"/>
  <c r="M54" i="62"/>
  <c r="L54" i="62"/>
  <c r="K54" i="62"/>
  <c r="J54" i="62"/>
  <c r="I54" i="62"/>
  <c r="H54" i="62"/>
  <c r="G54" i="62"/>
  <c r="F54" i="62"/>
  <c r="E54" i="62"/>
  <c r="D54" i="62"/>
  <c r="C54" i="62"/>
  <c r="B53" i="62"/>
  <c r="B81" i="62" s="1"/>
  <c r="B52" i="62"/>
  <c r="B80" i="62" s="1"/>
  <c r="B51" i="62"/>
  <c r="B79" i="62" s="1"/>
  <c r="B50" i="62"/>
  <c r="B78" i="62" s="1"/>
  <c r="B48" i="62"/>
  <c r="B76" i="62" s="1"/>
  <c r="A48" i="62"/>
  <c r="B47" i="62"/>
  <c r="B75" i="62" s="1"/>
  <c r="A47" i="62"/>
  <c r="B46" i="62"/>
  <c r="B74" i="62" s="1"/>
  <c r="A46" i="62"/>
  <c r="B45" i="62"/>
  <c r="B73" i="62" s="1"/>
  <c r="A45" i="62"/>
  <c r="B44" i="62"/>
  <c r="B72" i="62" s="1"/>
  <c r="A44" i="62"/>
  <c r="B43" i="62"/>
  <c r="B71" i="62" s="1"/>
  <c r="A43" i="62"/>
  <c r="B42" i="62"/>
  <c r="B70" i="62" s="1"/>
  <c r="A42" i="62"/>
  <c r="B41" i="62"/>
  <c r="B69" i="62" s="1"/>
  <c r="A41" i="62"/>
  <c r="B40" i="62"/>
  <c r="B68" i="62" s="1"/>
  <c r="A40" i="62"/>
  <c r="B39" i="62"/>
  <c r="B67" i="62" s="1"/>
  <c r="A39" i="62"/>
  <c r="B38" i="62"/>
  <c r="B66" i="62" s="1"/>
  <c r="A38" i="62"/>
  <c r="B37" i="62"/>
  <c r="B65" i="62" s="1"/>
  <c r="A37" i="62"/>
  <c r="B36" i="62"/>
  <c r="B64" i="62" s="1"/>
  <c r="A36" i="62"/>
  <c r="B35" i="62"/>
  <c r="B63" i="62" s="1"/>
  <c r="A35" i="62"/>
  <c r="B34" i="62"/>
  <c r="B62" i="62" s="1"/>
  <c r="A34" i="62"/>
  <c r="B33" i="62"/>
  <c r="B61" i="62" s="1"/>
  <c r="A33" i="62"/>
  <c r="B32" i="62"/>
  <c r="B60" i="62" s="1"/>
  <c r="A32" i="62"/>
  <c r="B31" i="62"/>
  <c r="B59" i="62" s="1"/>
  <c r="A31" i="62"/>
  <c r="R26" i="62"/>
  <c r="Q26" i="62"/>
  <c r="P26" i="62"/>
  <c r="O26" i="62"/>
  <c r="N26" i="62"/>
  <c r="M26" i="62"/>
  <c r="L26" i="62"/>
  <c r="K26" i="62"/>
  <c r="J26" i="62"/>
  <c r="I26" i="62"/>
  <c r="H26" i="62"/>
  <c r="G26" i="62"/>
  <c r="F26" i="62"/>
  <c r="F27" i="62" s="1"/>
  <c r="E26" i="62"/>
  <c r="E27" i="62" s="1"/>
  <c r="D26" i="62"/>
  <c r="C26" i="62"/>
  <c r="C27" i="62" s="1"/>
  <c r="Q84" i="60"/>
  <c r="N82" i="60"/>
  <c r="N83" i="60" s="1"/>
  <c r="M82" i="60"/>
  <c r="L82" i="60"/>
  <c r="K82" i="60"/>
  <c r="J82" i="60"/>
  <c r="I82" i="60"/>
  <c r="H82" i="60"/>
  <c r="G82" i="60"/>
  <c r="F82" i="60"/>
  <c r="E82" i="60"/>
  <c r="D82" i="60"/>
  <c r="C82" i="60"/>
  <c r="Q81" i="60"/>
  <c r="P81" i="60"/>
  <c r="O81" i="60"/>
  <c r="Q80" i="60"/>
  <c r="P80" i="60"/>
  <c r="O80" i="60"/>
  <c r="Q79" i="60"/>
  <c r="P79" i="60"/>
  <c r="O79" i="60"/>
  <c r="Q78" i="60"/>
  <c r="P78" i="60"/>
  <c r="O78" i="60"/>
  <c r="R59" i="60"/>
  <c r="Q59" i="60"/>
  <c r="P59" i="60"/>
  <c r="O59" i="60"/>
  <c r="A59" i="60"/>
  <c r="R57" i="60"/>
  <c r="R54" i="60"/>
  <c r="Q54" i="60"/>
  <c r="P54" i="60"/>
  <c r="O54" i="60"/>
  <c r="N54" i="60"/>
  <c r="M54" i="60"/>
  <c r="L54" i="60"/>
  <c r="K54" i="60"/>
  <c r="J54" i="60"/>
  <c r="I54" i="60"/>
  <c r="H54" i="60"/>
  <c r="G54" i="60"/>
  <c r="F54" i="60"/>
  <c r="E54" i="60"/>
  <c r="D54" i="60"/>
  <c r="C54" i="60"/>
  <c r="B53" i="60"/>
  <c r="B81" i="60" s="1"/>
  <c r="B52" i="60"/>
  <c r="B80" i="60" s="1"/>
  <c r="B51" i="60"/>
  <c r="B79" i="60" s="1"/>
  <c r="B50" i="60"/>
  <c r="B78" i="60" s="1"/>
  <c r="B48" i="60"/>
  <c r="B76" i="60" s="1"/>
  <c r="A48" i="60"/>
  <c r="B47" i="60"/>
  <c r="B75" i="60" s="1"/>
  <c r="A47" i="60"/>
  <c r="B46" i="60"/>
  <c r="B74" i="60" s="1"/>
  <c r="A46" i="60"/>
  <c r="B45" i="60"/>
  <c r="B73" i="60" s="1"/>
  <c r="A45" i="60"/>
  <c r="B44" i="60"/>
  <c r="B72" i="60" s="1"/>
  <c r="A44" i="60"/>
  <c r="B43" i="60"/>
  <c r="B71" i="60" s="1"/>
  <c r="A43" i="60"/>
  <c r="B42" i="60"/>
  <c r="B70" i="60" s="1"/>
  <c r="A42" i="60"/>
  <c r="B41" i="60"/>
  <c r="B69" i="60" s="1"/>
  <c r="A41" i="60"/>
  <c r="B40" i="60"/>
  <c r="B68" i="60" s="1"/>
  <c r="A40" i="60"/>
  <c r="B39" i="60"/>
  <c r="B67" i="60" s="1"/>
  <c r="A39" i="60"/>
  <c r="B38" i="60"/>
  <c r="B66" i="60" s="1"/>
  <c r="A38" i="60"/>
  <c r="B37" i="60"/>
  <c r="B65" i="60" s="1"/>
  <c r="A37" i="60"/>
  <c r="B36" i="60"/>
  <c r="B64" i="60" s="1"/>
  <c r="A36" i="60"/>
  <c r="B35" i="60"/>
  <c r="B63" i="60" s="1"/>
  <c r="A35" i="60"/>
  <c r="B34" i="60"/>
  <c r="B62" i="60" s="1"/>
  <c r="A34" i="60"/>
  <c r="B33" i="60"/>
  <c r="B61" i="60" s="1"/>
  <c r="A33" i="60"/>
  <c r="B32" i="60"/>
  <c r="B60" i="60" s="1"/>
  <c r="A32" i="60"/>
  <c r="B31" i="60"/>
  <c r="B59" i="60" s="1"/>
  <c r="A31" i="60"/>
  <c r="R26" i="60"/>
  <c r="Q26" i="60"/>
  <c r="P26" i="60"/>
  <c r="O26" i="60"/>
  <c r="N26" i="60"/>
  <c r="M26" i="60"/>
  <c r="L26" i="60"/>
  <c r="K26" i="60"/>
  <c r="J26" i="60"/>
  <c r="I26" i="60"/>
  <c r="H26" i="60"/>
  <c r="G26" i="60"/>
  <c r="F26" i="60"/>
  <c r="F27" i="60" s="1"/>
  <c r="E26" i="60"/>
  <c r="E27" i="60" s="1"/>
  <c r="D26" i="60"/>
  <c r="C26" i="60"/>
  <c r="C27" i="60" s="1"/>
  <c r="Q84" i="59"/>
  <c r="N82" i="59"/>
  <c r="N83" i="59" s="1"/>
  <c r="M82" i="59"/>
  <c r="L82" i="59"/>
  <c r="K82" i="59"/>
  <c r="J82" i="59"/>
  <c r="I82" i="59"/>
  <c r="H82" i="59"/>
  <c r="G82" i="59"/>
  <c r="F82" i="59"/>
  <c r="E82" i="59"/>
  <c r="D82" i="59"/>
  <c r="C82" i="59"/>
  <c r="Q81" i="59"/>
  <c r="P81" i="59"/>
  <c r="O81" i="59"/>
  <c r="Q80" i="59"/>
  <c r="P80" i="59"/>
  <c r="O80" i="59"/>
  <c r="Q79" i="59"/>
  <c r="P79" i="59"/>
  <c r="O79" i="59"/>
  <c r="Q78" i="59"/>
  <c r="P78" i="59"/>
  <c r="O78" i="59"/>
  <c r="R59" i="59"/>
  <c r="Q59" i="59"/>
  <c r="P59" i="59"/>
  <c r="O59" i="59"/>
  <c r="A59" i="59"/>
  <c r="R57" i="59"/>
  <c r="R54" i="59"/>
  <c r="Q54" i="59"/>
  <c r="P54" i="59"/>
  <c r="O54" i="59"/>
  <c r="N54" i="59"/>
  <c r="M54" i="59"/>
  <c r="L54" i="59"/>
  <c r="K54" i="59"/>
  <c r="J54" i="59"/>
  <c r="I54" i="59"/>
  <c r="H54" i="59"/>
  <c r="G54" i="59"/>
  <c r="F54" i="59"/>
  <c r="E54" i="59"/>
  <c r="D54" i="59"/>
  <c r="C54" i="59"/>
  <c r="B53" i="59"/>
  <c r="B81" i="59" s="1"/>
  <c r="B52" i="59"/>
  <c r="B80" i="59" s="1"/>
  <c r="B51" i="59"/>
  <c r="B79" i="59" s="1"/>
  <c r="B50" i="59"/>
  <c r="B78" i="59" s="1"/>
  <c r="B48" i="59"/>
  <c r="B76" i="59" s="1"/>
  <c r="A48" i="59"/>
  <c r="B47" i="59"/>
  <c r="B75" i="59" s="1"/>
  <c r="A47" i="59"/>
  <c r="B46" i="59"/>
  <c r="B74" i="59" s="1"/>
  <c r="A46" i="59"/>
  <c r="B45" i="59"/>
  <c r="B73" i="59" s="1"/>
  <c r="A45" i="59"/>
  <c r="B44" i="59"/>
  <c r="B72" i="59" s="1"/>
  <c r="A44" i="59"/>
  <c r="B43" i="59"/>
  <c r="B71" i="59" s="1"/>
  <c r="A43" i="59"/>
  <c r="B42" i="59"/>
  <c r="B70" i="59" s="1"/>
  <c r="A42" i="59"/>
  <c r="B41" i="59"/>
  <c r="B69" i="59" s="1"/>
  <c r="A41" i="59"/>
  <c r="B40" i="59"/>
  <c r="B68" i="59" s="1"/>
  <c r="A40" i="59"/>
  <c r="B39" i="59"/>
  <c r="B67" i="59" s="1"/>
  <c r="A39" i="59"/>
  <c r="B38" i="59"/>
  <c r="B66" i="59" s="1"/>
  <c r="A38" i="59"/>
  <c r="B37" i="59"/>
  <c r="B65" i="59" s="1"/>
  <c r="A37" i="59"/>
  <c r="B36" i="59"/>
  <c r="B64" i="59" s="1"/>
  <c r="A36" i="59"/>
  <c r="B35" i="59"/>
  <c r="B63" i="59" s="1"/>
  <c r="A35" i="59"/>
  <c r="B34" i="59"/>
  <c r="B62" i="59" s="1"/>
  <c r="A34" i="59"/>
  <c r="B33" i="59"/>
  <c r="B61" i="59" s="1"/>
  <c r="A33" i="59"/>
  <c r="B32" i="59"/>
  <c r="B60" i="59" s="1"/>
  <c r="A32" i="59"/>
  <c r="B31" i="59"/>
  <c r="B59" i="59" s="1"/>
  <c r="A31" i="59"/>
  <c r="R26" i="59"/>
  <c r="Q26" i="59"/>
  <c r="P26" i="59"/>
  <c r="O26" i="59"/>
  <c r="N26" i="59"/>
  <c r="M26" i="59"/>
  <c r="L26" i="59"/>
  <c r="K26" i="59"/>
  <c r="J26" i="59"/>
  <c r="I26" i="59"/>
  <c r="H26" i="59"/>
  <c r="G26" i="59"/>
  <c r="F26" i="59"/>
  <c r="F27" i="59" s="1"/>
  <c r="E26" i="59"/>
  <c r="E27" i="59" s="1"/>
  <c r="D26" i="59"/>
  <c r="D27" i="59" s="1"/>
  <c r="C26" i="59"/>
  <c r="C27" i="59" s="1"/>
  <c r="Q84" i="58"/>
  <c r="N82" i="58"/>
  <c r="N83" i="58" s="1"/>
  <c r="M82" i="58"/>
  <c r="L82" i="58"/>
  <c r="K82" i="58"/>
  <c r="J82" i="58"/>
  <c r="I82" i="58"/>
  <c r="H82" i="58"/>
  <c r="G82" i="58"/>
  <c r="F82" i="58"/>
  <c r="E82" i="58"/>
  <c r="D82" i="58"/>
  <c r="C82" i="58"/>
  <c r="Q81" i="58"/>
  <c r="P81" i="58"/>
  <c r="O81" i="58"/>
  <c r="Q80" i="58"/>
  <c r="P80" i="58"/>
  <c r="O80" i="58"/>
  <c r="Q79" i="58"/>
  <c r="P79" i="58"/>
  <c r="O79" i="58"/>
  <c r="Q78" i="58"/>
  <c r="P78" i="58"/>
  <c r="O78" i="58"/>
  <c r="R59" i="58"/>
  <c r="Q59" i="58"/>
  <c r="P59" i="58"/>
  <c r="O59" i="58"/>
  <c r="A59" i="58"/>
  <c r="R57" i="58"/>
  <c r="R54" i="58"/>
  <c r="Q54" i="58"/>
  <c r="P54" i="58"/>
  <c r="O54" i="58"/>
  <c r="N54" i="58"/>
  <c r="M54" i="58"/>
  <c r="L54" i="58"/>
  <c r="K54" i="58"/>
  <c r="J54" i="58"/>
  <c r="I54" i="58"/>
  <c r="H54" i="58"/>
  <c r="G54" i="58"/>
  <c r="F54" i="58"/>
  <c r="E54" i="58"/>
  <c r="D54" i="58"/>
  <c r="C54" i="58"/>
  <c r="B53" i="58"/>
  <c r="B81" i="58" s="1"/>
  <c r="B52" i="58"/>
  <c r="B80" i="58" s="1"/>
  <c r="B51" i="58"/>
  <c r="B79" i="58" s="1"/>
  <c r="B50" i="58"/>
  <c r="B78" i="58" s="1"/>
  <c r="B48" i="58"/>
  <c r="B76" i="58" s="1"/>
  <c r="A48" i="58"/>
  <c r="B47" i="58"/>
  <c r="B75" i="58" s="1"/>
  <c r="A47" i="58"/>
  <c r="B46" i="58"/>
  <c r="B74" i="58" s="1"/>
  <c r="A46" i="58"/>
  <c r="B45" i="58"/>
  <c r="B73" i="58" s="1"/>
  <c r="A45" i="58"/>
  <c r="B44" i="58"/>
  <c r="B72" i="58" s="1"/>
  <c r="A44" i="58"/>
  <c r="B43" i="58"/>
  <c r="B71" i="58" s="1"/>
  <c r="A43" i="58"/>
  <c r="B42" i="58"/>
  <c r="B70" i="58" s="1"/>
  <c r="A42" i="58"/>
  <c r="B41" i="58"/>
  <c r="B69" i="58" s="1"/>
  <c r="A41" i="58"/>
  <c r="B40" i="58"/>
  <c r="B68" i="58" s="1"/>
  <c r="A40" i="58"/>
  <c r="B39" i="58"/>
  <c r="B67" i="58" s="1"/>
  <c r="A39" i="58"/>
  <c r="B38" i="58"/>
  <c r="B66" i="58" s="1"/>
  <c r="A38" i="58"/>
  <c r="B37" i="58"/>
  <c r="B65" i="58" s="1"/>
  <c r="A37" i="58"/>
  <c r="B36" i="58"/>
  <c r="B64" i="58" s="1"/>
  <c r="A36" i="58"/>
  <c r="B35" i="58"/>
  <c r="B63" i="58" s="1"/>
  <c r="A35" i="58"/>
  <c r="B34" i="58"/>
  <c r="B62" i="58" s="1"/>
  <c r="A34" i="58"/>
  <c r="B33" i="58"/>
  <c r="B61" i="58" s="1"/>
  <c r="A33" i="58"/>
  <c r="B32" i="58"/>
  <c r="B60" i="58" s="1"/>
  <c r="A32" i="58"/>
  <c r="B31" i="58"/>
  <c r="B59" i="58" s="1"/>
  <c r="A31" i="58"/>
  <c r="R26" i="58"/>
  <c r="Q26" i="58"/>
  <c r="P26" i="58"/>
  <c r="O26" i="58"/>
  <c r="N26" i="58"/>
  <c r="M26" i="58"/>
  <c r="L26" i="58"/>
  <c r="K26" i="58"/>
  <c r="J26" i="58"/>
  <c r="I26" i="58"/>
  <c r="H26" i="58"/>
  <c r="G26" i="58"/>
  <c r="F26" i="58"/>
  <c r="F27" i="58" s="1"/>
  <c r="E26" i="58"/>
  <c r="E27" i="58" s="1"/>
  <c r="D26" i="58"/>
  <c r="C26" i="58"/>
  <c r="C27" i="58" s="1"/>
  <c r="D27" i="58" l="1"/>
  <c r="D27" i="62"/>
  <c r="H27" i="62" s="1"/>
  <c r="L27" i="62" s="1"/>
  <c r="P27" i="62" s="1"/>
  <c r="D55" i="62" s="1"/>
  <c r="H55" i="62" s="1"/>
  <c r="L55" i="62" s="1"/>
  <c r="P55" i="62" s="1"/>
  <c r="D83" i="62" s="1"/>
  <c r="H83" i="62" s="1"/>
  <c r="L83" i="62" s="1"/>
  <c r="D27" i="60"/>
  <c r="H27" i="60" s="1"/>
  <c r="L27" i="60" s="1"/>
  <c r="P27" i="60" s="1"/>
  <c r="D55" i="60" s="1"/>
  <c r="H55" i="60" s="1"/>
  <c r="L55" i="60" s="1"/>
  <c r="P55" i="60" s="1"/>
  <c r="D83" i="60" s="1"/>
  <c r="H83" i="60" s="1"/>
  <c r="L83" i="60" s="1"/>
  <c r="S79" i="58"/>
  <c r="S80" i="58"/>
  <c r="S80" i="60"/>
  <c r="S80" i="62"/>
  <c r="S79" i="62"/>
  <c r="H27" i="59"/>
  <c r="L27" i="59" s="1"/>
  <c r="P27" i="59" s="1"/>
  <c r="D55" i="59" s="1"/>
  <c r="H55" i="59" s="1"/>
  <c r="L55" i="59" s="1"/>
  <c r="P55" i="59" s="1"/>
  <c r="D83" i="59" s="1"/>
  <c r="H83" i="59" s="1"/>
  <c r="L83" i="59" s="1"/>
  <c r="S80" i="59"/>
  <c r="S79" i="60"/>
  <c r="S79" i="59"/>
  <c r="S78" i="60"/>
  <c r="I27" i="59"/>
  <c r="M27" i="59" s="1"/>
  <c r="Q27" i="59" s="1"/>
  <c r="E55" i="59" s="1"/>
  <c r="I55" i="59" s="1"/>
  <c r="M55" i="59" s="1"/>
  <c r="Q55" i="59" s="1"/>
  <c r="E83" i="59" s="1"/>
  <c r="I83" i="59" s="1"/>
  <c r="M83" i="59" s="1"/>
  <c r="J27" i="59"/>
  <c r="N27" i="59" s="1"/>
  <c r="R27" i="59" s="1"/>
  <c r="F55" i="59" s="1"/>
  <c r="J55" i="59" s="1"/>
  <c r="N55" i="59" s="1"/>
  <c r="R55" i="59" s="1"/>
  <c r="F83" i="59" s="1"/>
  <c r="J83" i="59" s="1"/>
  <c r="G27" i="59"/>
  <c r="K27" i="59" s="1"/>
  <c r="O27" i="59" s="1"/>
  <c r="C55" i="59" s="1"/>
  <c r="G55" i="59" s="1"/>
  <c r="K55" i="59" s="1"/>
  <c r="O55" i="59" s="1"/>
  <c r="C83" i="59" s="1"/>
  <c r="G83" i="59" s="1"/>
  <c r="K83" i="59" s="1"/>
  <c r="J27" i="58"/>
  <c r="N27" i="58" s="1"/>
  <c r="R27" i="58" s="1"/>
  <c r="F55" i="58" s="1"/>
  <c r="J55" i="58" s="1"/>
  <c r="N55" i="58" s="1"/>
  <c r="R55" i="58" s="1"/>
  <c r="F83" i="58" s="1"/>
  <c r="J83" i="58" s="1"/>
  <c r="I27" i="58"/>
  <c r="M27" i="58" s="1"/>
  <c r="Q27" i="58" s="1"/>
  <c r="E55" i="58" s="1"/>
  <c r="I55" i="58" s="1"/>
  <c r="M55" i="58" s="1"/>
  <c r="Q55" i="58" s="1"/>
  <c r="E83" i="58" s="1"/>
  <c r="I83" i="58" s="1"/>
  <c r="M83" i="58" s="1"/>
  <c r="H27" i="58"/>
  <c r="L27" i="58" s="1"/>
  <c r="P27" i="58" s="1"/>
  <c r="D55" i="58" s="1"/>
  <c r="H55" i="58" s="1"/>
  <c r="L55" i="58" s="1"/>
  <c r="P55" i="58" s="1"/>
  <c r="D83" i="58" s="1"/>
  <c r="H83" i="58" s="1"/>
  <c r="L83" i="58" s="1"/>
  <c r="G27" i="58"/>
  <c r="K27" i="58" s="1"/>
  <c r="O27" i="58" s="1"/>
  <c r="C55" i="58" s="1"/>
  <c r="G55" i="58" s="1"/>
  <c r="K55" i="58" s="1"/>
  <c r="O55" i="58" s="1"/>
  <c r="C83" i="58" s="1"/>
  <c r="G83" i="58" s="1"/>
  <c r="K83" i="58" s="1"/>
  <c r="G27" i="60"/>
  <c r="K27" i="60" s="1"/>
  <c r="O27" i="60" s="1"/>
  <c r="C55" i="60" s="1"/>
  <c r="G55" i="60" s="1"/>
  <c r="K55" i="60" s="1"/>
  <c r="O55" i="60" s="1"/>
  <c r="C83" i="60" s="1"/>
  <c r="G83" i="60" s="1"/>
  <c r="K83" i="60" s="1"/>
  <c r="J27" i="60"/>
  <c r="N27" i="60" s="1"/>
  <c r="R27" i="60" s="1"/>
  <c r="F55" i="60" s="1"/>
  <c r="J55" i="60" s="1"/>
  <c r="N55" i="60" s="1"/>
  <c r="R55" i="60" s="1"/>
  <c r="F83" i="60" s="1"/>
  <c r="J83" i="60" s="1"/>
  <c r="I27" i="60"/>
  <c r="M27" i="60" s="1"/>
  <c r="Q27" i="60" s="1"/>
  <c r="E55" i="60" s="1"/>
  <c r="I55" i="60" s="1"/>
  <c r="M55" i="60" s="1"/>
  <c r="Q55" i="60" s="1"/>
  <c r="E83" i="60" s="1"/>
  <c r="I83" i="60" s="1"/>
  <c r="M83" i="60" s="1"/>
  <c r="J27" i="62"/>
  <c r="N27" i="62" s="1"/>
  <c r="R27" i="62" s="1"/>
  <c r="F55" i="62" s="1"/>
  <c r="J55" i="62" s="1"/>
  <c r="N55" i="62" s="1"/>
  <c r="R55" i="62" s="1"/>
  <c r="F83" i="62" s="1"/>
  <c r="J83" i="62" s="1"/>
  <c r="I27" i="62"/>
  <c r="M27" i="62" s="1"/>
  <c r="Q27" i="62" s="1"/>
  <c r="E55" i="62" s="1"/>
  <c r="I55" i="62" s="1"/>
  <c r="M55" i="62" s="1"/>
  <c r="Q55" i="62" s="1"/>
  <c r="E83" i="62" s="1"/>
  <c r="I83" i="62" s="1"/>
  <c r="M83" i="62" s="1"/>
  <c r="G27" i="62"/>
  <c r="K27" i="62" s="1"/>
  <c r="O27" i="62" s="1"/>
  <c r="C55" i="62" s="1"/>
  <c r="G55" i="62" s="1"/>
  <c r="K55" i="62" s="1"/>
  <c r="O55" i="62" s="1"/>
  <c r="C83" i="62" s="1"/>
  <c r="G83" i="62" s="1"/>
  <c r="K83" i="62" s="1"/>
  <c r="O82" i="59"/>
  <c r="Q82" i="59"/>
  <c r="P82" i="59"/>
  <c r="S59" i="58"/>
  <c r="O82" i="58"/>
  <c r="Q82" i="58"/>
  <c r="P82" i="58"/>
  <c r="P82" i="60"/>
  <c r="R82" i="60"/>
  <c r="Q82" i="60"/>
  <c r="O82" i="60"/>
  <c r="P82" i="62"/>
  <c r="R82" i="62"/>
  <c r="Q82" i="62"/>
  <c r="O82" i="62"/>
  <c r="S78" i="58"/>
  <c r="S78" i="62"/>
  <c r="S78" i="59"/>
  <c r="S81" i="62"/>
  <c r="S59" i="62"/>
  <c r="S81" i="60"/>
  <c r="S59" i="60"/>
  <c r="S81" i="59"/>
  <c r="R82" i="59"/>
  <c r="S59" i="59"/>
  <c r="S81" i="58"/>
  <c r="R82" i="58"/>
  <c r="S84" i="59" l="1"/>
  <c r="S82" i="59"/>
  <c r="S82" i="58"/>
  <c r="S84" i="58"/>
  <c r="S82" i="60"/>
  <c r="S84" i="60"/>
  <c r="S82" i="62"/>
  <c r="S84" i="62"/>
  <c r="Q84" i="57" l="1"/>
  <c r="N82" i="57"/>
  <c r="N83" i="57" s="1"/>
  <c r="M82" i="57"/>
  <c r="L82" i="57"/>
  <c r="K82" i="57"/>
  <c r="J82" i="57"/>
  <c r="I82" i="57"/>
  <c r="H82" i="57"/>
  <c r="G82" i="57"/>
  <c r="F82" i="57"/>
  <c r="E82" i="57"/>
  <c r="D82" i="57"/>
  <c r="C82" i="57"/>
  <c r="Q81" i="57"/>
  <c r="P81" i="57"/>
  <c r="O81" i="57"/>
  <c r="Q80" i="57"/>
  <c r="P80" i="57"/>
  <c r="O80" i="57"/>
  <c r="Q79" i="57"/>
  <c r="P79" i="57"/>
  <c r="O79" i="57"/>
  <c r="Q78" i="57"/>
  <c r="P78" i="57"/>
  <c r="O78" i="57"/>
  <c r="R59" i="57"/>
  <c r="Q59" i="57"/>
  <c r="P59" i="57"/>
  <c r="O59" i="57"/>
  <c r="A59" i="57"/>
  <c r="R57" i="57"/>
  <c r="R54" i="57"/>
  <c r="Q54" i="57"/>
  <c r="P54" i="57"/>
  <c r="O54" i="57"/>
  <c r="N54" i="57"/>
  <c r="M54" i="57"/>
  <c r="L54" i="57"/>
  <c r="K54" i="57"/>
  <c r="J54" i="57"/>
  <c r="I54" i="57"/>
  <c r="H54" i="57"/>
  <c r="G54" i="57"/>
  <c r="F54" i="57"/>
  <c r="E54" i="57"/>
  <c r="D54" i="57"/>
  <c r="C54" i="57"/>
  <c r="B53" i="57"/>
  <c r="B81" i="57" s="1"/>
  <c r="B52" i="57"/>
  <c r="B80" i="57" s="1"/>
  <c r="B51" i="57"/>
  <c r="B79" i="57" s="1"/>
  <c r="B50" i="57"/>
  <c r="B78" i="57" s="1"/>
  <c r="B48" i="57"/>
  <c r="B76" i="57" s="1"/>
  <c r="A48" i="57"/>
  <c r="B47" i="57"/>
  <c r="B75" i="57" s="1"/>
  <c r="A47" i="57"/>
  <c r="B46" i="57"/>
  <c r="B74" i="57" s="1"/>
  <c r="A46" i="57"/>
  <c r="B45" i="57"/>
  <c r="B73" i="57" s="1"/>
  <c r="A45" i="57"/>
  <c r="B44" i="57"/>
  <c r="B72" i="57" s="1"/>
  <c r="A44" i="57"/>
  <c r="B43" i="57"/>
  <c r="B71" i="57" s="1"/>
  <c r="A43" i="57"/>
  <c r="B42" i="57"/>
  <c r="B70" i="57" s="1"/>
  <c r="A42" i="57"/>
  <c r="B41" i="57"/>
  <c r="B69" i="57" s="1"/>
  <c r="A41" i="57"/>
  <c r="B40" i="57"/>
  <c r="B68" i="57" s="1"/>
  <c r="A40" i="57"/>
  <c r="B39" i="57"/>
  <c r="B67" i="57" s="1"/>
  <c r="A39" i="57"/>
  <c r="B38" i="57"/>
  <c r="B66" i="57" s="1"/>
  <c r="A38" i="57"/>
  <c r="B37" i="57"/>
  <c r="B65" i="57" s="1"/>
  <c r="A37" i="57"/>
  <c r="B36" i="57"/>
  <c r="B64" i="57" s="1"/>
  <c r="A36" i="57"/>
  <c r="B35" i="57"/>
  <c r="B63" i="57" s="1"/>
  <c r="A35" i="57"/>
  <c r="B34" i="57"/>
  <c r="B62" i="57" s="1"/>
  <c r="A34" i="57"/>
  <c r="B33" i="57"/>
  <c r="B61" i="57" s="1"/>
  <c r="A33" i="57"/>
  <c r="B32" i="57"/>
  <c r="B60" i="57" s="1"/>
  <c r="A32" i="57"/>
  <c r="B31" i="57"/>
  <c r="B59" i="57" s="1"/>
  <c r="A31" i="57"/>
  <c r="R26" i="57"/>
  <c r="Q26" i="57"/>
  <c r="P26" i="57"/>
  <c r="O26" i="57"/>
  <c r="N26" i="57"/>
  <c r="M26" i="57"/>
  <c r="L26" i="57"/>
  <c r="K26" i="57"/>
  <c r="J26" i="57"/>
  <c r="I26" i="57"/>
  <c r="H26" i="57"/>
  <c r="G26" i="57"/>
  <c r="F26" i="57"/>
  <c r="F27" i="57" s="1"/>
  <c r="E26" i="57"/>
  <c r="E27" i="57" s="1"/>
  <c r="D26" i="57"/>
  <c r="C26" i="57"/>
  <c r="C27" i="57" s="1"/>
  <c r="D27" i="57" l="1"/>
  <c r="H27" i="57" s="1"/>
  <c r="L27" i="57" s="1"/>
  <c r="P27" i="57" s="1"/>
  <c r="D55" i="57" s="1"/>
  <c r="H55" i="57" s="1"/>
  <c r="L55" i="57" s="1"/>
  <c r="P55" i="57" s="1"/>
  <c r="D83" i="57" s="1"/>
  <c r="H83" i="57" s="1"/>
  <c r="L83" i="57" s="1"/>
  <c r="J27" i="57"/>
  <c r="N27" i="57" s="1"/>
  <c r="R27" i="57" s="1"/>
  <c r="F55" i="57" s="1"/>
  <c r="J55" i="57" s="1"/>
  <c r="N55" i="57" s="1"/>
  <c r="R55" i="57" s="1"/>
  <c r="F83" i="57" s="1"/>
  <c r="J83" i="57" s="1"/>
  <c r="P82" i="57"/>
  <c r="S79" i="57"/>
  <c r="S81" i="57"/>
  <c r="O82" i="57"/>
  <c r="Q82" i="57"/>
  <c r="S80" i="57"/>
  <c r="G27" i="57"/>
  <c r="K27" i="57" s="1"/>
  <c r="O27" i="57" s="1"/>
  <c r="C55" i="57" s="1"/>
  <c r="G55" i="57" s="1"/>
  <c r="K55" i="57" s="1"/>
  <c r="O55" i="57" s="1"/>
  <c r="C83" i="57" s="1"/>
  <c r="G83" i="57" s="1"/>
  <c r="K83" i="57" s="1"/>
  <c r="S78" i="57"/>
  <c r="I27" i="57"/>
  <c r="M27" i="57" s="1"/>
  <c r="Q27" i="57" s="1"/>
  <c r="E55" i="57" s="1"/>
  <c r="I55" i="57" s="1"/>
  <c r="M55" i="57" s="1"/>
  <c r="Q55" i="57" s="1"/>
  <c r="E83" i="57" s="1"/>
  <c r="I83" i="57" s="1"/>
  <c r="M83" i="57" s="1"/>
  <c r="R82" i="57"/>
  <c r="S59" i="57"/>
  <c r="S82" i="57" l="1"/>
  <c r="S84" i="57"/>
  <c r="B48" i="51" l="1"/>
  <c r="B76" i="51" s="1"/>
  <c r="A48" i="51"/>
  <c r="B48" i="45"/>
  <c r="B76" i="45" s="1"/>
  <c r="A48" i="45"/>
  <c r="B48" i="1"/>
  <c r="B76" i="1" s="1"/>
  <c r="A48" i="1"/>
  <c r="B48" i="26"/>
  <c r="B76" i="26" s="1"/>
  <c r="A48" i="26"/>
  <c r="B48" i="28"/>
  <c r="B76" i="28" s="1"/>
  <c r="A48" i="28"/>
  <c r="B48" i="36"/>
  <c r="B76" i="36" s="1"/>
  <c r="A48" i="36"/>
  <c r="B48" i="27"/>
  <c r="B76" i="27" s="1"/>
  <c r="A48" i="27"/>
  <c r="B48" i="30"/>
  <c r="B76" i="30" s="1"/>
  <c r="A48" i="30"/>
  <c r="B48" i="34"/>
  <c r="B76" i="34" s="1"/>
  <c r="A48" i="34"/>
  <c r="B48" i="32"/>
  <c r="B76" i="32" s="1"/>
  <c r="A48" i="32"/>
  <c r="B48" i="49"/>
  <c r="B76" i="49" s="1"/>
  <c r="A48" i="49"/>
  <c r="B48" i="37"/>
  <c r="B76" i="37" s="1"/>
  <c r="A48" i="37"/>
  <c r="B48" i="22"/>
  <c r="B76" i="22" s="1"/>
  <c r="A48" i="22"/>
  <c r="N82" i="51"/>
  <c r="M82" i="51"/>
  <c r="L82" i="51"/>
  <c r="K82" i="51"/>
  <c r="N82" i="45"/>
  <c r="M82" i="45"/>
  <c r="L82" i="45"/>
  <c r="K82" i="45"/>
  <c r="N82" i="1"/>
  <c r="M82" i="1"/>
  <c r="L82" i="1"/>
  <c r="K82" i="1"/>
  <c r="N82" i="26"/>
  <c r="M82" i="26"/>
  <c r="L82" i="26"/>
  <c r="K82" i="26"/>
  <c r="N82" i="28"/>
  <c r="M82" i="28"/>
  <c r="L82" i="28"/>
  <c r="K82" i="28"/>
  <c r="N82" i="36"/>
  <c r="M82" i="36"/>
  <c r="L82" i="36"/>
  <c r="K82" i="36"/>
  <c r="N82" i="27"/>
  <c r="M82" i="27"/>
  <c r="L82" i="27"/>
  <c r="K82" i="27"/>
  <c r="N82" i="30"/>
  <c r="M82" i="30"/>
  <c r="L82" i="30"/>
  <c r="K82" i="30"/>
  <c r="N82" i="34"/>
  <c r="M82" i="34"/>
  <c r="L82" i="34"/>
  <c r="K82" i="34"/>
  <c r="N82" i="32"/>
  <c r="M82" i="32"/>
  <c r="L82" i="32"/>
  <c r="K82" i="32"/>
  <c r="N82" i="49"/>
  <c r="M82" i="49"/>
  <c r="L82" i="49"/>
  <c r="K82" i="49"/>
  <c r="N82" i="37"/>
  <c r="M82" i="37"/>
  <c r="L82" i="37"/>
  <c r="K82" i="37"/>
  <c r="N82" i="22"/>
  <c r="M82" i="22"/>
  <c r="L82" i="22"/>
  <c r="K82" i="22"/>
  <c r="J82" i="51"/>
  <c r="I82" i="51"/>
  <c r="H82" i="51"/>
  <c r="G82" i="51"/>
  <c r="J82" i="45"/>
  <c r="I82" i="45"/>
  <c r="H82" i="45"/>
  <c r="G82" i="45"/>
  <c r="J82" i="1"/>
  <c r="I82" i="1"/>
  <c r="H82" i="1"/>
  <c r="G82" i="1"/>
  <c r="J82" i="26"/>
  <c r="I82" i="26"/>
  <c r="H82" i="26"/>
  <c r="G82" i="26"/>
  <c r="J82" i="28"/>
  <c r="I82" i="28"/>
  <c r="H82" i="28"/>
  <c r="G82" i="28"/>
  <c r="J82" i="36"/>
  <c r="I82" i="36"/>
  <c r="H82" i="36"/>
  <c r="G82" i="36"/>
  <c r="J82" i="27"/>
  <c r="I82" i="27"/>
  <c r="H82" i="27"/>
  <c r="G82" i="27"/>
  <c r="J82" i="30"/>
  <c r="I82" i="30"/>
  <c r="H82" i="30"/>
  <c r="G82" i="30"/>
  <c r="J82" i="34"/>
  <c r="I82" i="34"/>
  <c r="H82" i="34"/>
  <c r="G82" i="34"/>
  <c r="J82" i="32"/>
  <c r="I82" i="32"/>
  <c r="H82" i="32"/>
  <c r="G82" i="32"/>
  <c r="J82" i="49"/>
  <c r="I82" i="49"/>
  <c r="H82" i="49"/>
  <c r="G82" i="49"/>
  <c r="J82" i="37"/>
  <c r="I82" i="37"/>
  <c r="H82" i="37"/>
  <c r="G82" i="37"/>
  <c r="J82" i="22"/>
  <c r="I82" i="22"/>
  <c r="H82" i="22"/>
  <c r="G82" i="22"/>
  <c r="F82" i="51"/>
  <c r="E82" i="51"/>
  <c r="D82" i="51"/>
  <c r="C82" i="51"/>
  <c r="F82" i="45"/>
  <c r="E82" i="45"/>
  <c r="D82" i="45"/>
  <c r="C82" i="45"/>
  <c r="F82" i="1"/>
  <c r="E82" i="1"/>
  <c r="D82" i="1"/>
  <c r="C82" i="1"/>
  <c r="F82" i="26"/>
  <c r="E82" i="26"/>
  <c r="D82" i="26"/>
  <c r="C82" i="26"/>
  <c r="F82" i="28"/>
  <c r="E82" i="28"/>
  <c r="D82" i="28"/>
  <c r="C82" i="28"/>
  <c r="F82" i="36"/>
  <c r="E82" i="36"/>
  <c r="D82" i="36"/>
  <c r="C82" i="36"/>
  <c r="F82" i="27"/>
  <c r="E82" i="27"/>
  <c r="D82" i="27"/>
  <c r="C82" i="27"/>
  <c r="F82" i="30"/>
  <c r="E82" i="30"/>
  <c r="D82" i="30"/>
  <c r="C82" i="30"/>
  <c r="F82" i="34"/>
  <c r="E82" i="34"/>
  <c r="D82" i="34"/>
  <c r="C82" i="34"/>
  <c r="F82" i="32"/>
  <c r="E82" i="32"/>
  <c r="D82" i="32"/>
  <c r="C82" i="32"/>
  <c r="F82" i="49"/>
  <c r="E82" i="49"/>
  <c r="D82" i="49"/>
  <c r="C82" i="49"/>
  <c r="F82" i="37"/>
  <c r="E82" i="37"/>
  <c r="D82" i="37"/>
  <c r="C82" i="37"/>
  <c r="F82" i="22"/>
  <c r="E82" i="22"/>
  <c r="D82" i="22"/>
  <c r="C82" i="22"/>
  <c r="R54" i="51"/>
  <c r="Q54" i="51"/>
  <c r="P54" i="51"/>
  <c r="O54" i="51"/>
  <c r="R54" i="45"/>
  <c r="Q54" i="45"/>
  <c r="P54" i="45"/>
  <c r="O54" i="45"/>
  <c r="R54" i="1"/>
  <c r="Q54" i="1"/>
  <c r="P54" i="1"/>
  <c r="O54" i="1"/>
  <c r="R54" i="26"/>
  <c r="Q54" i="26"/>
  <c r="P54" i="26"/>
  <c r="O54" i="26"/>
  <c r="R54" i="28"/>
  <c r="Q54" i="28"/>
  <c r="P54" i="28"/>
  <c r="O54" i="28"/>
  <c r="R54" i="36"/>
  <c r="Q54" i="36"/>
  <c r="P54" i="36"/>
  <c r="O54" i="36"/>
  <c r="R54" i="27"/>
  <c r="Q54" i="27"/>
  <c r="P54" i="27"/>
  <c r="O54" i="27"/>
  <c r="R54" i="30"/>
  <c r="Q54" i="30"/>
  <c r="P54" i="30"/>
  <c r="O54" i="30"/>
  <c r="R54" i="34"/>
  <c r="Q54" i="34"/>
  <c r="P54" i="34"/>
  <c r="O54" i="34"/>
  <c r="R54" i="32"/>
  <c r="Q54" i="32"/>
  <c r="P54" i="32"/>
  <c r="O54" i="32"/>
  <c r="R54" i="49"/>
  <c r="Q54" i="49"/>
  <c r="P54" i="49"/>
  <c r="O54" i="49"/>
  <c r="R54" i="37"/>
  <c r="Q54" i="37"/>
  <c r="P54" i="37"/>
  <c r="O54" i="37"/>
  <c r="R54" i="22"/>
  <c r="Q54" i="22"/>
  <c r="P54" i="22"/>
  <c r="O54" i="22"/>
  <c r="N54" i="51"/>
  <c r="M54" i="51"/>
  <c r="L54" i="51"/>
  <c r="K54" i="51"/>
  <c r="N54" i="45"/>
  <c r="M54" i="45"/>
  <c r="L54" i="45"/>
  <c r="K54" i="45"/>
  <c r="N54" i="1"/>
  <c r="M54" i="1"/>
  <c r="L54" i="1"/>
  <c r="K54" i="1"/>
  <c r="N54" i="26"/>
  <c r="M54" i="26"/>
  <c r="L54" i="26"/>
  <c r="K54" i="26"/>
  <c r="N54" i="28"/>
  <c r="M54" i="28"/>
  <c r="L54" i="28"/>
  <c r="K54" i="28"/>
  <c r="N54" i="36"/>
  <c r="M54" i="36"/>
  <c r="L54" i="36"/>
  <c r="K54" i="36"/>
  <c r="N54" i="27"/>
  <c r="M54" i="27"/>
  <c r="L54" i="27"/>
  <c r="K54" i="27"/>
  <c r="N54" i="30"/>
  <c r="M54" i="30"/>
  <c r="L54" i="30"/>
  <c r="K54" i="30"/>
  <c r="N54" i="34"/>
  <c r="M54" i="34"/>
  <c r="L54" i="34"/>
  <c r="K54" i="34"/>
  <c r="N54" i="32"/>
  <c r="M54" i="32"/>
  <c r="L54" i="32"/>
  <c r="K54" i="32"/>
  <c r="N54" i="49"/>
  <c r="M54" i="49"/>
  <c r="L54" i="49"/>
  <c r="K54" i="49"/>
  <c r="N54" i="37"/>
  <c r="M54" i="37"/>
  <c r="L54" i="37"/>
  <c r="K54" i="37"/>
  <c r="N54" i="22"/>
  <c r="M54" i="22"/>
  <c r="L54" i="22"/>
  <c r="K54" i="22"/>
  <c r="J54" i="51"/>
  <c r="I54" i="51"/>
  <c r="H54" i="51"/>
  <c r="G54" i="51"/>
  <c r="J54" i="45"/>
  <c r="I54" i="45"/>
  <c r="H54" i="45"/>
  <c r="G54" i="45"/>
  <c r="J54" i="1"/>
  <c r="I54" i="1"/>
  <c r="H54" i="1"/>
  <c r="G54" i="1"/>
  <c r="J54" i="26"/>
  <c r="I54" i="26"/>
  <c r="H54" i="26"/>
  <c r="G54" i="26"/>
  <c r="J54" i="28"/>
  <c r="I54" i="28"/>
  <c r="H54" i="28"/>
  <c r="G54" i="28"/>
  <c r="J54" i="36"/>
  <c r="I54" i="36"/>
  <c r="H54" i="36"/>
  <c r="G54" i="36"/>
  <c r="J54" i="27"/>
  <c r="I54" i="27"/>
  <c r="H54" i="27"/>
  <c r="G54" i="27"/>
  <c r="J54" i="30"/>
  <c r="I54" i="30"/>
  <c r="H54" i="30"/>
  <c r="G54" i="30"/>
  <c r="J54" i="34"/>
  <c r="I54" i="34"/>
  <c r="H54" i="34"/>
  <c r="G54" i="34"/>
  <c r="J54" i="32"/>
  <c r="I54" i="32"/>
  <c r="H54" i="32"/>
  <c r="G54" i="32"/>
  <c r="J54" i="49"/>
  <c r="I54" i="49"/>
  <c r="H54" i="49"/>
  <c r="G54" i="49"/>
  <c r="J54" i="37"/>
  <c r="I54" i="37"/>
  <c r="H54" i="37"/>
  <c r="G54" i="37"/>
  <c r="J54" i="22"/>
  <c r="I54" i="22"/>
  <c r="H54" i="22"/>
  <c r="G54" i="22"/>
  <c r="F54" i="51"/>
  <c r="E54" i="51"/>
  <c r="D54" i="51"/>
  <c r="C54" i="51"/>
  <c r="F54" i="45"/>
  <c r="E54" i="45"/>
  <c r="D54" i="45"/>
  <c r="C54" i="45"/>
  <c r="F54" i="1"/>
  <c r="E54" i="1"/>
  <c r="D54" i="1"/>
  <c r="C54" i="1"/>
  <c r="F54" i="26"/>
  <c r="E54" i="26"/>
  <c r="D54" i="26"/>
  <c r="C54" i="26"/>
  <c r="F54" i="28"/>
  <c r="E54" i="28"/>
  <c r="D54" i="28"/>
  <c r="C54" i="28"/>
  <c r="F54" i="36"/>
  <c r="E54" i="36"/>
  <c r="D54" i="36"/>
  <c r="C54" i="36"/>
  <c r="F54" i="27"/>
  <c r="E54" i="27"/>
  <c r="D54" i="27"/>
  <c r="C54" i="27"/>
  <c r="F54" i="30"/>
  <c r="E54" i="30"/>
  <c r="D54" i="30"/>
  <c r="C54" i="30"/>
  <c r="F54" i="34"/>
  <c r="E54" i="34"/>
  <c r="D54" i="34"/>
  <c r="C54" i="34"/>
  <c r="F54" i="32"/>
  <c r="E54" i="32"/>
  <c r="D54" i="32"/>
  <c r="C54" i="32"/>
  <c r="F54" i="49"/>
  <c r="E54" i="49"/>
  <c r="D54" i="49"/>
  <c r="C54" i="49"/>
  <c r="F54" i="37"/>
  <c r="E54" i="37"/>
  <c r="D54" i="37"/>
  <c r="C54" i="37"/>
  <c r="F54" i="22"/>
  <c r="E54" i="22"/>
  <c r="D54" i="22"/>
  <c r="C54" i="22"/>
  <c r="R26" i="51"/>
  <c r="Q26" i="51"/>
  <c r="P26" i="51"/>
  <c r="O26" i="51"/>
  <c r="R26" i="45"/>
  <c r="Q26" i="45"/>
  <c r="P26" i="45"/>
  <c r="O26" i="45"/>
  <c r="R26" i="1"/>
  <c r="Q26" i="1"/>
  <c r="P26" i="1"/>
  <c r="O26" i="1"/>
  <c r="R26" i="26"/>
  <c r="Q26" i="26"/>
  <c r="P26" i="26"/>
  <c r="O26" i="26"/>
  <c r="R26" i="28"/>
  <c r="Q26" i="28"/>
  <c r="P26" i="28"/>
  <c r="O26" i="28"/>
  <c r="R26" i="36"/>
  <c r="Q26" i="36"/>
  <c r="P26" i="36"/>
  <c r="O26" i="36"/>
  <c r="R26" i="27"/>
  <c r="Q26" i="27"/>
  <c r="P26" i="27"/>
  <c r="O26" i="27"/>
  <c r="R26" i="30"/>
  <c r="Q26" i="30"/>
  <c r="P26" i="30"/>
  <c r="O26" i="30"/>
  <c r="R26" i="34"/>
  <c r="Q26" i="34"/>
  <c r="P26" i="34"/>
  <c r="O26" i="34"/>
  <c r="R26" i="32"/>
  <c r="Q26" i="32"/>
  <c r="P26" i="32"/>
  <c r="O26" i="32"/>
  <c r="R26" i="49"/>
  <c r="Q26" i="49"/>
  <c r="P26" i="49"/>
  <c r="O26" i="49"/>
  <c r="R26" i="37"/>
  <c r="Q26" i="37"/>
  <c r="P26" i="37"/>
  <c r="O26" i="37"/>
  <c r="R26" i="22"/>
  <c r="Q26" i="22"/>
  <c r="P26" i="22"/>
  <c r="O26" i="22"/>
  <c r="N26" i="51"/>
  <c r="M26" i="51"/>
  <c r="L26" i="51"/>
  <c r="K26" i="51"/>
  <c r="N26" i="45"/>
  <c r="M26" i="45"/>
  <c r="L26" i="45"/>
  <c r="K26" i="45"/>
  <c r="N26" i="1"/>
  <c r="M26" i="1"/>
  <c r="L26" i="1"/>
  <c r="K26" i="1"/>
  <c r="N26" i="26"/>
  <c r="M26" i="26"/>
  <c r="L26" i="26"/>
  <c r="K26" i="26"/>
  <c r="N26" i="28"/>
  <c r="M26" i="28"/>
  <c r="L26" i="28"/>
  <c r="K26" i="28"/>
  <c r="N26" i="36"/>
  <c r="M26" i="36"/>
  <c r="L26" i="36"/>
  <c r="K26" i="36"/>
  <c r="N26" i="27"/>
  <c r="M26" i="27"/>
  <c r="L26" i="27"/>
  <c r="K26" i="27"/>
  <c r="N26" i="30"/>
  <c r="M26" i="30"/>
  <c r="L26" i="30"/>
  <c r="K26" i="30"/>
  <c r="N26" i="34"/>
  <c r="M26" i="34"/>
  <c r="L26" i="34"/>
  <c r="K26" i="34"/>
  <c r="N26" i="32"/>
  <c r="M26" i="32"/>
  <c r="L26" i="32"/>
  <c r="K26" i="32"/>
  <c r="N26" i="49"/>
  <c r="M26" i="49"/>
  <c r="L26" i="49"/>
  <c r="K26" i="49"/>
  <c r="N26" i="37"/>
  <c r="M26" i="37"/>
  <c r="L26" i="37"/>
  <c r="K26" i="37"/>
  <c r="N26" i="22"/>
  <c r="M26" i="22"/>
  <c r="L26" i="22"/>
  <c r="K26" i="22"/>
  <c r="J26" i="51"/>
  <c r="I26" i="51"/>
  <c r="H26" i="51"/>
  <c r="G26" i="51"/>
  <c r="J26" i="45"/>
  <c r="I26" i="45"/>
  <c r="H26" i="45"/>
  <c r="G26" i="45"/>
  <c r="J26" i="1"/>
  <c r="I26" i="1"/>
  <c r="H26" i="1"/>
  <c r="G26" i="1"/>
  <c r="J26" i="26"/>
  <c r="I26" i="26"/>
  <c r="H26" i="26"/>
  <c r="G26" i="26"/>
  <c r="J26" i="28"/>
  <c r="I26" i="28"/>
  <c r="H26" i="28"/>
  <c r="G26" i="28"/>
  <c r="J26" i="36"/>
  <c r="I26" i="36"/>
  <c r="H26" i="36"/>
  <c r="G26" i="36"/>
  <c r="J26" i="27"/>
  <c r="I26" i="27"/>
  <c r="H26" i="27"/>
  <c r="G26" i="27"/>
  <c r="J26" i="30"/>
  <c r="I26" i="30"/>
  <c r="H26" i="30"/>
  <c r="G26" i="30"/>
  <c r="J26" i="34"/>
  <c r="I26" i="34"/>
  <c r="H26" i="34"/>
  <c r="G26" i="34"/>
  <c r="J26" i="32"/>
  <c r="I26" i="32"/>
  <c r="H26" i="32"/>
  <c r="G26" i="32"/>
  <c r="J26" i="49"/>
  <c r="I26" i="49"/>
  <c r="H26" i="49"/>
  <c r="G26" i="49"/>
  <c r="J26" i="37"/>
  <c r="I26" i="37"/>
  <c r="H26" i="37"/>
  <c r="G26" i="37"/>
  <c r="J26" i="22"/>
  <c r="I26" i="22"/>
  <c r="H26" i="22"/>
  <c r="G26" i="22"/>
  <c r="F26" i="51"/>
  <c r="F26" i="45"/>
  <c r="F26" i="1"/>
  <c r="F26" i="26"/>
  <c r="F26" i="28"/>
  <c r="F26" i="36"/>
  <c r="F26" i="27"/>
  <c r="F26" i="30"/>
  <c r="F26" i="34"/>
  <c r="F26" i="32"/>
  <c r="F26" i="49"/>
  <c r="F26" i="37"/>
  <c r="F26" i="22"/>
  <c r="E26" i="51"/>
  <c r="E26" i="45"/>
  <c r="E26" i="1"/>
  <c r="E26" i="26"/>
  <c r="E26" i="28"/>
  <c r="E26" i="36"/>
  <c r="E26" i="27"/>
  <c r="E26" i="30"/>
  <c r="E26" i="34"/>
  <c r="E26" i="32"/>
  <c r="E26" i="49"/>
  <c r="E26" i="37"/>
  <c r="E26" i="22"/>
  <c r="D26" i="51"/>
  <c r="D26" i="45"/>
  <c r="D26" i="1"/>
  <c r="D26" i="26"/>
  <c r="D26" i="28"/>
  <c r="D26" i="36"/>
  <c r="D26" i="27"/>
  <c r="D26" i="30"/>
  <c r="D26" i="34"/>
  <c r="D26" i="32"/>
  <c r="D26" i="49"/>
  <c r="D26" i="37"/>
  <c r="D26" i="22"/>
  <c r="C26" i="51"/>
  <c r="C26" i="45"/>
  <c r="C26" i="1"/>
  <c r="C26" i="26"/>
  <c r="C26" i="28"/>
  <c r="C26" i="36"/>
  <c r="C26" i="27"/>
  <c r="C26" i="30"/>
  <c r="C26" i="34"/>
  <c r="C26" i="32"/>
  <c r="C26" i="49"/>
  <c r="C26" i="37"/>
  <c r="C26" i="22"/>
  <c r="Q81" i="51" l="1"/>
  <c r="P81" i="51"/>
  <c r="O81" i="51"/>
  <c r="Q81" i="45"/>
  <c r="P81" i="45"/>
  <c r="O81" i="45"/>
  <c r="Q81" i="1"/>
  <c r="P81" i="1"/>
  <c r="O81" i="1"/>
  <c r="Q81" i="26"/>
  <c r="P81" i="26"/>
  <c r="O81" i="26"/>
  <c r="Q81" i="28"/>
  <c r="P81" i="28"/>
  <c r="O81" i="28"/>
  <c r="Q81" i="36"/>
  <c r="P81" i="36"/>
  <c r="O81" i="36"/>
  <c r="Q81" i="27"/>
  <c r="P81" i="27"/>
  <c r="O81" i="27"/>
  <c r="Q81" i="30"/>
  <c r="P81" i="30"/>
  <c r="O81" i="30"/>
  <c r="Q81" i="34"/>
  <c r="P81" i="34"/>
  <c r="O81" i="34"/>
  <c r="Q81" i="32"/>
  <c r="P81" i="32"/>
  <c r="O81" i="32"/>
  <c r="Q81" i="49"/>
  <c r="P81" i="49"/>
  <c r="O81" i="49"/>
  <c r="Q81" i="37"/>
  <c r="P81" i="37"/>
  <c r="O81" i="37"/>
  <c r="Q81" i="22"/>
  <c r="P81" i="22"/>
  <c r="O81" i="22"/>
  <c r="B81" i="1"/>
  <c r="B81" i="28"/>
  <c r="B81" i="27"/>
  <c r="B81" i="34"/>
  <c r="B81" i="49"/>
  <c r="B81" i="22"/>
  <c r="B53" i="51"/>
  <c r="B81" i="51" s="1"/>
  <c r="B53" i="45"/>
  <c r="B81" i="45" s="1"/>
  <c r="B53" i="1"/>
  <c r="B53" i="26"/>
  <c r="B81" i="26" s="1"/>
  <c r="B53" i="28"/>
  <c r="B53" i="36"/>
  <c r="B81" i="36" s="1"/>
  <c r="B53" i="27"/>
  <c r="B53" i="30"/>
  <c r="B81" i="30" s="1"/>
  <c r="B53" i="34"/>
  <c r="B53" i="32"/>
  <c r="B81" i="32" s="1"/>
  <c r="B53" i="49"/>
  <c r="B53" i="37"/>
  <c r="B81" i="37" s="1"/>
  <c r="B53" i="22"/>
  <c r="S81" i="49" l="1"/>
  <c r="S81" i="28"/>
  <c r="S81" i="1"/>
  <c r="S81" i="30"/>
  <c r="S81" i="37"/>
  <c r="S81" i="32"/>
  <c r="S81" i="22"/>
  <c r="S81" i="36"/>
  <c r="S81" i="34"/>
  <c r="S81" i="26"/>
  <c r="S81" i="45"/>
  <c r="S81" i="27"/>
  <c r="S81" i="51"/>
  <c r="B47" i="51" l="1"/>
  <c r="B75" i="51" s="1"/>
  <c r="A47" i="51"/>
  <c r="B47" i="45"/>
  <c r="B75" i="45" s="1"/>
  <c r="A47" i="45"/>
  <c r="B47" i="1"/>
  <c r="B75" i="1" s="1"/>
  <c r="A47" i="1"/>
  <c r="B47" i="26"/>
  <c r="B75" i="26" s="1"/>
  <c r="A47" i="26"/>
  <c r="B47" i="28"/>
  <c r="B75" i="28" s="1"/>
  <c r="A47" i="28"/>
  <c r="B47" i="36"/>
  <c r="B75" i="36" s="1"/>
  <c r="A47" i="36"/>
  <c r="B47" i="27"/>
  <c r="B75" i="27" s="1"/>
  <c r="A47" i="27"/>
  <c r="B47" i="30"/>
  <c r="B75" i="30" s="1"/>
  <c r="A47" i="30"/>
  <c r="B47" i="34"/>
  <c r="B75" i="34" s="1"/>
  <c r="A47" i="34"/>
  <c r="B47" i="32"/>
  <c r="B75" i="32" s="1"/>
  <c r="A47" i="32"/>
  <c r="B47" i="49"/>
  <c r="B75" i="49" s="1"/>
  <c r="A47" i="49"/>
  <c r="B47" i="37"/>
  <c r="B75" i="37" s="1"/>
  <c r="A47" i="37"/>
  <c r="B47" i="22"/>
  <c r="B75" i="22" s="1"/>
  <c r="A47" i="22"/>
  <c r="B40" i="45" l="1"/>
  <c r="B68" i="45" s="1"/>
  <c r="R59" i="45"/>
  <c r="R82" i="45" s="1"/>
  <c r="R59" i="37"/>
  <c r="R59" i="49"/>
  <c r="R82" i="49" s="1"/>
  <c r="R59" i="32"/>
  <c r="R59" i="34"/>
  <c r="R82" i="34" s="1"/>
  <c r="R59" i="27"/>
  <c r="R82" i="27" s="1"/>
  <c r="R59" i="36"/>
  <c r="R82" i="36" s="1"/>
  <c r="R59" i="51"/>
  <c r="R59" i="28"/>
  <c r="R82" i="28" s="1"/>
  <c r="R59" i="30"/>
  <c r="R82" i="30" s="1"/>
  <c r="R59" i="26"/>
  <c r="R82" i="26" s="1"/>
  <c r="R59" i="1"/>
  <c r="R82" i="1" s="1"/>
  <c r="R57" i="45"/>
  <c r="R57" i="37"/>
  <c r="R57" i="49"/>
  <c r="R57" i="32"/>
  <c r="R57" i="34"/>
  <c r="R57" i="27"/>
  <c r="R57" i="36"/>
  <c r="R57" i="51"/>
  <c r="R57" i="28"/>
  <c r="R57" i="30"/>
  <c r="R57" i="26"/>
  <c r="R57" i="1"/>
  <c r="R57" i="22"/>
  <c r="B52" i="32"/>
  <c r="B80" i="32" s="1"/>
  <c r="O79" i="32"/>
  <c r="Q79" i="32"/>
  <c r="O79" i="34"/>
  <c r="Q79" i="34"/>
  <c r="O79" i="27"/>
  <c r="Q79" i="27"/>
  <c r="B39" i="27"/>
  <c r="B67" i="27" s="1"/>
  <c r="B35" i="27"/>
  <c r="B63" i="27" s="1"/>
  <c r="O79" i="28"/>
  <c r="Q79" i="28"/>
  <c r="Q80" i="32"/>
  <c r="P80" i="32"/>
  <c r="O80" i="32"/>
  <c r="P79" i="32"/>
  <c r="Q80" i="1"/>
  <c r="P80" i="1"/>
  <c r="O80" i="1"/>
  <c r="Q79" i="1"/>
  <c r="P79" i="1"/>
  <c r="O79" i="1"/>
  <c r="Q80" i="22"/>
  <c r="P80" i="22"/>
  <c r="O80" i="22"/>
  <c r="Q79" i="22"/>
  <c r="P79" i="22"/>
  <c r="O79" i="22"/>
  <c r="O80" i="37"/>
  <c r="Q80" i="37"/>
  <c r="B52" i="37"/>
  <c r="B80" i="37" s="1"/>
  <c r="O79" i="37"/>
  <c r="Q79" i="37"/>
  <c r="B52" i="1"/>
  <c r="B80" i="1" s="1"/>
  <c r="B52" i="26"/>
  <c r="B80" i="26" s="1"/>
  <c r="B52" i="30"/>
  <c r="B80" i="30" s="1"/>
  <c r="B52" i="28"/>
  <c r="B80" i="28" s="1"/>
  <c r="B52" i="51"/>
  <c r="B80" i="51" s="1"/>
  <c r="B52" i="36"/>
  <c r="B80" i="36" s="1"/>
  <c r="B52" i="27"/>
  <c r="B80" i="27" s="1"/>
  <c r="B52" i="34"/>
  <c r="B80" i="34" s="1"/>
  <c r="B52" i="49"/>
  <c r="B80" i="49" s="1"/>
  <c r="B52" i="45"/>
  <c r="B80" i="45" s="1"/>
  <c r="B52" i="22"/>
  <c r="B80" i="22" s="1"/>
  <c r="Q80" i="26"/>
  <c r="O80" i="26"/>
  <c r="P80" i="26"/>
  <c r="Q80" i="30"/>
  <c r="O80" i="30"/>
  <c r="P80" i="30"/>
  <c r="Q80" i="28"/>
  <c r="O80" i="28"/>
  <c r="P80" i="28"/>
  <c r="Q80" i="51"/>
  <c r="O80" i="51"/>
  <c r="P80" i="51"/>
  <c r="Q80" i="36"/>
  <c r="O80" i="36"/>
  <c r="P80" i="36"/>
  <c r="Q80" i="27"/>
  <c r="O80" i="27"/>
  <c r="P80" i="27"/>
  <c r="Q80" i="34"/>
  <c r="O80" i="34"/>
  <c r="P80" i="34"/>
  <c r="Q80" i="49"/>
  <c r="O80" i="49"/>
  <c r="P80" i="49"/>
  <c r="P80" i="37"/>
  <c r="Q80" i="45"/>
  <c r="O80" i="45"/>
  <c r="P80" i="45"/>
  <c r="D27" i="45"/>
  <c r="E27" i="45"/>
  <c r="F27" i="45"/>
  <c r="C27" i="45"/>
  <c r="A31" i="45"/>
  <c r="B31" i="45"/>
  <c r="B59" i="45" s="1"/>
  <c r="A32" i="45"/>
  <c r="B32" i="45"/>
  <c r="B60" i="45" s="1"/>
  <c r="A33" i="45"/>
  <c r="B33" i="45"/>
  <c r="B61" i="45" s="1"/>
  <c r="A34" i="45"/>
  <c r="B34" i="45"/>
  <c r="B62" i="45" s="1"/>
  <c r="A35" i="45"/>
  <c r="B35" i="45"/>
  <c r="B63" i="45" s="1"/>
  <c r="A36" i="45"/>
  <c r="B36" i="45"/>
  <c r="B64" i="45" s="1"/>
  <c r="A37" i="45"/>
  <c r="B37" i="45"/>
  <c r="B65" i="45" s="1"/>
  <c r="A38" i="45"/>
  <c r="B38" i="45"/>
  <c r="B66" i="45" s="1"/>
  <c r="A39" i="45"/>
  <c r="B39" i="45"/>
  <c r="B67" i="45" s="1"/>
  <c r="A40" i="45"/>
  <c r="A41" i="45"/>
  <c r="B41" i="45"/>
  <c r="B69" i="45" s="1"/>
  <c r="A42" i="45"/>
  <c r="B42" i="45"/>
  <c r="B70" i="45" s="1"/>
  <c r="A43" i="45"/>
  <c r="B43" i="45"/>
  <c r="B71" i="45" s="1"/>
  <c r="A44" i="45"/>
  <c r="B44" i="45"/>
  <c r="B72" i="45" s="1"/>
  <c r="A45" i="45"/>
  <c r="B45" i="45"/>
  <c r="B73" i="45" s="1"/>
  <c r="A46" i="45"/>
  <c r="B46" i="45"/>
  <c r="B74" i="45" s="1"/>
  <c r="B50" i="45"/>
  <c r="B78" i="45" s="1"/>
  <c r="B51" i="45"/>
  <c r="B79" i="45" s="1"/>
  <c r="A59" i="45"/>
  <c r="O59" i="45"/>
  <c r="O82" i="45" s="1"/>
  <c r="P59" i="45"/>
  <c r="P82" i="45" s="1"/>
  <c r="Q59" i="45"/>
  <c r="Q82" i="45" s="1"/>
  <c r="O78" i="45"/>
  <c r="P78" i="45"/>
  <c r="Q78" i="45"/>
  <c r="O79" i="45"/>
  <c r="P79" i="45"/>
  <c r="Q79" i="45"/>
  <c r="N83" i="45"/>
  <c r="Q84" i="45"/>
  <c r="C27" i="37"/>
  <c r="D27" i="37"/>
  <c r="E27" i="37"/>
  <c r="F27" i="37"/>
  <c r="A31" i="37"/>
  <c r="B31" i="37"/>
  <c r="B59" i="37" s="1"/>
  <c r="A32" i="37"/>
  <c r="B32" i="37"/>
  <c r="B60" i="37" s="1"/>
  <c r="A33" i="37"/>
  <c r="B33" i="37"/>
  <c r="B61" i="37" s="1"/>
  <c r="A34" i="37"/>
  <c r="B34" i="37"/>
  <c r="B62" i="37" s="1"/>
  <c r="A35" i="37"/>
  <c r="B35" i="37"/>
  <c r="B63" i="37" s="1"/>
  <c r="A36" i="37"/>
  <c r="B36" i="37"/>
  <c r="B64" i="37" s="1"/>
  <c r="A37" i="37"/>
  <c r="B37" i="37"/>
  <c r="B65" i="37" s="1"/>
  <c r="A38" i="37"/>
  <c r="B38" i="37"/>
  <c r="B66" i="37" s="1"/>
  <c r="A39" i="37"/>
  <c r="B39" i="37"/>
  <c r="B67" i="37" s="1"/>
  <c r="A40" i="37"/>
  <c r="B40" i="37"/>
  <c r="B68" i="37" s="1"/>
  <c r="A41" i="37"/>
  <c r="B41" i="37"/>
  <c r="B69" i="37" s="1"/>
  <c r="A42" i="37"/>
  <c r="B42" i="37"/>
  <c r="B70" i="37" s="1"/>
  <c r="A43" i="37"/>
  <c r="B43" i="37"/>
  <c r="B71" i="37" s="1"/>
  <c r="A44" i="37"/>
  <c r="B44" i="37"/>
  <c r="B72" i="37" s="1"/>
  <c r="A45" i="37"/>
  <c r="B45" i="37"/>
  <c r="B73" i="37" s="1"/>
  <c r="A46" i="37"/>
  <c r="B46" i="37"/>
  <c r="B74" i="37" s="1"/>
  <c r="B50" i="37"/>
  <c r="B78" i="37" s="1"/>
  <c r="B51" i="37"/>
  <c r="B79" i="37" s="1"/>
  <c r="A59" i="37"/>
  <c r="O59" i="37"/>
  <c r="O82" i="37" s="1"/>
  <c r="P59" i="37"/>
  <c r="P82" i="37" s="1"/>
  <c r="Q59" i="37"/>
  <c r="Q82" i="37" s="1"/>
  <c r="O78" i="37"/>
  <c r="P78" i="37"/>
  <c r="Q78" i="37"/>
  <c r="P79" i="37"/>
  <c r="N83" i="37"/>
  <c r="Q84" i="37"/>
  <c r="C27" i="49"/>
  <c r="D27" i="49"/>
  <c r="E27" i="49"/>
  <c r="F27" i="49"/>
  <c r="A31" i="49"/>
  <c r="B31" i="49"/>
  <c r="B59" i="49" s="1"/>
  <c r="A32" i="49"/>
  <c r="B32" i="49"/>
  <c r="B60" i="49" s="1"/>
  <c r="A33" i="49"/>
  <c r="B33" i="49"/>
  <c r="B61" i="49" s="1"/>
  <c r="A34" i="49"/>
  <c r="B34" i="49"/>
  <c r="B62" i="49" s="1"/>
  <c r="A35" i="49"/>
  <c r="B35" i="49"/>
  <c r="B63" i="49" s="1"/>
  <c r="A36" i="49"/>
  <c r="B36" i="49"/>
  <c r="B64" i="49" s="1"/>
  <c r="A37" i="49"/>
  <c r="B37" i="49"/>
  <c r="B65" i="49" s="1"/>
  <c r="A38" i="49"/>
  <c r="B38" i="49"/>
  <c r="B66" i="49" s="1"/>
  <c r="A39" i="49"/>
  <c r="B39" i="49"/>
  <c r="B67" i="49" s="1"/>
  <c r="A40" i="49"/>
  <c r="B40" i="49"/>
  <c r="B68" i="49" s="1"/>
  <c r="A41" i="49"/>
  <c r="B41" i="49"/>
  <c r="B69" i="49" s="1"/>
  <c r="A42" i="49"/>
  <c r="B42" i="49"/>
  <c r="B70" i="49" s="1"/>
  <c r="A43" i="49"/>
  <c r="B43" i="49"/>
  <c r="B71" i="49" s="1"/>
  <c r="A44" i="49"/>
  <c r="B44" i="49"/>
  <c r="B72" i="49" s="1"/>
  <c r="A45" i="49"/>
  <c r="B45" i="49"/>
  <c r="B73" i="49" s="1"/>
  <c r="A46" i="49"/>
  <c r="B46" i="49"/>
  <c r="B74" i="49" s="1"/>
  <c r="B50" i="49"/>
  <c r="B78" i="49" s="1"/>
  <c r="B51" i="49"/>
  <c r="A59" i="49"/>
  <c r="O59" i="49"/>
  <c r="O82" i="49" s="1"/>
  <c r="P59" i="49"/>
  <c r="P82" i="49" s="1"/>
  <c r="Q59" i="49"/>
  <c r="Q82" i="49" s="1"/>
  <c r="O78" i="49"/>
  <c r="P78" i="49"/>
  <c r="Q78" i="49"/>
  <c r="B79" i="49"/>
  <c r="O79" i="49"/>
  <c r="P79" i="49"/>
  <c r="Q79" i="49"/>
  <c r="N83" i="49"/>
  <c r="Q84" i="49"/>
  <c r="C27" i="32"/>
  <c r="D27" i="32"/>
  <c r="E27" i="32"/>
  <c r="F27" i="32"/>
  <c r="A31" i="32"/>
  <c r="B31" i="32"/>
  <c r="B59" i="32" s="1"/>
  <c r="A32" i="32"/>
  <c r="B32" i="32"/>
  <c r="B60" i="32" s="1"/>
  <c r="A33" i="32"/>
  <c r="B33" i="32"/>
  <c r="B61" i="32" s="1"/>
  <c r="A34" i="32"/>
  <c r="B34" i="32"/>
  <c r="B62" i="32" s="1"/>
  <c r="A35" i="32"/>
  <c r="B35" i="32"/>
  <c r="B63" i="32" s="1"/>
  <c r="A36" i="32"/>
  <c r="B36" i="32"/>
  <c r="B64" i="32" s="1"/>
  <c r="A37" i="32"/>
  <c r="B37" i="32"/>
  <c r="B65" i="32" s="1"/>
  <c r="A38" i="32"/>
  <c r="B38" i="32"/>
  <c r="B66" i="32" s="1"/>
  <c r="A39" i="32"/>
  <c r="B39" i="32"/>
  <c r="B67" i="32" s="1"/>
  <c r="A40" i="32"/>
  <c r="B40" i="32"/>
  <c r="B68" i="32" s="1"/>
  <c r="A41" i="32"/>
  <c r="B41" i="32"/>
  <c r="B69" i="32" s="1"/>
  <c r="A42" i="32"/>
  <c r="B42" i="32"/>
  <c r="B70" i="32" s="1"/>
  <c r="A43" i="32"/>
  <c r="B43" i="32"/>
  <c r="B71" i="32" s="1"/>
  <c r="A44" i="32"/>
  <c r="B44" i="32"/>
  <c r="B72" i="32" s="1"/>
  <c r="A45" i="32"/>
  <c r="B45" i="32"/>
  <c r="B73" i="32" s="1"/>
  <c r="A46" i="32"/>
  <c r="B46" i="32"/>
  <c r="B74" i="32" s="1"/>
  <c r="B50" i="32"/>
  <c r="B78" i="32" s="1"/>
  <c r="B51" i="32"/>
  <c r="B79" i="32" s="1"/>
  <c r="A59" i="32"/>
  <c r="O59" i="32"/>
  <c r="O82" i="32" s="1"/>
  <c r="P59" i="32"/>
  <c r="P82" i="32" s="1"/>
  <c r="Q59" i="32"/>
  <c r="Q82" i="32" s="1"/>
  <c r="O78" i="32"/>
  <c r="P78" i="32"/>
  <c r="Q78" i="32"/>
  <c r="N83" i="32"/>
  <c r="Q84" i="32"/>
  <c r="C27" i="34"/>
  <c r="D27" i="34"/>
  <c r="E27" i="34"/>
  <c r="F27" i="34"/>
  <c r="A31" i="34"/>
  <c r="B31" i="34"/>
  <c r="B59" i="34" s="1"/>
  <c r="A32" i="34"/>
  <c r="B32" i="34"/>
  <c r="B60" i="34" s="1"/>
  <c r="A33" i="34"/>
  <c r="B33" i="34"/>
  <c r="B61" i="34" s="1"/>
  <c r="A34" i="34"/>
  <c r="B34" i="34"/>
  <c r="B62" i="34" s="1"/>
  <c r="A35" i="34"/>
  <c r="B35" i="34"/>
  <c r="B63" i="34" s="1"/>
  <c r="A36" i="34"/>
  <c r="B36" i="34"/>
  <c r="B64" i="34" s="1"/>
  <c r="A37" i="34"/>
  <c r="B37" i="34"/>
  <c r="B65" i="34" s="1"/>
  <c r="A38" i="34"/>
  <c r="B38" i="34"/>
  <c r="B66" i="34" s="1"/>
  <c r="A39" i="34"/>
  <c r="B39" i="34"/>
  <c r="B67" i="34" s="1"/>
  <c r="A40" i="34"/>
  <c r="B40" i="34"/>
  <c r="B68" i="34" s="1"/>
  <c r="A41" i="34"/>
  <c r="B41" i="34"/>
  <c r="B69" i="34" s="1"/>
  <c r="A42" i="34"/>
  <c r="B42" i="34"/>
  <c r="B70" i="34" s="1"/>
  <c r="A43" i="34"/>
  <c r="B43" i="34"/>
  <c r="B71" i="34" s="1"/>
  <c r="A44" i="34"/>
  <c r="B44" i="34"/>
  <c r="B72" i="34" s="1"/>
  <c r="A45" i="34"/>
  <c r="B45" i="34"/>
  <c r="B73" i="34" s="1"/>
  <c r="A46" i="34"/>
  <c r="B46" i="34"/>
  <c r="B74" i="34" s="1"/>
  <c r="B50" i="34"/>
  <c r="B78" i="34" s="1"/>
  <c r="B51" i="34"/>
  <c r="B79" i="34" s="1"/>
  <c r="A59" i="34"/>
  <c r="O59" i="34"/>
  <c r="O82" i="34" s="1"/>
  <c r="P59" i="34"/>
  <c r="P82" i="34" s="1"/>
  <c r="Q59" i="34"/>
  <c r="Q82" i="34" s="1"/>
  <c r="O78" i="34"/>
  <c r="P78" i="34"/>
  <c r="Q78" i="34"/>
  <c r="P79" i="34"/>
  <c r="N83" i="34"/>
  <c r="Q84" i="34"/>
  <c r="D27" i="27"/>
  <c r="E27" i="27"/>
  <c r="F27" i="27"/>
  <c r="C27" i="27"/>
  <c r="A31" i="27"/>
  <c r="B31" i="27"/>
  <c r="B59" i="27" s="1"/>
  <c r="A32" i="27"/>
  <c r="B32" i="27"/>
  <c r="B60" i="27" s="1"/>
  <c r="A33" i="27"/>
  <c r="B33" i="27"/>
  <c r="B61" i="27" s="1"/>
  <c r="A34" i="27"/>
  <c r="B34" i="27"/>
  <c r="B62" i="27" s="1"/>
  <c r="A35" i="27"/>
  <c r="A36" i="27"/>
  <c r="B36" i="27"/>
  <c r="B64" i="27" s="1"/>
  <c r="A37" i="27"/>
  <c r="B37" i="27"/>
  <c r="B65" i="27" s="1"/>
  <c r="A38" i="27"/>
  <c r="B38" i="27"/>
  <c r="B66" i="27" s="1"/>
  <c r="A39" i="27"/>
  <c r="A40" i="27"/>
  <c r="B40" i="27"/>
  <c r="B68" i="27" s="1"/>
  <c r="A41" i="27"/>
  <c r="B41" i="27"/>
  <c r="B69" i="27" s="1"/>
  <c r="A42" i="27"/>
  <c r="B42" i="27"/>
  <c r="B70" i="27" s="1"/>
  <c r="A43" i="27"/>
  <c r="B43" i="27"/>
  <c r="B71" i="27" s="1"/>
  <c r="A44" i="27"/>
  <c r="B44" i="27"/>
  <c r="B72" i="27" s="1"/>
  <c r="A45" i="27"/>
  <c r="B45" i="27"/>
  <c r="B73" i="27" s="1"/>
  <c r="A46" i="27"/>
  <c r="B46" i="27"/>
  <c r="B74" i="27" s="1"/>
  <c r="B50" i="27"/>
  <c r="B78" i="27" s="1"/>
  <c r="B51" i="27"/>
  <c r="B79" i="27" s="1"/>
  <c r="A59" i="27"/>
  <c r="O59" i="27"/>
  <c r="O82" i="27" s="1"/>
  <c r="P59" i="27"/>
  <c r="P82" i="27" s="1"/>
  <c r="Q59" i="27"/>
  <c r="Q82" i="27" s="1"/>
  <c r="O78" i="27"/>
  <c r="P78" i="27"/>
  <c r="Q78" i="27"/>
  <c r="P79" i="27"/>
  <c r="N83" i="27"/>
  <c r="Q84" i="27"/>
  <c r="C27" i="36"/>
  <c r="D27" i="36"/>
  <c r="E27" i="36"/>
  <c r="F27" i="36"/>
  <c r="A31" i="36"/>
  <c r="B31" i="36"/>
  <c r="B59" i="36" s="1"/>
  <c r="A32" i="36"/>
  <c r="B32" i="36"/>
  <c r="B60" i="36" s="1"/>
  <c r="A33" i="36"/>
  <c r="B33" i="36"/>
  <c r="B61" i="36" s="1"/>
  <c r="A34" i="36"/>
  <c r="B34" i="36"/>
  <c r="B62" i="36" s="1"/>
  <c r="A35" i="36"/>
  <c r="B35" i="36"/>
  <c r="B63" i="36" s="1"/>
  <c r="A36" i="36"/>
  <c r="B36" i="36"/>
  <c r="B64" i="36" s="1"/>
  <c r="A37" i="36"/>
  <c r="B37" i="36"/>
  <c r="B65" i="36" s="1"/>
  <c r="A38" i="36"/>
  <c r="B38" i="36"/>
  <c r="B66" i="36" s="1"/>
  <c r="A39" i="36"/>
  <c r="B39" i="36"/>
  <c r="B67" i="36" s="1"/>
  <c r="A40" i="36"/>
  <c r="B40" i="36"/>
  <c r="B68" i="36" s="1"/>
  <c r="A41" i="36"/>
  <c r="B41" i="36"/>
  <c r="B69" i="36" s="1"/>
  <c r="A42" i="36"/>
  <c r="B42" i="36"/>
  <c r="B70" i="36" s="1"/>
  <c r="A43" i="36"/>
  <c r="B43" i="36"/>
  <c r="B71" i="36" s="1"/>
  <c r="A44" i="36"/>
  <c r="B44" i="36"/>
  <c r="B72" i="36" s="1"/>
  <c r="A45" i="36"/>
  <c r="B45" i="36"/>
  <c r="B73" i="36" s="1"/>
  <c r="A46" i="36"/>
  <c r="B46" i="36"/>
  <c r="B74" i="36" s="1"/>
  <c r="B50" i="36"/>
  <c r="B78" i="36" s="1"/>
  <c r="B51" i="36"/>
  <c r="B79" i="36" s="1"/>
  <c r="A59" i="36"/>
  <c r="O59" i="36"/>
  <c r="O82" i="36" s="1"/>
  <c r="P59" i="36"/>
  <c r="P82" i="36" s="1"/>
  <c r="Q59" i="36"/>
  <c r="Q82" i="36" s="1"/>
  <c r="O78" i="36"/>
  <c r="P78" i="36"/>
  <c r="Q78" i="36"/>
  <c r="O79" i="36"/>
  <c r="P79" i="36"/>
  <c r="Q79" i="36"/>
  <c r="N83" i="36"/>
  <c r="Q84" i="36"/>
  <c r="C27" i="51"/>
  <c r="D27" i="51"/>
  <c r="E27" i="51"/>
  <c r="F27" i="51"/>
  <c r="A31" i="51"/>
  <c r="B31" i="51"/>
  <c r="B59" i="51" s="1"/>
  <c r="A32" i="51"/>
  <c r="B32" i="51"/>
  <c r="B60" i="51" s="1"/>
  <c r="A33" i="51"/>
  <c r="B33" i="51"/>
  <c r="B61" i="51" s="1"/>
  <c r="A34" i="51"/>
  <c r="B34" i="51"/>
  <c r="B62" i="51" s="1"/>
  <c r="A35" i="51"/>
  <c r="B35" i="51"/>
  <c r="B63" i="51" s="1"/>
  <c r="A36" i="51"/>
  <c r="B36" i="51"/>
  <c r="B64" i="51" s="1"/>
  <c r="A37" i="51"/>
  <c r="B37" i="51"/>
  <c r="B65" i="51" s="1"/>
  <c r="A38" i="51"/>
  <c r="B38" i="51"/>
  <c r="B66" i="51" s="1"/>
  <c r="A39" i="51"/>
  <c r="B39" i="51"/>
  <c r="B67" i="51" s="1"/>
  <c r="A40" i="51"/>
  <c r="B40" i="51"/>
  <c r="B68" i="51" s="1"/>
  <c r="A41" i="51"/>
  <c r="B41" i="51"/>
  <c r="B69" i="51" s="1"/>
  <c r="A42" i="51"/>
  <c r="B42" i="51"/>
  <c r="B70" i="51" s="1"/>
  <c r="A43" i="51"/>
  <c r="B43" i="51"/>
  <c r="B71" i="51" s="1"/>
  <c r="A44" i="51"/>
  <c r="B44" i="51"/>
  <c r="B72" i="51" s="1"/>
  <c r="A45" i="51"/>
  <c r="B45" i="51"/>
  <c r="B73" i="51" s="1"/>
  <c r="A46" i="51"/>
  <c r="B46" i="51"/>
  <c r="B74" i="51" s="1"/>
  <c r="B50" i="51"/>
  <c r="B78" i="51" s="1"/>
  <c r="B51" i="51"/>
  <c r="B79" i="51" s="1"/>
  <c r="A59" i="51"/>
  <c r="O59" i="51"/>
  <c r="O82" i="51" s="1"/>
  <c r="P59" i="51"/>
  <c r="P82" i="51" s="1"/>
  <c r="Q59" i="51"/>
  <c r="Q82" i="51" s="1"/>
  <c r="O78" i="51"/>
  <c r="P78" i="51"/>
  <c r="Q78" i="51"/>
  <c r="O79" i="51"/>
  <c r="P79" i="51"/>
  <c r="Q79" i="51"/>
  <c r="N83" i="51"/>
  <c r="Q84" i="51"/>
  <c r="C27" i="28"/>
  <c r="D27" i="28"/>
  <c r="E27" i="28"/>
  <c r="F27" i="28"/>
  <c r="A31" i="28"/>
  <c r="B31" i="28"/>
  <c r="B59" i="28" s="1"/>
  <c r="A32" i="28"/>
  <c r="B32" i="28"/>
  <c r="B60" i="28" s="1"/>
  <c r="A33" i="28"/>
  <c r="B33" i="28"/>
  <c r="B61" i="28" s="1"/>
  <c r="A34" i="28"/>
  <c r="B34" i="28"/>
  <c r="B62" i="28" s="1"/>
  <c r="A35" i="28"/>
  <c r="B35" i="28"/>
  <c r="B63" i="28" s="1"/>
  <c r="A36" i="28"/>
  <c r="B36" i="28"/>
  <c r="B64" i="28" s="1"/>
  <c r="A37" i="28"/>
  <c r="B37" i="28"/>
  <c r="B65" i="28" s="1"/>
  <c r="A38" i="28"/>
  <c r="B38" i="28"/>
  <c r="B66" i="28" s="1"/>
  <c r="A39" i="28"/>
  <c r="B39" i="28"/>
  <c r="B67" i="28" s="1"/>
  <c r="A40" i="28"/>
  <c r="B40" i="28"/>
  <c r="B68" i="28" s="1"/>
  <c r="A41" i="28"/>
  <c r="B41" i="28"/>
  <c r="B69" i="28" s="1"/>
  <c r="A42" i="28"/>
  <c r="B42" i="28"/>
  <c r="B70" i="28" s="1"/>
  <c r="A43" i="28"/>
  <c r="B43" i="28"/>
  <c r="B71" i="28" s="1"/>
  <c r="A44" i="28"/>
  <c r="B44" i="28"/>
  <c r="B72" i="28" s="1"/>
  <c r="A45" i="28"/>
  <c r="B45" i="28"/>
  <c r="B73" i="28" s="1"/>
  <c r="A46" i="28"/>
  <c r="B46" i="28"/>
  <c r="B74" i="28" s="1"/>
  <c r="B50" i="28"/>
  <c r="B78" i="28" s="1"/>
  <c r="B51" i="28"/>
  <c r="B79" i="28" s="1"/>
  <c r="A59" i="28"/>
  <c r="O59" i="28"/>
  <c r="O82" i="28" s="1"/>
  <c r="P59" i="28"/>
  <c r="P82" i="28" s="1"/>
  <c r="Q59" i="28"/>
  <c r="Q82" i="28" s="1"/>
  <c r="O78" i="28"/>
  <c r="P78" i="28"/>
  <c r="Q78" i="28"/>
  <c r="P79" i="28"/>
  <c r="N83" i="28"/>
  <c r="Q84" i="28"/>
  <c r="C27" i="30"/>
  <c r="D27" i="30"/>
  <c r="E27" i="30"/>
  <c r="F27" i="30"/>
  <c r="A31" i="30"/>
  <c r="B31" i="30"/>
  <c r="B59" i="30" s="1"/>
  <c r="A32" i="30"/>
  <c r="B32" i="30"/>
  <c r="B60" i="30" s="1"/>
  <c r="B33" i="30"/>
  <c r="B61" i="30" s="1"/>
  <c r="B34" i="30"/>
  <c r="B62" i="30" s="1"/>
  <c r="B35" i="30"/>
  <c r="B63" i="30" s="1"/>
  <c r="A44" i="30"/>
  <c r="A45" i="30"/>
  <c r="B45" i="30"/>
  <c r="B73" i="30" s="1"/>
  <c r="A46" i="30"/>
  <c r="B46" i="30"/>
  <c r="B74" i="30" s="1"/>
  <c r="B50" i="30"/>
  <c r="B78" i="30" s="1"/>
  <c r="B51" i="30"/>
  <c r="B79" i="30" s="1"/>
  <c r="A59" i="30"/>
  <c r="O59" i="30"/>
  <c r="P59" i="30"/>
  <c r="P82" i="30" s="1"/>
  <c r="Q59" i="30"/>
  <c r="Q82" i="30" s="1"/>
  <c r="O78" i="30"/>
  <c r="P78" i="30"/>
  <c r="Q78" i="30"/>
  <c r="O79" i="30"/>
  <c r="P79" i="30"/>
  <c r="Q79" i="30"/>
  <c r="N83" i="30"/>
  <c r="Q84" i="30"/>
  <c r="C27" i="26"/>
  <c r="D27" i="26"/>
  <c r="E27" i="26"/>
  <c r="F27" i="26"/>
  <c r="A31" i="26"/>
  <c r="B31" i="26"/>
  <c r="B59" i="26" s="1"/>
  <c r="A32" i="26"/>
  <c r="B32" i="26"/>
  <c r="B60" i="26" s="1"/>
  <c r="A33" i="26"/>
  <c r="B33" i="26"/>
  <c r="B61" i="26" s="1"/>
  <c r="A34" i="26"/>
  <c r="B34" i="26"/>
  <c r="B62" i="26" s="1"/>
  <c r="A35" i="26"/>
  <c r="B35" i="26"/>
  <c r="B63" i="26" s="1"/>
  <c r="A36" i="26"/>
  <c r="B36" i="26"/>
  <c r="B64" i="26" s="1"/>
  <c r="A37" i="26"/>
  <c r="B37" i="26"/>
  <c r="B65" i="26" s="1"/>
  <c r="A38" i="26"/>
  <c r="B38" i="26"/>
  <c r="B66" i="26" s="1"/>
  <c r="A39" i="26"/>
  <c r="B39" i="26"/>
  <c r="B67" i="26" s="1"/>
  <c r="A40" i="26"/>
  <c r="B40" i="26"/>
  <c r="B68" i="26" s="1"/>
  <c r="A41" i="26"/>
  <c r="B41" i="26"/>
  <c r="B69" i="26" s="1"/>
  <c r="A42" i="26"/>
  <c r="B42" i="26"/>
  <c r="B70" i="26" s="1"/>
  <c r="A43" i="26"/>
  <c r="B43" i="26"/>
  <c r="B71" i="26" s="1"/>
  <c r="A44" i="26"/>
  <c r="B44" i="26"/>
  <c r="B72" i="26" s="1"/>
  <c r="A45" i="26"/>
  <c r="B45" i="26"/>
  <c r="B73" i="26" s="1"/>
  <c r="A46" i="26"/>
  <c r="B46" i="26"/>
  <c r="B74" i="26" s="1"/>
  <c r="B50" i="26"/>
  <c r="B78" i="26" s="1"/>
  <c r="B51" i="26"/>
  <c r="B79" i="26" s="1"/>
  <c r="A59" i="26"/>
  <c r="O59" i="26"/>
  <c r="O82" i="26" s="1"/>
  <c r="P59" i="26"/>
  <c r="P82" i="26" s="1"/>
  <c r="Q59" i="26"/>
  <c r="Q82" i="26" s="1"/>
  <c r="O78" i="26"/>
  <c r="P78" i="26"/>
  <c r="Q78" i="26"/>
  <c r="O79" i="26"/>
  <c r="P79" i="26"/>
  <c r="Q79" i="26"/>
  <c r="N83" i="26"/>
  <c r="Q84" i="26"/>
  <c r="C27" i="1"/>
  <c r="D27" i="1"/>
  <c r="E27" i="1"/>
  <c r="F27" i="1"/>
  <c r="A31" i="1"/>
  <c r="B31" i="1"/>
  <c r="B59" i="1" s="1"/>
  <c r="A32" i="1"/>
  <c r="B32" i="1"/>
  <c r="B60" i="1" s="1"/>
  <c r="A33" i="1"/>
  <c r="B33" i="1"/>
  <c r="B61" i="1" s="1"/>
  <c r="A34" i="1"/>
  <c r="B34" i="1"/>
  <c r="B62" i="1" s="1"/>
  <c r="A35" i="1"/>
  <c r="B35" i="1"/>
  <c r="B63" i="1" s="1"/>
  <c r="A36" i="1"/>
  <c r="B36" i="1"/>
  <c r="B64" i="1" s="1"/>
  <c r="A37" i="1"/>
  <c r="B37" i="1"/>
  <c r="B65" i="1" s="1"/>
  <c r="A38" i="1"/>
  <c r="B38" i="1"/>
  <c r="B66" i="1" s="1"/>
  <c r="A39" i="1"/>
  <c r="B39" i="1"/>
  <c r="B67" i="1" s="1"/>
  <c r="A40" i="1"/>
  <c r="B40" i="1"/>
  <c r="B68" i="1" s="1"/>
  <c r="A41" i="1"/>
  <c r="B41" i="1"/>
  <c r="B69" i="1" s="1"/>
  <c r="A42" i="1"/>
  <c r="B42" i="1"/>
  <c r="B70" i="1" s="1"/>
  <c r="A43" i="1"/>
  <c r="B43" i="1"/>
  <c r="B71" i="1" s="1"/>
  <c r="A44" i="1"/>
  <c r="B44" i="1"/>
  <c r="B72" i="1" s="1"/>
  <c r="A45" i="1"/>
  <c r="B45" i="1"/>
  <c r="B73" i="1" s="1"/>
  <c r="A46" i="1"/>
  <c r="B46" i="1"/>
  <c r="B74" i="1" s="1"/>
  <c r="B50" i="1"/>
  <c r="B78" i="1" s="1"/>
  <c r="B51" i="1"/>
  <c r="B79" i="1" s="1"/>
  <c r="A59" i="1"/>
  <c r="O59" i="1"/>
  <c r="O82" i="1" s="1"/>
  <c r="P59" i="1"/>
  <c r="P82" i="1" s="1"/>
  <c r="Q59" i="1"/>
  <c r="Q82" i="1" s="1"/>
  <c r="O78" i="1"/>
  <c r="P78" i="1"/>
  <c r="Q78" i="1"/>
  <c r="N83" i="1"/>
  <c r="Q84" i="1"/>
  <c r="C27" i="22"/>
  <c r="D27" i="22"/>
  <c r="E27" i="22"/>
  <c r="F27" i="22"/>
  <c r="A31" i="22"/>
  <c r="B31" i="22"/>
  <c r="B59" i="22" s="1"/>
  <c r="A32" i="22"/>
  <c r="B32" i="22"/>
  <c r="B60" i="22" s="1"/>
  <c r="A33" i="22"/>
  <c r="B33" i="22"/>
  <c r="B61" i="22" s="1"/>
  <c r="A34" i="22"/>
  <c r="B34" i="22"/>
  <c r="B62" i="22" s="1"/>
  <c r="A35" i="22"/>
  <c r="B35" i="22"/>
  <c r="B63" i="22" s="1"/>
  <c r="A36" i="22"/>
  <c r="B36" i="22"/>
  <c r="B64" i="22" s="1"/>
  <c r="A37" i="22"/>
  <c r="B37" i="22"/>
  <c r="B65" i="22" s="1"/>
  <c r="A38" i="22"/>
  <c r="B38" i="22"/>
  <c r="B66" i="22" s="1"/>
  <c r="A39" i="22"/>
  <c r="B39" i="22"/>
  <c r="B67" i="22" s="1"/>
  <c r="A40" i="22"/>
  <c r="B40" i="22"/>
  <c r="B68" i="22" s="1"/>
  <c r="A41" i="22"/>
  <c r="B41" i="22"/>
  <c r="B69" i="22" s="1"/>
  <c r="A42" i="22"/>
  <c r="B42" i="22"/>
  <c r="B70" i="22" s="1"/>
  <c r="A43" i="22"/>
  <c r="B43" i="22"/>
  <c r="B71" i="22" s="1"/>
  <c r="A44" i="22"/>
  <c r="B44" i="22"/>
  <c r="B72" i="22" s="1"/>
  <c r="A45" i="22"/>
  <c r="B45" i="22"/>
  <c r="B73" i="22" s="1"/>
  <c r="A46" i="22"/>
  <c r="B46" i="22"/>
  <c r="B74" i="22" s="1"/>
  <c r="B50" i="22"/>
  <c r="B78" i="22" s="1"/>
  <c r="B51" i="22"/>
  <c r="B79" i="22" s="1"/>
  <c r="A59" i="22"/>
  <c r="O59" i="22"/>
  <c r="P59" i="22"/>
  <c r="P82" i="22" s="1"/>
  <c r="Q59" i="22"/>
  <c r="Q82" i="22" s="1"/>
  <c r="R59" i="22"/>
  <c r="O78" i="22"/>
  <c r="P78" i="22"/>
  <c r="Q78" i="22"/>
  <c r="N83" i="22"/>
  <c r="Q84" i="22"/>
  <c r="R82" i="22" l="1"/>
  <c r="O82" i="22"/>
  <c r="R82" i="51"/>
  <c r="R82" i="37"/>
  <c r="R82" i="32"/>
  <c r="O82" i="30"/>
  <c r="G27" i="22"/>
  <c r="K27" i="22" s="1"/>
  <c r="O27" i="22" s="1"/>
  <c r="C55" i="22" s="1"/>
  <c r="G55" i="22" s="1"/>
  <c r="K55" i="22" s="1"/>
  <c r="O55" i="22" s="1"/>
  <c r="C83" i="22" s="1"/>
  <c r="G83" i="22" s="1"/>
  <c r="K83" i="22" s="1"/>
  <c r="G27" i="51"/>
  <c r="K27" i="51" s="1"/>
  <c r="O27" i="51" s="1"/>
  <c r="C55" i="51" s="1"/>
  <c r="G55" i="51" s="1"/>
  <c r="K55" i="51" s="1"/>
  <c r="O55" i="51" s="1"/>
  <c r="C83" i="51" s="1"/>
  <c r="G83" i="51" s="1"/>
  <c r="K83" i="51" s="1"/>
  <c r="I27" i="34"/>
  <c r="M27" i="34" s="1"/>
  <c r="Q27" i="34" s="1"/>
  <c r="E55" i="34" s="1"/>
  <c r="I55" i="34" s="1"/>
  <c r="M55" i="34" s="1"/>
  <c r="Q55" i="34" s="1"/>
  <c r="E83" i="34" s="1"/>
  <c r="I83" i="34" s="1"/>
  <c r="M83" i="34" s="1"/>
  <c r="H27" i="22"/>
  <c r="L27" i="22" s="1"/>
  <c r="P27" i="22" s="1"/>
  <c r="D55" i="22" s="1"/>
  <c r="H55" i="22" s="1"/>
  <c r="L55" i="22" s="1"/>
  <c r="P55" i="22" s="1"/>
  <c r="D83" i="22" s="1"/>
  <c r="H83" i="22" s="1"/>
  <c r="L83" i="22" s="1"/>
  <c r="S79" i="30"/>
  <c r="S79" i="27"/>
  <c r="S79" i="1"/>
  <c r="S80" i="45"/>
  <c r="J27" i="45"/>
  <c r="N27" i="45" s="1"/>
  <c r="R27" i="45" s="1"/>
  <c r="F55" i="45" s="1"/>
  <c r="J55" i="45" s="1"/>
  <c r="N55" i="45" s="1"/>
  <c r="R55" i="45" s="1"/>
  <c r="I27" i="1"/>
  <c r="M27" i="1" s="1"/>
  <c r="Q27" i="1" s="1"/>
  <c r="E55" i="1" s="1"/>
  <c r="I55" i="1" s="1"/>
  <c r="M55" i="1" s="1"/>
  <c r="Q55" i="1" s="1"/>
  <c r="E83" i="1" s="1"/>
  <c r="I83" i="1" s="1"/>
  <c r="M83" i="1" s="1"/>
  <c r="H27" i="49"/>
  <c r="L27" i="49" s="1"/>
  <c r="P27" i="49" s="1"/>
  <c r="D55" i="49" s="1"/>
  <c r="H55" i="49" s="1"/>
  <c r="L55" i="49" s="1"/>
  <c r="P55" i="49" s="1"/>
  <c r="D83" i="49" s="1"/>
  <c r="H83" i="49" s="1"/>
  <c r="L83" i="49" s="1"/>
  <c r="S80" i="32"/>
  <c r="G27" i="37"/>
  <c r="K27" i="37" s="1"/>
  <c r="O27" i="37" s="1"/>
  <c r="C55" i="37" s="1"/>
  <c r="G55" i="37" s="1"/>
  <c r="K55" i="37" s="1"/>
  <c r="O55" i="37" s="1"/>
  <c r="C83" i="37" s="1"/>
  <c r="G83" i="37" s="1"/>
  <c r="K83" i="37" s="1"/>
  <c r="G27" i="49"/>
  <c r="K27" i="49" s="1"/>
  <c r="O27" i="49" s="1"/>
  <c r="C55" i="49" s="1"/>
  <c r="G55" i="49" s="1"/>
  <c r="K55" i="49" s="1"/>
  <c r="O55" i="49" s="1"/>
  <c r="C83" i="49" s="1"/>
  <c r="G83" i="49" s="1"/>
  <c r="K83" i="49" s="1"/>
  <c r="J27" i="49"/>
  <c r="N27" i="49" s="1"/>
  <c r="R27" i="49" s="1"/>
  <c r="F55" i="49" s="1"/>
  <c r="J55" i="49" s="1"/>
  <c r="N55" i="49" s="1"/>
  <c r="R55" i="49" s="1"/>
  <c r="I27" i="49"/>
  <c r="M27" i="49" s="1"/>
  <c r="Q27" i="49" s="1"/>
  <c r="E55" i="49" s="1"/>
  <c r="I55" i="49" s="1"/>
  <c r="M55" i="49" s="1"/>
  <c r="Q55" i="49" s="1"/>
  <c r="E83" i="49" s="1"/>
  <c r="I83" i="49" s="1"/>
  <c r="M83" i="49" s="1"/>
  <c r="G27" i="1"/>
  <c r="K27" i="1" s="1"/>
  <c r="O27" i="1" s="1"/>
  <c r="C55" i="1" s="1"/>
  <c r="G55" i="1" s="1"/>
  <c r="K55" i="1" s="1"/>
  <c r="O55" i="1" s="1"/>
  <c r="C83" i="1" s="1"/>
  <c r="G83" i="1" s="1"/>
  <c r="K83" i="1" s="1"/>
  <c r="S59" i="1"/>
  <c r="J27" i="22"/>
  <c r="N27" i="22" s="1"/>
  <c r="R27" i="22" s="1"/>
  <c r="F55" i="22" s="1"/>
  <c r="J55" i="22" s="1"/>
  <c r="N55" i="22" s="1"/>
  <c r="R55" i="22" s="1"/>
  <c r="H27" i="28"/>
  <c r="L27" i="28" s="1"/>
  <c r="P27" i="28" s="1"/>
  <c r="D55" i="28" s="1"/>
  <c r="H55" i="28" s="1"/>
  <c r="L55" i="28" s="1"/>
  <c r="P55" i="28" s="1"/>
  <c r="D83" i="28" s="1"/>
  <c r="H83" i="28" s="1"/>
  <c r="L83" i="28" s="1"/>
  <c r="G27" i="28"/>
  <c r="K27" i="28" s="1"/>
  <c r="O27" i="28" s="1"/>
  <c r="C55" i="28" s="1"/>
  <c r="G55" i="28" s="1"/>
  <c r="K55" i="28" s="1"/>
  <c r="O55" i="28" s="1"/>
  <c r="C83" i="28" s="1"/>
  <c r="G83" i="28" s="1"/>
  <c r="K83" i="28" s="1"/>
  <c r="J27" i="26"/>
  <c r="N27" i="26" s="1"/>
  <c r="R27" i="26" s="1"/>
  <c r="F55" i="26" s="1"/>
  <c r="J55" i="26" s="1"/>
  <c r="N55" i="26" s="1"/>
  <c r="R55" i="26" s="1"/>
  <c r="G27" i="26"/>
  <c r="K27" i="26" s="1"/>
  <c r="O27" i="26" s="1"/>
  <c r="C55" i="26" s="1"/>
  <c r="G55" i="26" s="1"/>
  <c r="K55" i="26" s="1"/>
  <c r="O55" i="26" s="1"/>
  <c r="C83" i="26" s="1"/>
  <c r="G83" i="26" s="1"/>
  <c r="K83" i="26" s="1"/>
  <c r="H27" i="26"/>
  <c r="L27" i="26" s="1"/>
  <c r="P27" i="26" s="1"/>
  <c r="D55" i="26" s="1"/>
  <c r="H55" i="26" s="1"/>
  <c r="L55" i="26" s="1"/>
  <c r="P55" i="26" s="1"/>
  <c r="D83" i="26" s="1"/>
  <c r="H83" i="26" s="1"/>
  <c r="L83" i="26" s="1"/>
  <c r="I27" i="27"/>
  <c r="M27" i="27" s="1"/>
  <c r="Q27" i="27" s="1"/>
  <c r="E55" i="27" s="1"/>
  <c r="I55" i="27" s="1"/>
  <c r="M55" i="27" s="1"/>
  <c r="Q55" i="27" s="1"/>
  <c r="E83" i="27" s="1"/>
  <c r="I83" i="27" s="1"/>
  <c r="M83" i="27" s="1"/>
  <c r="G27" i="27"/>
  <c r="K27" i="27" s="1"/>
  <c r="O27" i="27" s="1"/>
  <c r="C55" i="27" s="1"/>
  <c r="G55" i="27" s="1"/>
  <c r="K55" i="27" s="1"/>
  <c r="O55" i="27" s="1"/>
  <c r="C83" i="27" s="1"/>
  <c r="G83" i="27" s="1"/>
  <c r="K83" i="27" s="1"/>
  <c r="G27" i="30"/>
  <c r="K27" i="30" s="1"/>
  <c r="O27" i="30" s="1"/>
  <c r="C55" i="30" s="1"/>
  <c r="G55" i="30" s="1"/>
  <c r="K55" i="30" s="1"/>
  <c r="O55" i="30" s="1"/>
  <c r="C83" i="30" s="1"/>
  <c r="G83" i="30" s="1"/>
  <c r="K83" i="30" s="1"/>
  <c r="I27" i="30"/>
  <c r="M27" i="30" s="1"/>
  <c r="Q27" i="30" s="1"/>
  <c r="E55" i="30" s="1"/>
  <c r="I55" i="30" s="1"/>
  <c r="M55" i="30" s="1"/>
  <c r="Q55" i="30" s="1"/>
  <c r="E83" i="30" s="1"/>
  <c r="I83" i="30" s="1"/>
  <c r="M83" i="30" s="1"/>
  <c r="H27" i="45"/>
  <c r="L27" i="45" s="1"/>
  <c r="P27" i="45" s="1"/>
  <c r="D55" i="45" s="1"/>
  <c r="H55" i="45" s="1"/>
  <c r="L55" i="45" s="1"/>
  <c r="P55" i="45" s="1"/>
  <c r="D83" i="45" s="1"/>
  <c r="H83" i="45" s="1"/>
  <c r="L83" i="45" s="1"/>
  <c r="G27" i="45"/>
  <c r="K27" i="45" s="1"/>
  <c r="O27" i="45" s="1"/>
  <c r="C55" i="45" s="1"/>
  <c r="G55" i="45" s="1"/>
  <c r="K55" i="45" s="1"/>
  <c r="O55" i="45" s="1"/>
  <c r="C83" i="45" s="1"/>
  <c r="G83" i="45" s="1"/>
  <c r="K83" i="45" s="1"/>
  <c r="I27" i="36"/>
  <c r="M27" i="36" s="1"/>
  <c r="Q27" i="36" s="1"/>
  <c r="E55" i="36" s="1"/>
  <c r="I55" i="36" s="1"/>
  <c r="M55" i="36" s="1"/>
  <c r="Q55" i="36" s="1"/>
  <c r="E83" i="36" s="1"/>
  <c r="I83" i="36" s="1"/>
  <c r="M83" i="36" s="1"/>
  <c r="H27" i="36"/>
  <c r="L27" i="36" s="1"/>
  <c r="P27" i="36" s="1"/>
  <c r="D55" i="36" s="1"/>
  <c r="H55" i="36" s="1"/>
  <c r="L55" i="36" s="1"/>
  <c r="P55" i="36" s="1"/>
  <c r="D83" i="36" s="1"/>
  <c r="H83" i="36" s="1"/>
  <c r="L83" i="36" s="1"/>
  <c r="G27" i="36"/>
  <c r="K27" i="36" s="1"/>
  <c r="O27" i="36" s="1"/>
  <c r="C55" i="36" s="1"/>
  <c r="G55" i="36" s="1"/>
  <c r="K55" i="36" s="1"/>
  <c r="O55" i="36" s="1"/>
  <c r="C83" i="36" s="1"/>
  <c r="G83" i="36" s="1"/>
  <c r="K83" i="36" s="1"/>
  <c r="J27" i="51"/>
  <c r="N27" i="51" s="1"/>
  <c r="R27" i="51" s="1"/>
  <c r="F55" i="51" s="1"/>
  <c r="J55" i="51" s="1"/>
  <c r="N55" i="51" s="1"/>
  <c r="R55" i="51" s="1"/>
  <c r="I27" i="51"/>
  <c r="M27" i="51" s="1"/>
  <c r="Q27" i="51" s="1"/>
  <c r="E55" i="51" s="1"/>
  <c r="I55" i="51" s="1"/>
  <c r="M55" i="51" s="1"/>
  <c r="Q55" i="51" s="1"/>
  <c r="E83" i="51" s="1"/>
  <c r="I83" i="51" s="1"/>
  <c r="M83" i="51" s="1"/>
  <c r="J27" i="1"/>
  <c r="N27" i="1" s="1"/>
  <c r="R27" i="1" s="1"/>
  <c r="F55" i="1" s="1"/>
  <c r="J55" i="1" s="1"/>
  <c r="N55" i="1" s="1"/>
  <c r="R55" i="1" s="1"/>
  <c r="J27" i="34"/>
  <c r="N27" i="34" s="1"/>
  <c r="R27" i="34" s="1"/>
  <c r="F55" i="34" s="1"/>
  <c r="J55" i="34" s="1"/>
  <c r="N55" i="34" s="1"/>
  <c r="R55" i="34" s="1"/>
  <c r="G27" i="34"/>
  <c r="K27" i="34" s="1"/>
  <c r="O27" i="34" s="1"/>
  <c r="C55" i="34" s="1"/>
  <c r="G55" i="34" s="1"/>
  <c r="K55" i="34" s="1"/>
  <c r="O55" i="34" s="1"/>
  <c r="C83" i="34" s="1"/>
  <c r="G83" i="34" s="1"/>
  <c r="K83" i="34" s="1"/>
  <c r="S78" i="28"/>
  <c r="J27" i="32"/>
  <c r="N27" i="32" s="1"/>
  <c r="R27" i="32" s="1"/>
  <c r="F55" i="32" s="1"/>
  <c r="J55" i="32" s="1"/>
  <c r="N55" i="32" s="1"/>
  <c r="R55" i="32" s="1"/>
  <c r="H27" i="32"/>
  <c r="L27" i="32" s="1"/>
  <c r="P27" i="32" s="1"/>
  <c r="D55" i="32" s="1"/>
  <c r="H55" i="32" s="1"/>
  <c r="L55" i="32" s="1"/>
  <c r="P55" i="32" s="1"/>
  <c r="D83" i="32" s="1"/>
  <c r="H83" i="32" s="1"/>
  <c r="L83" i="32" s="1"/>
  <c r="G27" i="32"/>
  <c r="K27" i="32" s="1"/>
  <c r="O27" i="32" s="1"/>
  <c r="C55" i="32" s="1"/>
  <c r="G55" i="32" s="1"/>
  <c r="K55" i="32" s="1"/>
  <c r="O55" i="32" s="1"/>
  <c r="C83" i="32" s="1"/>
  <c r="G83" i="32" s="1"/>
  <c r="K83" i="32" s="1"/>
  <c r="H27" i="27"/>
  <c r="L27" i="27" s="1"/>
  <c r="P27" i="27" s="1"/>
  <c r="D55" i="27" s="1"/>
  <c r="H55" i="27" s="1"/>
  <c r="L55" i="27" s="1"/>
  <c r="P55" i="27" s="1"/>
  <c r="D83" i="27" s="1"/>
  <c r="H83" i="27" s="1"/>
  <c r="L83" i="27" s="1"/>
  <c r="I27" i="32"/>
  <c r="M27" i="32" s="1"/>
  <c r="Q27" i="32" s="1"/>
  <c r="E55" i="32" s="1"/>
  <c r="I55" i="32" s="1"/>
  <c r="M55" i="32" s="1"/>
  <c r="Q55" i="32" s="1"/>
  <c r="E83" i="32" s="1"/>
  <c r="I83" i="32" s="1"/>
  <c r="M83" i="32" s="1"/>
  <c r="S79" i="28"/>
  <c r="S79" i="34"/>
  <c r="S59" i="34"/>
  <c r="S79" i="22"/>
  <c r="S79" i="45"/>
  <c r="S78" i="34"/>
  <c r="S78" i="49"/>
  <c r="S79" i="37"/>
  <c r="S78" i="26"/>
  <c r="S80" i="26"/>
  <c r="S79" i="36"/>
  <c r="S78" i="27"/>
  <c r="S79" i="49"/>
  <c r="S59" i="36"/>
  <c r="S59" i="27"/>
  <c r="S59" i="32"/>
  <c r="S79" i="32"/>
  <c r="S78" i="45"/>
  <c r="S80" i="37"/>
  <c r="S79" i="51"/>
  <c r="S78" i="36"/>
  <c r="H27" i="30"/>
  <c r="L27" i="30" s="1"/>
  <c r="P27" i="30" s="1"/>
  <c r="D55" i="30" s="1"/>
  <c r="H55" i="30" s="1"/>
  <c r="L55" i="30" s="1"/>
  <c r="P55" i="30" s="1"/>
  <c r="D83" i="30" s="1"/>
  <c r="H83" i="30" s="1"/>
  <c r="L83" i="30" s="1"/>
  <c r="H27" i="51"/>
  <c r="L27" i="51" s="1"/>
  <c r="P27" i="51" s="1"/>
  <c r="D55" i="51" s="1"/>
  <c r="H55" i="51" s="1"/>
  <c r="L55" i="51" s="1"/>
  <c r="P55" i="51" s="1"/>
  <c r="D83" i="51" s="1"/>
  <c r="H83" i="51" s="1"/>
  <c r="L83" i="51" s="1"/>
  <c r="J27" i="27"/>
  <c r="N27" i="27" s="1"/>
  <c r="R27" i="27" s="1"/>
  <c r="F55" i="27" s="1"/>
  <c r="J55" i="27" s="1"/>
  <c r="N55" i="27" s="1"/>
  <c r="R55" i="27" s="1"/>
  <c r="I27" i="22"/>
  <c r="M27" i="22" s="1"/>
  <c r="Q27" i="22" s="1"/>
  <c r="E55" i="22" s="1"/>
  <c r="I55" i="22" s="1"/>
  <c r="M55" i="22" s="1"/>
  <c r="Q55" i="22" s="1"/>
  <c r="E83" i="22" s="1"/>
  <c r="I83" i="22" s="1"/>
  <c r="M83" i="22" s="1"/>
  <c r="S59" i="22"/>
  <c r="S59" i="26"/>
  <c r="I27" i="26"/>
  <c r="M27" i="26" s="1"/>
  <c r="Q27" i="26" s="1"/>
  <c r="E55" i="26" s="1"/>
  <c r="I55" i="26" s="1"/>
  <c r="M55" i="26" s="1"/>
  <c r="Q55" i="26" s="1"/>
  <c r="E83" i="26" s="1"/>
  <c r="I83" i="26" s="1"/>
  <c r="M83" i="26" s="1"/>
  <c r="S59" i="45"/>
  <c r="H27" i="1"/>
  <c r="L27" i="1" s="1"/>
  <c r="P27" i="1" s="1"/>
  <c r="D55" i="1" s="1"/>
  <c r="H55" i="1" s="1"/>
  <c r="L55" i="1" s="1"/>
  <c r="P55" i="1" s="1"/>
  <c r="D83" i="1" s="1"/>
  <c r="H83" i="1" s="1"/>
  <c r="L83" i="1" s="1"/>
  <c r="I27" i="28"/>
  <c r="M27" i="28" s="1"/>
  <c r="Q27" i="28" s="1"/>
  <c r="E55" i="28" s="1"/>
  <c r="I55" i="28" s="1"/>
  <c r="M55" i="28" s="1"/>
  <c r="Q55" i="28" s="1"/>
  <c r="E83" i="28" s="1"/>
  <c r="I83" i="28" s="1"/>
  <c r="M83" i="28" s="1"/>
  <c r="S59" i="49"/>
  <c r="I27" i="37"/>
  <c r="M27" i="37" s="1"/>
  <c r="Q27" i="37" s="1"/>
  <c r="E55" i="37" s="1"/>
  <c r="I55" i="37" s="1"/>
  <c r="M55" i="37" s="1"/>
  <c r="Q55" i="37" s="1"/>
  <c r="E83" i="37" s="1"/>
  <c r="I83" i="37" s="1"/>
  <c r="M83" i="37" s="1"/>
  <c r="J27" i="30"/>
  <c r="N27" i="30" s="1"/>
  <c r="R27" i="30" s="1"/>
  <c r="F55" i="30" s="1"/>
  <c r="J55" i="30" s="1"/>
  <c r="N55" i="30" s="1"/>
  <c r="R55" i="30" s="1"/>
  <c r="J27" i="28"/>
  <c r="N27" i="28" s="1"/>
  <c r="R27" i="28" s="1"/>
  <c r="F55" i="28" s="1"/>
  <c r="J55" i="28" s="1"/>
  <c r="N55" i="28" s="1"/>
  <c r="R55" i="28" s="1"/>
  <c r="J27" i="36"/>
  <c r="N27" i="36" s="1"/>
  <c r="R27" i="36" s="1"/>
  <c r="F55" i="36" s="1"/>
  <c r="J55" i="36" s="1"/>
  <c r="N55" i="36" s="1"/>
  <c r="R55" i="36" s="1"/>
  <c r="H27" i="34"/>
  <c r="L27" i="34" s="1"/>
  <c r="P27" i="34" s="1"/>
  <c r="D55" i="34" s="1"/>
  <c r="H55" i="34" s="1"/>
  <c r="L55" i="34" s="1"/>
  <c r="P55" i="34" s="1"/>
  <c r="D83" i="34" s="1"/>
  <c r="H83" i="34" s="1"/>
  <c r="L83" i="34" s="1"/>
  <c r="I27" i="45"/>
  <c r="M27" i="45" s="1"/>
  <c r="Q27" i="45" s="1"/>
  <c r="E55" i="45" s="1"/>
  <c r="I55" i="45" s="1"/>
  <c r="M55" i="45" s="1"/>
  <c r="Q55" i="45" s="1"/>
  <c r="E83" i="45" s="1"/>
  <c r="I83" i="45" s="1"/>
  <c r="M83" i="45" s="1"/>
  <c r="H27" i="37"/>
  <c r="L27" i="37" s="1"/>
  <c r="P27" i="37" s="1"/>
  <c r="D55" i="37" s="1"/>
  <c r="H55" i="37" s="1"/>
  <c r="L55" i="37" s="1"/>
  <c r="P55" i="37" s="1"/>
  <c r="D83" i="37" s="1"/>
  <c r="H83" i="37" s="1"/>
  <c r="L83" i="37" s="1"/>
  <c r="S78" i="1"/>
  <c r="S79" i="26"/>
  <c r="S80" i="27"/>
  <c r="S59" i="51"/>
  <c r="S78" i="32"/>
  <c r="S59" i="37"/>
  <c r="S80" i="34"/>
  <c r="S59" i="28"/>
  <c r="S80" i="28"/>
  <c r="S78" i="22"/>
  <c r="S78" i="30"/>
  <c r="S59" i="30"/>
  <c r="S78" i="51"/>
  <c r="S80" i="51"/>
  <c r="S80" i="22"/>
  <c r="S80" i="1"/>
  <c r="J27" i="37"/>
  <c r="N27" i="37" s="1"/>
  <c r="R27" i="37" s="1"/>
  <c r="F55" i="37" s="1"/>
  <c r="J55" i="37" s="1"/>
  <c r="N55" i="37" s="1"/>
  <c r="R55" i="37" s="1"/>
  <c r="S80" i="49"/>
  <c r="S80" i="36"/>
  <c r="S80" i="30"/>
  <c r="S78" i="37"/>
  <c r="F83" i="37" l="1"/>
  <c r="J83" i="37" s="1"/>
  <c r="F83" i="28"/>
  <c r="J83" i="28" s="1"/>
  <c r="F83" i="30"/>
  <c r="J83" i="30" s="1"/>
  <c r="F83" i="27"/>
  <c r="J83" i="27" s="1"/>
  <c r="F83" i="32"/>
  <c r="J83" i="32" s="1"/>
  <c r="F83" i="1"/>
  <c r="J83" i="1" s="1"/>
  <c r="F83" i="51"/>
  <c r="J83" i="51" s="1"/>
  <c r="F83" i="22"/>
  <c r="J83" i="22" s="1"/>
  <c r="F83" i="49"/>
  <c r="J83" i="49" s="1"/>
  <c r="F83" i="36"/>
  <c r="J83" i="36" s="1"/>
  <c r="F83" i="34"/>
  <c r="J83" i="34" s="1"/>
  <c r="F83" i="26"/>
  <c r="J83" i="26" s="1"/>
  <c r="F83" i="45"/>
  <c r="J83" i="45" s="1"/>
  <c r="S82" i="28"/>
  <c r="S82" i="1"/>
  <c r="S82" i="45"/>
  <c r="S84" i="27"/>
  <c r="S82" i="27"/>
  <c r="S82" i="30"/>
  <c r="S84" i="22"/>
  <c r="S82" i="22"/>
  <c r="S82" i="26"/>
  <c r="S84" i="30"/>
  <c r="S82" i="51"/>
  <c r="S84" i="26"/>
  <c r="S84" i="36"/>
  <c r="S84" i="34"/>
  <c r="S82" i="36"/>
  <c r="S84" i="49"/>
  <c r="S84" i="28"/>
  <c r="S82" i="32"/>
  <c r="S82" i="34"/>
  <c r="S82" i="49"/>
  <c r="S84" i="45"/>
  <c r="S84" i="1"/>
  <c r="S84" i="37"/>
  <c r="S82" i="37"/>
  <c r="S84" i="32"/>
  <c r="S84" i="51"/>
</calcChain>
</file>

<file path=xl/sharedStrings.xml><?xml version="1.0" encoding="utf-8"?>
<sst xmlns="http://schemas.openxmlformats.org/spreadsheetml/2006/main" count="5216" uniqueCount="444">
  <si>
    <t xml:space="preserve">Shirt </t>
  </si>
  <si>
    <t>GAMES</t>
  </si>
  <si>
    <t>#</t>
  </si>
  <si>
    <t>PLAYER's NAME</t>
  </si>
  <si>
    <t>AB</t>
  </si>
  <si>
    <t>R</t>
  </si>
  <si>
    <t>K</t>
  </si>
  <si>
    <t>PO</t>
  </si>
  <si>
    <t xml:space="preserve"> </t>
  </si>
  <si>
    <t>Pitcher</t>
  </si>
  <si>
    <t>GRAND TOTALS</t>
  </si>
  <si>
    <t>CUM TOTALS</t>
  </si>
  <si>
    <t>Sportsmanship</t>
  </si>
  <si>
    <t>Award Calculations</t>
  </si>
  <si>
    <t>GRAND TOTAL</t>
  </si>
  <si>
    <t>BATTING AVG</t>
  </si>
  <si>
    <t xml:space="preserve"> R</t>
  </si>
  <si>
    <t>%</t>
  </si>
  <si>
    <t>Shirt #</t>
  </si>
  <si>
    <t>Player's Name</t>
  </si>
  <si>
    <t>Adj PO</t>
  </si>
  <si>
    <t>Off.</t>
  </si>
  <si>
    <t># Games</t>
  </si>
  <si>
    <t>Total PO</t>
  </si>
  <si>
    <t>Best Score</t>
  </si>
  <si>
    <t>Score Summary</t>
  </si>
  <si>
    <t xml:space="preserve">(Note:  if a player played at least one game, you </t>
  </si>
  <si>
    <t>Best Spotter Score</t>
  </si>
  <si>
    <t>must overwrite the formula in the Adj PO cell</t>
  </si>
  <si>
    <t>Best Pitcher Score</t>
  </si>
  <si>
    <t>with a zero to derive the correct best spotter score)</t>
  </si>
  <si>
    <t>Games Played</t>
  </si>
  <si>
    <t>(This figure is now automated.)</t>
  </si>
  <si>
    <t>Name</t>
  </si>
  <si>
    <t>eligible</t>
  </si>
  <si>
    <t>Batting</t>
  </si>
  <si>
    <t>Team</t>
  </si>
  <si>
    <t>Eligible</t>
  </si>
  <si>
    <t>Avg.</t>
  </si>
  <si>
    <t>Austin</t>
  </si>
  <si>
    <t>Boston</t>
  </si>
  <si>
    <t>Long Island</t>
  </si>
  <si>
    <t>Tyler</t>
  </si>
  <si>
    <t>adj BA</t>
  </si>
  <si>
    <t>G</t>
  </si>
  <si>
    <t>BA</t>
  </si>
  <si>
    <t>PO/G</t>
  </si>
  <si>
    <t>Craig Cotton</t>
  </si>
  <si>
    <t>Mariano Reynoso</t>
  </si>
  <si>
    <t>Blake Boudreaux</t>
  </si>
  <si>
    <t>Giovanni Francese</t>
  </si>
  <si>
    <t>Clint Woodard</t>
  </si>
  <si>
    <t>Richie Schultz</t>
  </si>
  <si>
    <t>Steve Lyles</t>
  </si>
  <si>
    <t>John Parker</t>
  </si>
  <si>
    <t>Rocky Zamora</t>
  </si>
  <si>
    <t>Doug Biggins</t>
  </si>
  <si>
    <t>Danny Foppiano</t>
  </si>
  <si>
    <t>Braulio Thorne</t>
  </si>
  <si>
    <t>Lupe Perez</t>
  </si>
  <si>
    <t>Seth Clark</t>
  </si>
  <si>
    <t>John Bancroft</t>
  </si>
  <si>
    <t>Austin Blackhawks</t>
  </si>
  <si>
    <t>Boston Renegades</t>
  </si>
  <si>
    <t>Tyler Tigers</t>
  </si>
  <si>
    <t>Bayou City Heat</t>
  </si>
  <si>
    <t xml:space="preserve">     </t>
  </si>
  <si>
    <t>Indy Thunder</t>
  </si>
  <si>
    <t>Colorado Storm</t>
  </si>
  <si>
    <t>Chicago Comets</t>
  </si>
  <si>
    <t>Chicago</t>
  </si>
  <si>
    <t>Colorado</t>
  </si>
  <si>
    <t>James Michaels</t>
  </si>
  <si>
    <t>Tony Santiago</t>
  </si>
  <si>
    <t>Sherlock Washington</t>
  </si>
  <si>
    <t>Runs</t>
  </si>
  <si>
    <t>Kyle Lewis</t>
  </si>
  <si>
    <t>Darnell Williams</t>
  </si>
  <si>
    <t>Nick Lopez</t>
  </si>
  <si>
    <t>Larry Haile</t>
  </si>
  <si>
    <t>Ron Cochran</t>
  </si>
  <si>
    <t>Kevin Sibson</t>
  </si>
  <si>
    <t>Axel Cox</t>
  </si>
  <si>
    <t>Jon Walker</t>
  </si>
  <si>
    <t>Ethan Johnston</t>
  </si>
  <si>
    <t>Jason Dobbs</t>
  </si>
  <si>
    <t>Bernardo Barrera</t>
  </si>
  <si>
    <t>Chad Perry</t>
  </si>
  <si>
    <t>Pete Trejo</t>
  </si>
  <si>
    <t>Frank Porter</t>
  </si>
  <si>
    <t>Wayne Sibson</t>
  </si>
  <si>
    <t>Matt McCoy</t>
  </si>
  <si>
    <t>Brian Christian</t>
  </si>
  <si>
    <t>Jason Ackiss</t>
  </si>
  <si>
    <t>Minnesota</t>
  </si>
  <si>
    <t>9</t>
  </si>
  <si>
    <t>26</t>
  </si>
  <si>
    <t>7</t>
  </si>
  <si>
    <t>21</t>
  </si>
  <si>
    <t>2</t>
  </si>
  <si>
    <t>11</t>
  </si>
  <si>
    <t>1</t>
  </si>
  <si>
    <t>Gary Boettcher</t>
  </si>
  <si>
    <t>25</t>
  </si>
  <si>
    <t>Roger Keeney</t>
  </si>
  <si>
    <t>4</t>
  </si>
  <si>
    <t>5</t>
  </si>
  <si>
    <t>35</t>
  </si>
  <si>
    <t>55</t>
  </si>
  <si>
    <t>Jacory Wiley</t>
  </si>
  <si>
    <t>30</t>
  </si>
  <si>
    <t>Matt Puvogel</t>
  </si>
  <si>
    <t>Jared Woodard</t>
  </si>
  <si>
    <t>Robert Perez</t>
  </si>
  <si>
    <t>Place</t>
  </si>
  <si>
    <t>Evan Van Duyne</t>
  </si>
  <si>
    <t>Minnesota Millers</t>
  </si>
  <si>
    <t>Joe McCormick</t>
  </si>
  <si>
    <t>Rich Koppenjan</t>
  </si>
  <si>
    <t>Mike Finn</t>
  </si>
  <si>
    <t>Brandon Chesser</t>
  </si>
  <si>
    <t>Dan Eliason</t>
  </si>
  <si>
    <t>42</t>
  </si>
  <si>
    <t>Joseph Fleeks</t>
  </si>
  <si>
    <t>Ed Brown</t>
  </si>
  <si>
    <t>Dennis Lynch</t>
  </si>
  <si>
    <t>John Patterson</t>
  </si>
  <si>
    <t>Rich Krussell</t>
  </si>
  <si>
    <t>Andrew Bernet</t>
  </si>
  <si>
    <t>Chris Peterson</t>
  </si>
  <si>
    <t>Athens Timberwolves</t>
  </si>
  <si>
    <t>Athens</t>
  </si>
  <si>
    <t>17</t>
  </si>
  <si>
    <t>10</t>
  </si>
  <si>
    <t>24</t>
  </si>
  <si>
    <t>88</t>
  </si>
  <si>
    <t>23</t>
  </si>
  <si>
    <t>16</t>
  </si>
  <si>
    <t>8</t>
  </si>
  <si>
    <t>13</t>
  </si>
  <si>
    <t>74</t>
  </si>
  <si>
    <t>15</t>
  </si>
  <si>
    <t>12</t>
  </si>
  <si>
    <t>33</t>
  </si>
  <si>
    <t>22</t>
  </si>
  <si>
    <t>40</t>
  </si>
  <si>
    <t>32</t>
  </si>
  <si>
    <t>63</t>
  </si>
  <si>
    <t>Faith Penn</t>
  </si>
  <si>
    <t>3</t>
  </si>
  <si>
    <t>18</t>
  </si>
  <si>
    <t>Nick Silver</t>
  </si>
  <si>
    <t>6</t>
  </si>
  <si>
    <t>41</t>
  </si>
  <si>
    <t>19</t>
  </si>
  <si>
    <t>14</t>
  </si>
  <si>
    <t>Tanner Gers</t>
  </si>
  <si>
    <t>Garrick Scott</t>
  </si>
  <si>
    <t>28</t>
  </si>
  <si>
    <t>Fonzie Medrano</t>
  </si>
  <si>
    <t>46</t>
  </si>
  <si>
    <t>81</t>
  </si>
  <si>
    <t>64</t>
  </si>
  <si>
    <t>Bob Thayer</t>
  </si>
  <si>
    <t>Greg Gontaryk</t>
  </si>
  <si>
    <t>31</t>
  </si>
  <si>
    <t>Eric Rodriguez</t>
  </si>
  <si>
    <t>20</t>
  </si>
  <si>
    <t>Frank Oldham</t>
  </si>
  <si>
    <t>Steve Guerra</t>
  </si>
  <si>
    <t>Mike Coughlin</t>
  </si>
  <si>
    <t>Ronald Jordan</t>
  </si>
  <si>
    <t>Jason Gainey</t>
  </si>
  <si>
    <t>John Ingram</t>
  </si>
  <si>
    <t>Elzie Haskett</t>
  </si>
  <si>
    <t>Guy Zuccarello</t>
  </si>
  <si>
    <t>Darryl Minor</t>
  </si>
  <si>
    <t>William Landrum</t>
  </si>
  <si>
    <t>Demitris Morrow</t>
  </si>
  <si>
    <t>Riley Schmitz</t>
  </si>
  <si>
    <t>Patrick Lemke</t>
  </si>
  <si>
    <t>Omar Atin</t>
  </si>
  <si>
    <t>Adam Rodenbeck</t>
  </si>
  <si>
    <t>Sarai Hernandez</t>
  </si>
  <si>
    <t>Lonestar</t>
  </si>
  <si>
    <t>Chad Sumner</t>
  </si>
  <si>
    <t>Rob Weigand</t>
  </si>
  <si>
    <t>Rob Dias</t>
  </si>
  <si>
    <t>Joe Yee</t>
  </si>
  <si>
    <t>Josh Xiong</t>
  </si>
  <si>
    <t>Tyler Rodriguez</t>
  </si>
  <si>
    <t>Wally Mozdzierz</t>
  </si>
  <si>
    <t>Sam Griswold</t>
  </si>
  <si>
    <t>Jamie Teal</t>
  </si>
  <si>
    <t>Alfonso Harrell</t>
  </si>
  <si>
    <t>Willie Scales</t>
  </si>
  <si>
    <t>38</t>
  </si>
  <si>
    <t>Darius Sterling</t>
  </si>
  <si>
    <t>Joe Higdon</t>
  </si>
  <si>
    <t>Lonestar Roadrunners</t>
  </si>
  <si>
    <t>yes</t>
  </si>
  <si>
    <t>Isaiah Wilcox</t>
  </si>
  <si>
    <t>Lamont Bordley</t>
  </si>
  <si>
    <t>Not &gt;= 20</t>
  </si>
  <si>
    <t>Not &gt;= 4</t>
  </si>
  <si>
    <t>Not &gt;= 120</t>
  </si>
  <si>
    <t>New Jersey Titans</t>
  </si>
  <si>
    <t>BCS Outlaws</t>
  </si>
  <si>
    <t>BCS</t>
  </si>
  <si>
    <t>Rochester</t>
  </si>
  <si>
    <t>Hillary House</t>
  </si>
  <si>
    <t>Luis Castillo</t>
  </si>
  <si>
    <t>Crystal Stark</t>
  </si>
  <si>
    <t>Jamie Sibson</t>
  </si>
  <si>
    <t>45</t>
  </si>
  <si>
    <t>Richie Flores</t>
  </si>
  <si>
    <t>Mike Jackson</t>
  </si>
  <si>
    <t>29</t>
  </si>
  <si>
    <t>Kirstyn Smith</t>
  </si>
  <si>
    <t>Lee Rodriguez</t>
  </si>
  <si>
    <t>79</t>
  </si>
  <si>
    <t>Miguel Tello</t>
  </si>
  <si>
    <t>Toby Gregory</t>
  </si>
  <si>
    <t>Ikram Ulah</t>
  </si>
  <si>
    <t>Marvin Morgan</t>
  </si>
  <si>
    <t>Lindsey Woodard</t>
  </si>
  <si>
    <t>Rebecca Lewis</t>
  </si>
  <si>
    <t>65</t>
  </si>
  <si>
    <t>Mike Malloy</t>
  </si>
  <si>
    <t>Cory Buckingham</t>
  </si>
  <si>
    <t>Brian Harrington</t>
  </si>
  <si>
    <t>Melissa Hoyt</t>
  </si>
  <si>
    <t>Thomas O'Brien</t>
  </si>
  <si>
    <t>Kathryn Jedynak</t>
  </si>
  <si>
    <t>Juan Gonzalez</t>
  </si>
  <si>
    <t>Tim Syphers</t>
  </si>
  <si>
    <t>Scott Hogwood</t>
  </si>
  <si>
    <t>Ozzy Calamaco</t>
  </si>
  <si>
    <t>Chris Jackson</t>
  </si>
  <si>
    <t>John Still</t>
  </si>
  <si>
    <t>Chip Arbogast</t>
  </si>
  <si>
    <t>Christian Thaxton</t>
  </si>
  <si>
    <t>Steve Puryear</t>
  </si>
  <si>
    <t>San Antonio Jets</t>
  </si>
  <si>
    <t>Indy Edge</t>
  </si>
  <si>
    <t>Rochester Pioneers</t>
  </si>
  <si>
    <t>Seattle Sluggers</t>
  </si>
  <si>
    <t>Tim Hibner</t>
  </si>
  <si>
    <t>New Jersey</t>
  </si>
  <si>
    <t>San Antonio</t>
  </si>
  <si>
    <t>Seattle</t>
  </si>
  <si>
    <t>50</t>
  </si>
  <si>
    <t>David Benney</t>
  </si>
  <si>
    <t>Kyle Kennedy</t>
  </si>
  <si>
    <t>0</t>
  </si>
  <si>
    <t>Jon Boggs</t>
  </si>
  <si>
    <t>Ed Manning</t>
  </si>
  <si>
    <t>Dino Sanchez</t>
  </si>
  <si>
    <t>Ricky Kim</t>
  </si>
  <si>
    <t>Bob Miller</t>
  </si>
  <si>
    <t>27</t>
  </si>
  <si>
    <t>Michael Walker</t>
  </si>
  <si>
    <t>Mike King</t>
  </si>
  <si>
    <t>Ben Mariano</t>
  </si>
  <si>
    <t>Derrick Lloyd</t>
  </si>
  <si>
    <t>Tim Chappell</t>
  </si>
  <si>
    <t>Randy George</t>
  </si>
  <si>
    <t>Roy Cody</t>
  </si>
  <si>
    <t>Carnell Walker</t>
  </si>
  <si>
    <t>Cortez Hill</t>
  </si>
  <si>
    <t>Anthony Rodriguez</t>
  </si>
  <si>
    <t>Hunter Muouton</t>
  </si>
  <si>
    <t>53</t>
  </si>
  <si>
    <t>Shawn Devenish</t>
  </si>
  <si>
    <t>Justin Procter</t>
  </si>
  <si>
    <t>Ricky Ruzicka</t>
  </si>
  <si>
    <t>Rene Almanza</t>
  </si>
  <si>
    <t>Aaron Almanza</t>
  </si>
  <si>
    <t>Jose Martinez</t>
  </si>
  <si>
    <t>Todd Paulson</t>
  </si>
  <si>
    <t>Justin Romack</t>
  </si>
  <si>
    <t>Abigail Junek</t>
  </si>
  <si>
    <t>Jerry House</t>
  </si>
  <si>
    <t>Jimmie Burnett</t>
  </si>
  <si>
    <t>John Margist</t>
  </si>
  <si>
    <t>Gerald Dycus</t>
  </si>
  <si>
    <t>Rex Bennet</t>
  </si>
  <si>
    <t>Jeremy McIntyre</t>
  </si>
  <si>
    <t>Thanh Hunyh</t>
  </si>
  <si>
    <t>Orlando Dominguez</t>
  </si>
  <si>
    <t>34</t>
  </si>
  <si>
    <t>Ernest Ramos</t>
  </si>
  <si>
    <t>Josh Perry</t>
  </si>
  <si>
    <t>Zack Kolbee</t>
  </si>
  <si>
    <t>Molly Fleming</t>
  </si>
  <si>
    <t>Caribbean Hurricanes</t>
  </si>
  <si>
    <t>Toronto Blind Jays</t>
  </si>
  <si>
    <t>St Louis Firing Squad</t>
  </si>
  <si>
    <t>Taiwan Homerun</t>
  </si>
  <si>
    <t>Long Island Bombers</t>
  </si>
  <si>
    <t>Daytona Bats</t>
  </si>
  <si>
    <t>Caribbean</t>
  </si>
  <si>
    <t>Bayou City</t>
  </si>
  <si>
    <t>Toronto</t>
  </si>
  <si>
    <t>Taiwan</t>
  </si>
  <si>
    <t>St Louis</t>
  </si>
  <si>
    <t>Daytona</t>
  </si>
  <si>
    <t>Tracey Jackson</t>
  </si>
  <si>
    <t>Delores Butler</t>
  </si>
  <si>
    <t>Tyler Newhouse</t>
  </si>
  <si>
    <t>Deshaun Widener</t>
  </si>
  <si>
    <t>Walli Salahuddin</t>
  </si>
  <si>
    <t>Gina Natoli</t>
  </si>
  <si>
    <t>Travis Pruett</t>
  </si>
  <si>
    <t>Dylan Pleasants</t>
  </si>
  <si>
    <t>Joel Valera</t>
  </si>
  <si>
    <t>Michael Vargas</t>
  </si>
  <si>
    <t>Valentin Campusano</t>
  </si>
  <si>
    <t>Franklin Peguero</t>
  </si>
  <si>
    <t>Ricky Santana</t>
  </si>
  <si>
    <t>Juan Carlos Abreu</t>
  </si>
  <si>
    <t>Christian Sanchez</t>
  </si>
  <si>
    <t>Frank Perez</t>
  </si>
  <si>
    <t>Cesar Lazcano</t>
  </si>
  <si>
    <t>Isaac Smith</t>
  </si>
  <si>
    <t>Alexa Owens</t>
  </si>
  <si>
    <t>Kenneth Sanchez</t>
  </si>
  <si>
    <t>37</t>
  </si>
  <si>
    <t>Sam Smolka</t>
  </si>
  <si>
    <t>Jordan Viera</t>
  </si>
  <si>
    <t>Ron Kampft</t>
  </si>
  <si>
    <t>Cassie Orgeles</t>
  </si>
  <si>
    <t>Ben Ho Lung</t>
  </si>
  <si>
    <t>Wayne St Denis</t>
  </si>
  <si>
    <t>George Hunter</t>
  </si>
  <si>
    <t>Rita Harris</t>
  </si>
  <si>
    <t>Andre Foster</t>
  </si>
  <si>
    <t>Harry Simmons</t>
  </si>
  <si>
    <t>Rock Kuo</t>
  </si>
  <si>
    <t>Kaspor Chen</t>
  </si>
  <si>
    <t>52</t>
  </si>
  <si>
    <t>Fernando Chang</t>
  </si>
  <si>
    <t>Jack Lai</t>
  </si>
  <si>
    <t>Henry Yeh</t>
  </si>
  <si>
    <t>Gray Chen</t>
  </si>
  <si>
    <t>Dave Smolka</t>
  </si>
  <si>
    <t>Joe Smolka</t>
  </si>
  <si>
    <t>Joe DeJesus</t>
  </si>
  <si>
    <t>Alex Barerra</t>
  </si>
  <si>
    <t>Eric Sholz</t>
  </si>
  <si>
    <t>Jim Hughes</t>
  </si>
  <si>
    <t>Edgar Ericson</t>
  </si>
  <si>
    <t>Derrick Anderson</t>
  </si>
  <si>
    <t>Pasquale Agone</t>
  </si>
  <si>
    <t>Dave Mazza</t>
  </si>
  <si>
    <t>Tim Dawson</t>
  </si>
  <si>
    <t>Greg Roberts</t>
  </si>
  <si>
    <t>Marc Morris</t>
  </si>
  <si>
    <t>Chris Dunleavey</t>
  </si>
  <si>
    <t>Neesha Jackson</t>
  </si>
  <si>
    <t>Hunter Frederick</t>
  </si>
  <si>
    <t>Hallie Stevens</t>
  </si>
  <si>
    <t>Alex Rodriguez</t>
  </si>
  <si>
    <t>39</t>
  </si>
  <si>
    <t>Corion White</t>
  </si>
  <si>
    <t>Cory White</t>
  </si>
  <si>
    <t>99</t>
  </si>
  <si>
    <t>Louis Soto</t>
  </si>
  <si>
    <t>Shane Cantan</t>
  </si>
  <si>
    <t>Jessica McTiernan</t>
  </si>
  <si>
    <t>Nikita Bell</t>
  </si>
  <si>
    <t>Jamie Redmond</t>
  </si>
  <si>
    <t>Kevin Barrett</t>
  </si>
  <si>
    <t>Gregory Santos</t>
  </si>
  <si>
    <t>Otis Perez</t>
  </si>
  <si>
    <t>Ricardo Castaneda</t>
  </si>
  <si>
    <t>Anavar Pedro Garcia</t>
  </si>
  <si>
    <t>Casey Bahn</t>
  </si>
  <si>
    <t>Aaron Prevost</t>
  </si>
  <si>
    <t>Joey Cabral</t>
  </si>
  <si>
    <t>Meghan Mahon</t>
  </si>
  <si>
    <t>Mike Tweedle</t>
  </si>
  <si>
    <t>Tekesha Shaffold</t>
  </si>
  <si>
    <t>Gwen Myers</t>
  </si>
  <si>
    <t>Nicole Ledbetter</t>
  </si>
  <si>
    <t>Tom Fallone</t>
  </si>
  <si>
    <t>Mike Zampella</t>
  </si>
  <si>
    <t>James Sciortino</t>
  </si>
  <si>
    <t>Julius Artis</t>
  </si>
  <si>
    <t>Demeille Wright</t>
  </si>
  <si>
    <t>Steve Harris</t>
  </si>
  <si>
    <t>85</t>
  </si>
  <si>
    <t>Tamara Atkinson</t>
  </si>
  <si>
    <t>Jason Walters</t>
  </si>
  <si>
    <t>David Smith</t>
  </si>
  <si>
    <t>Zach Arambula</t>
  </si>
  <si>
    <t>James Kwinecki</t>
  </si>
  <si>
    <t>Mark Demontis</t>
  </si>
  <si>
    <t>Rosie Reed</t>
  </si>
  <si>
    <t>Kathleen T</t>
  </si>
  <si>
    <t>Tori Lynch</t>
  </si>
  <si>
    <t>Courtney William</t>
  </si>
  <si>
    <t>Dontray Hunt</t>
  </si>
  <si>
    <t>Dejohn Jackson</t>
  </si>
  <si>
    <t>Greg Lindberg</t>
  </si>
  <si>
    <t>David Lindberg</t>
  </si>
  <si>
    <t>John Crosley</t>
  </si>
  <si>
    <t>Chad Morley</t>
  </si>
  <si>
    <t>Luz Avalos</t>
  </si>
  <si>
    <t>Romario Ferreras</t>
  </si>
  <si>
    <t>Meghan Fink</t>
  </si>
  <si>
    <t>Ian Moon</t>
  </si>
  <si>
    <t>Wilkins Eugene</t>
  </si>
  <si>
    <t>Roger Lin</t>
  </si>
  <si>
    <t>Vincent Chiu</t>
  </si>
  <si>
    <t>Tiny Chang</t>
  </si>
  <si>
    <t>Eddie Lyu</t>
  </si>
  <si>
    <t>Pam Chesser</t>
  </si>
  <si>
    <t>Randy Horowitz</t>
  </si>
  <si>
    <t>Casey Abernathy</t>
  </si>
  <si>
    <t>44</t>
  </si>
  <si>
    <t>Ryan Martin</t>
  </si>
  <si>
    <t>Magestin Sylvain</t>
  </si>
  <si>
    <t>Zach Buhler</t>
  </si>
  <si>
    <t>win</t>
  </si>
  <si>
    <t>by</t>
  </si>
  <si>
    <t>forfeit</t>
  </si>
  <si>
    <t>lose</t>
  </si>
  <si>
    <t xml:space="preserve">by </t>
  </si>
  <si>
    <t>Jamelle Williams</t>
  </si>
  <si>
    <t xml:space="preserve">Bayou City </t>
  </si>
  <si>
    <t>Aqil Sajjad</t>
  </si>
  <si>
    <t>Henry Woodson</t>
  </si>
  <si>
    <t>Def. PO/G</t>
  </si>
  <si>
    <t>N/A</t>
  </si>
  <si>
    <t>K Pct</t>
  </si>
  <si>
    <t>Fielding</t>
  </si>
  <si>
    <t>Allowed</t>
  </si>
  <si>
    <t>PO's</t>
  </si>
  <si>
    <t>Rank</t>
  </si>
  <si>
    <t>Offense</t>
  </si>
  <si>
    <t>MVP</t>
  </si>
  <si>
    <t>Defense</t>
  </si>
  <si>
    <t>K Pct.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</si>
</sst>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0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NumberFormat="0" applyFont="0" applyFill="0" applyBorder="0" applyAlignment="0" applyProtection="0"/>
    <xf numFmtId="0" fontId="3" fillId="0" borderId="0"/>
    <xf numFmtId="0" fontId="9" fillId="0" borderId="0"/>
  </cellStyleXfs>
  <cellXfs count="20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1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2" borderId="9" xfId="0" applyFont="1" applyFill="1" applyBorder="1"/>
    <xf numFmtId="0" fontId="1" fillId="0" borderId="0" xfId="0" applyFont="1" applyAlignment="1">
      <alignment horizontal="center"/>
    </xf>
    <xf numFmtId="0" fontId="3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4" fillId="2" borderId="9" xfId="0" applyFont="1" applyFill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23" xfId="0" applyFont="1" applyBorder="1"/>
    <xf numFmtId="0" fontId="1" fillId="0" borderId="24" xfId="0" applyFont="1" applyBorder="1"/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3" xfId="0" applyFill="1" applyBorder="1"/>
    <xf numFmtId="0" fontId="0" fillId="3" borderId="2" xfId="0" applyFill="1" applyBorder="1"/>
    <xf numFmtId="0" fontId="0" fillId="2" borderId="9" xfId="0" applyFill="1" applyBorder="1"/>
    <xf numFmtId="0" fontId="1" fillId="2" borderId="9" xfId="0" applyFont="1" applyFill="1" applyBorder="1"/>
    <xf numFmtId="0" fontId="0" fillId="0" borderId="0" xfId="0" applyBorder="1"/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164" fontId="7" fillId="0" borderId="0" xfId="0" applyNumberFormat="1" applyFont="1" applyBorder="1"/>
    <xf numFmtId="0" fontId="4" fillId="2" borderId="6" xfId="0" applyFont="1" applyFill="1" applyBorder="1"/>
    <xf numFmtId="0" fontId="0" fillId="3" borderId="8" xfId="0" applyFill="1" applyBorder="1"/>
    <xf numFmtId="0" fontId="0" fillId="4" borderId="6" xfId="0" applyFill="1" applyBorder="1"/>
    <xf numFmtId="0" fontId="8" fillId="0" borderId="0" xfId="0" applyFont="1"/>
    <xf numFmtId="0" fontId="1" fillId="0" borderId="25" xfId="0" applyFont="1" applyBorder="1"/>
    <xf numFmtId="0" fontId="0" fillId="0" borderId="7" xfId="0" applyBorder="1"/>
    <xf numFmtId="0" fontId="1" fillId="0" borderId="26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7" xfId="0" applyFont="1" applyBorder="1"/>
    <xf numFmtId="0" fontId="1" fillId="0" borderId="8" xfId="0" applyFont="1" applyBorder="1"/>
    <xf numFmtId="0" fontId="1" fillId="0" borderId="23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28" xfId="0" applyFont="1" applyBorder="1"/>
    <xf numFmtId="0" fontId="3" fillId="0" borderId="11" xfId="0" applyFont="1" applyBorder="1"/>
    <xf numFmtId="165" fontId="3" fillId="0" borderId="1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0" xfId="0" applyFont="1"/>
    <xf numFmtId="165" fontId="1" fillId="0" borderId="0" xfId="0" applyNumberFormat="1" applyFont="1"/>
    <xf numFmtId="164" fontId="1" fillId="0" borderId="6" xfId="0" applyNumberFormat="1" applyFont="1" applyBorder="1"/>
    <xf numFmtId="0" fontId="1" fillId="4" borderId="8" xfId="0" applyFont="1" applyFill="1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0" borderId="0" xfId="0" applyFont="1"/>
    <xf numFmtId="0" fontId="0" fillId="0" borderId="3" xfId="0" applyBorder="1"/>
    <xf numFmtId="0" fontId="0" fillId="0" borderId="2" xfId="0" applyBorder="1"/>
    <xf numFmtId="0" fontId="0" fillId="0" borderId="8" xfId="0" applyBorder="1"/>
    <xf numFmtId="0" fontId="1" fillId="0" borderId="29" xfId="0" applyFont="1" applyBorder="1"/>
    <xf numFmtId="2" fontId="3" fillId="0" borderId="30" xfId="0" applyNumberFormat="1" applyFont="1" applyBorder="1"/>
    <xf numFmtId="165" fontId="3" fillId="0" borderId="30" xfId="0" applyNumberFormat="1" applyFont="1" applyBorder="1"/>
    <xf numFmtId="0" fontId="1" fillId="0" borderId="31" xfId="0" applyFont="1" applyBorder="1"/>
    <xf numFmtId="0" fontId="3" fillId="0" borderId="32" xfId="0" applyFont="1" applyBorder="1"/>
    <xf numFmtId="0" fontId="3" fillId="0" borderId="3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164" fontId="1" fillId="0" borderId="15" xfId="0" applyNumberFormat="1" applyFont="1" applyBorder="1"/>
    <xf numFmtId="164" fontId="1" fillId="0" borderId="34" xfId="0" applyNumberFormat="1" applyFont="1" applyBorder="1"/>
    <xf numFmtId="49" fontId="0" fillId="0" borderId="35" xfId="0" applyNumberFormat="1" applyBorder="1"/>
    <xf numFmtId="49" fontId="0" fillId="0" borderId="36" xfId="0" applyNumberFormat="1" applyBorder="1"/>
    <xf numFmtId="0" fontId="1" fillId="0" borderId="37" xfId="0" applyFont="1" applyBorder="1"/>
    <xf numFmtId="0" fontId="1" fillId="0" borderId="38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165" fontId="3" fillId="0" borderId="0" xfId="0" applyNumberFormat="1" applyFont="1" applyBorder="1" applyAlignment="1">
      <alignment horizontal="center"/>
    </xf>
    <xf numFmtId="49" fontId="0" fillId="0" borderId="42" xfId="0" applyNumberFormat="1" applyBorder="1"/>
    <xf numFmtId="0" fontId="3" fillId="0" borderId="42" xfId="0" applyFont="1" applyBorder="1"/>
    <xf numFmtId="164" fontId="0" fillId="0" borderId="0" xfId="0" applyNumberFormat="1"/>
    <xf numFmtId="0" fontId="0" fillId="0" borderId="0" xfId="0" applyFill="1" applyBorder="1"/>
    <xf numFmtId="49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0" fillId="0" borderId="34" xfId="0" applyNumberFormat="1" applyBorder="1"/>
    <xf numFmtId="0" fontId="0" fillId="0" borderId="0" xfId="0" applyFill="1"/>
    <xf numFmtId="0" fontId="1" fillId="0" borderId="11" xfId="0" applyFont="1" applyFill="1" applyBorder="1" applyAlignment="1">
      <alignment horizontal="center"/>
    </xf>
    <xf numFmtId="164" fontId="0" fillId="0" borderId="11" xfId="0" applyNumberFormat="1" applyBorder="1"/>
    <xf numFmtId="0" fontId="3" fillId="0" borderId="12" xfId="0" applyFont="1" applyBorder="1"/>
    <xf numFmtId="49" fontId="0" fillId="0" borderId="45" xfId="0" applyNumberFormat="1" applyBorder="1"/>
    <xf numFmtId="0" fontId="0" fillId="0" borderId="46" xfId="0" applyBorder="1"/>
    <xf numFmtId="0" fontId="0" fillId="0" borderId="44" xfId="0" applyBorder="1"/>
    <xf numFmtId="0" fontId="0" fillId="0" borderId="47" xfId="0" applyBorder="1"/>
    <xf numFmtId="0" fontId="0" fillId="0" borderId="29" xfId="0" applyBorder="1"/>
    <xf numFmtId="0" fontId="1" fillId="0" borderId="46" xfId="0" applyFont="1" applyBorder="1"/>
    <xf numFmtId="0" fontId="1" fillId="0" borderId="30" xfId="0" applyFont="1" applyBorder="1"/>
    <xf numFmtId="0" fontId="1" fillId="0" borderId="47" xfId="0" applyFont="1" applyBorder="1"/>
    <xf numFmtId="164" fontId="1" fillId="0" borderId="9" xfId="0" applyNumberFormat="1" applyFont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3" fillId="0" borderId="12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2" fontId="0" fillId="0" borderId="0" xfId="0" applyNumberFormat="1"/>
    <xf numFmtId="0" fontId="3" fillId="0" borderId="14" xfId="0" applyFont="1" applyBorder="1"/>
    <xf numFmtId="0" fontId="1" fillId="0" borderId="7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3" fillId="0" borderId="10" xfId="0" applyFont="1" applyBorder="1"/>
    <xf numFmtId="0" fontId="3" fillId="0" borderId="0" xfId="0" applyFont="1" applyFill="1" applyBorder="1"/>
    <xf numFmtId="0" fontId="0" fillId="0" borderId="11" xfId="0" applyBorder="1"/>
    <xf numFmtId="0" fontId="0" fillId="0" borderId="0" xfId="0"/>
    <xf numFmtId="0" fontId="0" fillId="0" borderId="0" xfId="0" applyFont="1" applyFill="1" applyBorder="1"/>
    <xf numFmtId="0" fontId="0" fillId="0" borderId="46" xfId="0" applyFill="1" applyBorder="1"/>
    <xf numFmtId="0" fontId="0" fillId="0" borderId="44" xfId="0" applyFill="1" applyBorder="1"/>
    <xf numFmtId="0" fontId="0" fillId="0" borderId="47" xfId="0" applyFill="1" applyBorder="1"/>
    <xf numFmtId="0" fontId="0" fillId="0" borderId="30" xfId="0" applyBorder="1"/>
    <xf numFmtId="0" fontId="0" fillId="0" borderId="48" xfId="0" applyBorder="1"/>
    <xf numFmtId="0" fontId="0" fillId="0" borderId="43" xfId="0" applyBorder="1"/>
    <xf numFmtId="0" fontId="0" fillId="0" borderId="49" xfId="0" applyBorder="1"/>
    <xf numFmtId="0" fontId="0" fillId="0" borderId="34" xfId="0" applyBorder="1"/>
    <xf numFmtId="0" fontId="1" fillId="0" borderId="50" xfId="0" applyFont="1" applyBorder="1"/>
    <xf numFmtId="0" fontId="1" fillId="0" borderId="51" xfId="0" applyFont="1" applyBorder="1"/>
    <xf numFmtId="165" fontId="1" fillId="0" borderId="1" xfId="0" applyNumberFormat="1" applyFont="1" applyBorder="1"/>
    <xf numFmtId="165" fontId="1" fillId="0" borderId="34" xfId="0" applyNumberFormat="1" applyFont="1" applyBorder="1"/>
    <xf numFmtId="165" fontId="1" fillId="0" borderId="52" xfId="0" applyNumberFormat="1" applyFont="1" applyBorder="1"/>
    <xf numFmtId="0" fontId="3" fillId="0" borderId="34" xfId="0" applyFont="1" applyBorder="1"/>
    <xf numFmtId="0" fontId="3" fillId="0" borderId="30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Font="1"/>
    <xf numFmtId="49" fontId="0" fillId="0" borderId="35" xfId="0" applyNumberFormat="1" applyFont="1" applyBorder="1"/>
    <xf numFmtId="0" fontId="0" fillId="0" borderId="15" xfId="0" applyFont="1" applyBorder="1"/>
    <xf numFmtId="0" fontId="0" fillId="0" borderId="34" xfId="0" applyFont="1" applyBorder="1"/>
    <xf numFmtId="0" fontId="0" fillId="0" borderId="0" xfId="0" applyAlignment="1">
      <alignment horizontal="center"/>
    </xf>
    <xf numFmtId="0" fontId="3" fillId="0" borderId="0" xfId="0" applyFont="1"/>
    <xf numFmtId="0" fontId="1" fillId="0" borderId="48" xfId="0" applyFont="1" applyBorder="1"/>
    <xf numFmtId="0" fontId="1" fillId="0" borderId="43" xfId="0" applyFont="1" applyBorder="1"/>
    <xf numFmtId="0" fontId="1" fillId="0" borderId="49" xfId="0" applyFont="1" applyBorder="1"/>
    <xf numFmtId="0" fontId="3" fillId="0" borderId="0" xfId="0" applyFont="1"/>
    <xf numFmtId="165" fontId="0" fillId="0" borderId="0" xfId="0" applyNumberFormat="1"/>
    <xf numFmtId="0" fontId="0" fillId="0" borderId="0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0" xfId="0" quotePrefix="1" applyNumberForma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2" applyFont="1"/>
    <xf numFmtId="0" fontId="1" fillId="0" borderId="11" xfId="2" applyFont="1" applyBorder="1"/>
    <xf numFmtId="0" fontId="1" fillId="0" borderId="14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42" xfId="2" applyFont="1" applyBorder="1" applyAlignment="1">
      <alignment horizontal="center" vertical="center"/>
    </xf>
    <xf numFmtId="0" fontId="3" fillId="0" borderId="29" xfId="2" applyFont="1" applyBorder="1"/>
    <xf numFmtId="49" fontId="3" fillId="0" borderId="40" xfId="2" applyNumberFormat="1" applyFont="1" applyBorder="1"/>
    <xf numFmtId="1" fontId="3" fillId="0" borderId="0" xfId="2" applyNumberFormat="1" applyFont="1" applyBorder="1"/>
    <xf numFmtId="0" fontId="9" fillId="0" borderId="40" xfId="2" applyFont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9" fillId="0" borderId="44" xfId="2" applyFont="1" applyBorder="1" applyAlignment="1">
      <alignment horizontal="right"/>
    </xf>
    <xf numFmtId="164" fontId="9" fillId="0" borderId="44" xfId="2" applyNumberFormat="1" applyFont="1" applyBorder="1" applyAlignment="1">
      <alignment horizontal="right"/>
    </xf>
    <xf numFmtId="164" fontId="9" fillId="0" borderId="30" xfId="2" applyNumberFormat="1" applyFont="1" applyBorder="1" applyAlignment="1">
      <alignment horizontal="right"/>
    </xf>
    <xf numFmtId="0" fontId="3" fillId="0" borderId="44" xfId="2" applyFont="1" applyBorder="1"/>
    <xf numFmtId="0" fontId="3" fillId="0" borderId="0" xfId="2" applyFont="1" applyBorder="1"/>
    <xf numFmtId="49" fontId="3" fillId="0" borderId="44" xfId="2" applyNumberFormat="1" applyFont="1" applyBorder="1"/>
    <xf numFmtId="0" fontId="9" fillId="0" borderId="0" xfId="3" applyFont="1" applyFill="1" applyBorder="1" applyAlignment="1">
      <alignment horizontal="right"/>
    </xf>
    <xf numFmtId="0" fontId="1" fillId="0" borderId="32" xfId="0" applyFont="1" applyBorder="1" applyAlignment="1">
      <alignment horizontal="center"/>
    </xf>
    <xf numFmtId="0" fontId="0" fillId="0" borderId="0" xfId="0" applyFont="1" applyAlignment="1">
      <alignment horizontal="left"/>
    </xf>
    <xf numFmtId="164" fontId="3" fillId="0" borderId="0" xfId="1" applyNumberFormat="1" applyFont="1"/>
    <xf numFmtId="0" fontId="0" fillId="0" borderId="0" xfId="0" applyAlignment="1">
      <alignment horizontal="left"/>
    </xf>
    <xf numFmtId="164" fontId="0" fillId="0" borderId="0" xfId="1" applyNumberFormat="1" applyFont="1"/>
    <xf numFmtId="10" fontId="3" fillId="0" borderId="0" xfId="1" applyNumberFormat="1" applyFont="1"/>
    <xf numFmtId="10" fontId="0" fillId="0" borderId="0" xfId="0" applyNumberFormat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4">
    <cellStyle name="Normal" xfId="0" builtinId="0"/>
    <cellStyle name="Normal_2004 world series_revised 2" xfId="2" xr:uid="{00000000-0005-0000-0000-000001000000}"/>
    <cellStyle name="Normal_summary 2" xfId="3" xr:uid="{00000000-0005-0000-0000-000002000000}"/>
    <cellStyle name="Percent" xfId="1" builtinId="5"/>
  </cellStyles>
  <dxfs count="13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CC99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6">
    <tabColor rgb="FF92D050"/>
  </sheetPr>
  <dimension ref="A1:AD89"/>
  <sheetViews>
    <sheetView zoomScaleNormal="100" workbookViewId="0">
      <pane xSplit="2" ySplit="2" topLeftCell="C52" activePane="bottomRight" state="frozen"/>
      <selection activeCell="V81" sqref="V81"/>
      <selection pane="topRight" activeCell="V81" sqref="V81"/>
      <selection pane="bottomLeft" activeCell="V81" sqref="V81"/>
      <selection pane="bottomRight" activeCell="V60" sqref="V60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2" t="s">
        <v>94</v>
      </c>
      <c r="D1" s="193"/>
      <c r="E1" s="194"/>
      <c r="F1" s="4">
        <v>15</v>
      </c>
      <c r="G1" s="192" t="s">
        <v>302</v>
      </c>
      <c r="H1" s="193"/>
      <c r="I1" s="194"/>
      <c r="J1" s="4">
        <v>18</v>
      </c>
      <c r="K1" s="192" t="s">
        <v>303</v>
      </c>
      <c r="L1" s="193"/>
      <c r="M1" s="194"/>
      <c r="N1" s="4">
        <v>7</v>
      </c>
      <c r="O1" s="192" t="s">
        <v>42</v>
      </c>
      <c r="P1" s="193"/>
      <c r="Q1" s="194"/>
      <c r="R1" s="4">
        <v>12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137</v>
      </c>
      <c r="B3" s="86" t="s">
        <v>377</v>
      </c>
      <c r="C3" s="12">
        <v>4</v>
      </c>
      <c r="D3" s="13">
        <v>2</v>
      </c>
      <c r="E3" s="13">
        <v>1</v>
      </c>
      <c r="F3" s="14">
        <v>4</v>
      </c>
      <c r="G3" s="12">
        <v>4</v>
      </c>
      <c r="H3" s="13">
        <v>0</v>
      </c>
      <c r="I3" s="13">
        <v>3</v>
      </c>
      <c r="J3" s="14">
        <v>6</v>
      </c>
      <c r="K3" s="12">
        <v>4</v>
      </c>
      <c r="L3" s="13">
        <v>0</v>
      </c>
      <c r="M3" s="13">
        <v>1</v>
      </c>
      <c r="N3" s="14">
        <v>0</v>
      </c>
      <c r="O3" s="12">
        <v>2</v>
      </c>
      <c r="P3" s="13">
        <v>0</v>
      </c>
      <c r="Q3" s="13">
        <v>0</v>
      </c>
      <c r="R3" s="14">
        <v>3</v>
      </c>
      <c r="S3" s="17"/>
    </row>
    <row r="4" spans="1:19" x14ac:dyDescent="0.2">
      <c r="A4" s="83" t="s">
        <v>133</v>
      </c>
      <c r="B4" s="86" t="s">
        <v>193</v>
      </c>
      <c r="C4" s="12">
        <v>0</v>
      </c>
      <c r="D4" s="130">
        <v>0</v>
      </c>
      <c r="E4" s="130">
        <v>0</v>
      </c>
      <c r="F4" s="14">
        <v>0</v>
      </c>
      <c r="G4" s="12">
        <v>1</v>
      </c>
      <c r="H4" s="13">
        <v>0</v>
      </c>
      <c r="I4" s="13">
        <v>1</v>
      </c>
      <c r="J4" s="14">
        <v>0</v>
      </c>
      <c r="K4" s="12"/>
      <c r="L4" s="13"/>
      <c r="M4" s="13"/>
      <c r="N4" s="14"/>
      <c r="O4" s="12">
        <v>1</v>
      </c>
      <c r="P4" s="13">
        <v>0</v>
      </c>
      <c r="Q4" s="13">
        <v>1</v>
      </c>
      <c r="R4" s="14">
        <v>0</v>
      </c>
      <c r="S4" s="17"/>
    </row>
    <row r="5" spans="1:19" x14ac:dyDescent="0.2">
      <c r="A5" s="83" t="s">
        <v>106</v>
      </c>
      <c r="B5" s="86" t="s">
        <v>334</v>
      </c>
      <c r="C5" s="12">
        <v>1</v>
      </c>
      <c r="D5" s="130">
        <v>0</v>
      </c>
      <c r="E5" s="130">
        <v>0</v>
      </c>
      <c r="F5" s="14">
        <v>0</v>
      </c>
      <c r="G5" s="12">
        <v>1</v>
      </c>
      <c r="H5" s="130">
        <v>0</v>
      </c>
      <c r="I5" s="130">
        <v>1</v>
      </c>
      <c r="J5" s="14">
        <v>0</v>
      </c>
      <c r="K5" s="12">
        <v>1</v>
      </c>
      <c r="L5" s="130">
        <v>0</v>
      </c>
      <c r="M5" s="130">
        <v>1</v>
      </c>
      <c r="N5" s="14">
        <v>0</v>
      </c>
      <c r="O5" s="12">
        <v>3</v>
      </c>
      <c r="P5" s="130">
        <v>0</v>
      </c>
      <c r="Q5" s="130">
        <v>2</v>
      </c>
      <c r="R5" s="14">
        <v>0</v>
      </c>
      <c r="S5" s="17"/>
    </row>
    <row r="6" spans="1:19" x14ac:dyDescent="0.2">
      <c r="A6" s="83" t="s">
        <v>105</v>
      </c>
      <c r="B6" s="86" t="s">
        <v>335</v>
      </c>
      <c r="C6" s="12">
        <v>4</v>
      </c>
      <c r="D6" s="130">
        <v>0</v>
      </c>
      <c r="E6" s="130">
        <v>4</v>
      </c>
      <c r="F6" s="14">
        <v>0</v>
      </c>
      <c r="G6" s="12">
        <v>2</v>
      </c>
      <c r="H6" s="130">
        <v>0</v>
      </c>
      <c r="I6" s="130">
        <v>1</v>
      </c>
      <c r="J6" s="14">
        <v>0</v>
      </c>
      <c r="K6" s="12">
        <v>2</v>
      </c>
      <c r="L6" s="130">
        <v>0</v>
      </c>
      <c r="M6" s="130">
        <v>2</v>
      </c>
      <c r="N6" s="14">
        <v>0</v>
      </c>
      <c r="O6" s="12">
        <v>2</v>
      </c>
      <c r="P6" s="130">
        <v>0</v>
      </c>
      <c r="Q6" s="130">
        <v>2</v>
      </c>
      <c r="R6" s="14">
        <v>0</v>
      </c>
      <c r="S6" s="17" t="s">
        <v>8</v>
      </c>
    </row>
    <row r="7" spans="1:19" x14ac:dyDescent="0.2">
      <c r="A7" s="83" t="s">
        <v>100</v>
      </c>
      <c r="B7" s="86" t="s">
        <v>239</v>
      </c>
      <c r="C7" s="12">
        <v>4</v>
      </c>
      <c r="D7" s="130">
        <v>1</v>
      </c>
      <c r="E7" s="130">
        <v>3</v>
      </c>
      <c r="F7" s="14">
        <v>0</v>
      </c>
      <c r="G7" s="12">
        <v>2</v>
      </c>
      <c r="H7" s="130">
        <v>0</v>
      </c>
      <c r="I7" s="130">
        <v>2</v>
      </c>
      <c r="J7" s="14">
        <v>0</v>
      </c>
      <c r="K7" s="12">
        <v>3</v>
      </c>
      <c r="L7" s="130">
        <v>0</v>
      </c>
      <c r="M7" s="130">
        <v>1</v>
      </c>
      <c r="N7" s="14">
        <v>1</v>
      </c>
      <c r="O7" s="12">
        <v>3</v>
      </c>
      <c r="P7" s="130">
        <v>0</v>
      </c>
      <c r="Q7" s="130">
        <v>2</v>
      </c>
      <c r="R7" s="14">
        <v>0</v>
      </c>
      <c r="S7" s="17"/>
    </row>
    <row r="8" spans="1:19" x14ac:dyDescent="0.2">
      <c r="A8" s="83" t="s">
        <v>149</v>
      </c>
      <c r="B8" s="86" t="s">
        <v>392</v>
      </c>
      <c r="C8" s="12">
        <v>4</v>
      </c>
      <c r="D8" s="130">
        <v>0</v>
      </c>
      <c r="E8" s="130">
        <v>3</v>
      </c>
      <c r="F8" s="14">
        <v>0</v>
      </c>
      <c r="G8" s="12">
        <v>5</v>
      </c>
      <c r="H8" s="130">
        <v>0</v>
      </c>
      <c r="I8" s="130">
        <v>5</v>
      </c>
      <c r="J8" s="14">
        <v>0</v>
      </c>
      <c r="K8" s="12">
        <v>3</v>
      </c>
      <c r="L8" s="130">
        <v>0</v>
      </c>
      <c r="M8" s="130">
        <v>1</v>
      </c>
      <c r="N8" s="14">
        <v>0</v>
      </c>
      <c r="O8" s="12">
        <v>3</v>
      </c>
      <c r="P8" s="130">
        <v>0</v>
      </c>
      <c r="Q8" s="130">
        <v>1</v>
      </c>
      <c r="R8" s="14">
        <v>0</v>
      </c>
      <c r="S8" s="17"/>
    </row>
    <row r="9" spans="1:19" x14ac:dyDescent="0.2">
      <c r="A9" s="83" t="s">
        <v>139</v>
      </c>
      <c r="B9" s="86" t="s">
        <v>336</v>
      </c>
      <c r="C9" s="12">
        <v>4</v>
      </c>
      <c r="D9" s="130">
        <v>2</v>
      </c>
      <c r="E9" s="130">
        <v>2</v>
      </c>
      <c r="F9" s="14">
        <v>1</v>
      </c>
      <c r="G9" s="12">
        <v>3</v>
      </c>
      <c r="H9" s="130">
        <v>2</v>
      </c>
      <c r="I9" s="130">
        <v>1</v>
      </c>
      <c r="J9" s="14">
        <v>1</v>
      </c>
      <c r="K9" s="12">
        <v>3</v>
      </c>
      <c r="L9" s="130">
        <v>1</v>
      </c>
      <c r="M9" s="130">
        <v>2</v>
      </c>
      <c r="N9" s="14">
        <v>1</v>
      </c>
      <c r="O9" s="12">
        <v>2</v>
      </c>
      <c r="P9" s="130">
        <v>0</v>
      </c>
      <c r="Q9" s="130">
        <v>1</v>
      </c>
      <c r="R9" s="14">
        <v>0</v>
      </c>
      <c r="S9" s="17"/>
    </row>
    <row r="10" spans="1:19" x14ac:dyDescent="0.2">
      <c r="A10" s="83" t="s">
        <v>101</v>
      </c>
      <c r="B10" s="86" t="s">
        <v>104</v>
      </c>
      <c r="C10" s="12">
        <v>2</v>
      </c>
      <c r="D10" s="130">
        <v>0</v>
      </c>
      <c r="E10" s="130">
        <v>1</v>
      </c>
      <c r="F10" s="14">
        <v>0</v>
      </c>
      <c r="G10" s="12">
        <v>1</v>
      </c>
      <c r="H10" s="130">
        <v>0</v>
      </c>
      <c r="I10" s="130">
        <v>0</v>
      </c>
      <c r="J10" s="14">
        <v>0</v>
      </c>
      <c r="K10" s="12">
        <v>1</v>
      </c>
      <c r="L10" s="130">
        <v>0</v>
      </c>
      <c r="M10" s="130">
        <v>1</v>
      </c>
      <c r="N10" s="14">
        <v>1</v>
      </c>
      <c r="O10" s="12">
        <v>1</v>
      </c>
      <c r="P10" s="130">
        <v>0</v>
      </c>
      <c r="Q10" s="130">
        <v>0</v>
      </c>
      <c r="R10" s="14">
        <v>0</v>
      </c>
      <c r="S10" s="17"/>
    </row>
    <row r="11" spans="1:19" x14ac:dyDescent="0.2">
      <c r="A11" s="165" t="s">
        <v>152</v>
      </c>
      <c r="B11" s="86" t="s">
        <v>337</v>
      </c>
      <c r="C11" s="12">
        <v>0</v>
      </c>
      <c r="D11" s="130">
        <v>0</v>
      </c>
      <c r="E11" s="130">
        <v>0</v>
      </c>
      <c r="F11" s="14">
        <v>0</v>
      </c>
      <c r="G11" s="12">
        <v>1</v>
      </c>
      <c r="H11" s="130">
        <v>0</v>
      </c>
      <c r="I11" s="130">
        <v>1</v>
      </c>
      <c r="J11" s="14">
        <v>0</v>
      </c>
      <c r="K11" s="12">
        <v>2</v>
      </c>
      <c r="L11" s="130">
        <v>0</v>
      </c>
      <c r="M11" s="130">
        <v>1</v>
      </c>
      <c r="N11" s="14">
        <v>1</v>
      </c>
      <c r="O11" s="12">
        <v>1</v>
      </c>
      <c r="P11" s="130">
        <v>0</v>
      </c>
      <c r="Q11" s="130">
        <v>1</v>
      </c>
      <c r="R11" s="14">
        <v>0</v>
      </c>
      <c r="S11" s="17"/>
    </row>
    <row r="12" spans="1:19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2"/>
      <c r="P12" s="130"/>
      <c r="Q12" s="130"/>
      <c r="R12" s="14"/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/>
      <c r="P13" s="130"/>
      <c r="Q13" s="130"/>
      <c r="R13" s="14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0"/>
      <c r="R14" s="14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286</v>
      </c>
      <c r="C22" s="20">
        <v>23</v>
      </c>
      <c r="D22" s="21">
        <v>5</v>
      </c>
      <c r="E22" s="21">
        <v>14</v>
      </c>
      <c r="F22" s="22">
        <v>5</v>
      </c>
      <c r="G22" s="20">
        <v>20</v>
      </c>
      <c r="H22" s="21">
        <v>2</v>
      </c>
      <c r="I22" s="21">
        <v>15</v>
      </c>
      <c r="J22" s="22">
        <v>7</v>
      </c>
      <c r="K22" s="20">
        <v>19</v>
      </c>
      <c r="L22" s="21">
        <v>1</v>
      </c>
      <c r="M22" s="21">
        <v>10</v>
      </c>
      <c r="N22" s="22">
        <v>4</v>
      </c>
      <c r="O22" s="20">
        <v>18</v>
      </c>
      <c r="P22" s="21">
        <v>0</v>
      </c>
      <c r="Q22" s="21">
        <v>10</v>
      </c>
      <c r="R22" s="22">
        <v>3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5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5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23</v>
      </c>
      <c r="D26" s="29">
        <f t="shared" si="0"/>
        <v>5</v>
      </c>
      <c r="E26" s="29">
        <f t="shared" si="0"/>
        <v>14</v>
      </c>
      <c r="F26" s="29">
        <f t="shared" si="0"/>
        <v>5</v>
      </c>
      <c r="G26" s="29">
        <f t="shared" si="0"/>
        <v>20</v>
      </c>
      <c r="H26" s="29">
        <f t="shared" si="0"/>
        <v>2</v>
      </c>
      <c r="I26" s="29">
        <f t="shared" si="0"/>
        <v>15</v>
      </c>
      <c r="J26" s="29">
        <f t="shared" si="0"/>
        <v>7</v>
      </c>
      <c r="K26" s="29">
        <f t="shared" si="0"/>
        <v>19</v>
      </c>
      <c r="L26" s="29">
        <f t="shared" si="0"/>
        <v>1</v>
      </c>
      <c r="M26" s="29">
        <f t="shared" si="0"/>
        <v>10</v>
      </c>
      <c r="N26" s="29">
        <f t="shared" si="0"/>
        <v>4</v>
      </c>
      <c r="O26" s="29">
        <f t="shared" si="0"/>
        <v>18</v>
      </c>
      <c r="P26" s="29">
        <f t="shared" si="0"/>
        <v>0</v>
      </c>
      <c r="Q26" s="29">
        <f t="shared" si="0"/>
        <v>10</v>
      </c>
      <c r="R26" s="29">
        <f t="shared" si="0"/>
        <v>3</v>
      </c>
      <c r="S26" s="24"/>
    </row>
    <row r="27" spans="1:24" ht="13.5" thickBot="1" x14ac:dyDescent="0.25">
      <c r="A27" s="18"/>
      <c r="B27" s="28" t="s">
        <v>11</v>
      </c>
      <c r="C27" s="30">
        <f>C26</f>
        <v>23</v>
      </c>
      <c r="D27" s="30">
        <f>D26</f>
        <v>5</v>
      </c>
      <c r="E27" s="30">
        <f>E26</f>
        <v>14</v>
      </c>
      <c r="F27" s="30">
        <f>F26</f>
        <v>5</v>
      </c>
      <c r="G27" s="30">
        <f t="shared" ref="G27:R27" si="1">SUM(C27,G26)</f>
        <v>43</v>
      </c>
      <c r="H27" s="30">
        <f t="shared" si="1"/>
        <v>7</v>
      </c>
      <c r="I27" s="30">
        <f t="shared" si="1"/>
        <v>29</v>
      </c>
      <c r="J27" s="30">
        <f t="shared" si="1"/>
        <v>12</v>
      </c>
      <c r="K27" s="30">
        <f t="shared" si="1"/>
        <v>62</v>
      </c>
      <c r="L27" s="30">
        <f t="shared" si="1"/>
        <v>8</v>
      </c>
      <c r="M27" s="30">
        <f t="shared" si="1"/>
        <v>39</v>
      </c>
      <c r="N27" s="30">
        <f t="shared" si="1"/>
        <v>16</v>
      </c>
      <c r="O27" s="31">
        <f t="shared" si="1"/>
        <v>80</v>
      </c>
      <c r="P27" s="30">
        <f t="shared" si="1"/>
        <v>8</v>
      </c>
      <c r="Q27" s="30">
        <f t="shared" si="1"/>
        <v>49</v>
      </c>
      <c r="R27" s="32">
        <f t="shared" si="1"/>
        <v>19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2" t="s">
        <v>248</v>
      </c>
      <c r="D29" s="193"/>
      <c r="E29" s="194"/>
      <c r="F29" s="4">
        <v>11</v>
      </c>
      <c r="G29" s="192" t="s">
        <v>250</v>
      </c>
      <c r="H29" s="193"/>
      <c r="I29" s="194"/>
      <c r="J29" s="4">
        <v>11</v>
      </c>
      <c r="K29" s="192" t="s">
        <v>306</v>
      </c>
      <c r="L29" s="193"/>
      <c r="M29" s="194"/>
      <c r="N29" s="4">
        <v>2</v>
      </c>
      <c r="O29" s="192"/>
      <c r="P29" s="193"/>
      <c r="Q29" s="194"/>
      <c r="R29" s="4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16</v>
      </c>
      <c r="B31" s="86" t="str">
        <f t="shared" si="2"/>
        <v>Casey Bahn</v>
      </c>
      <c r="C31" s="12">
        <v>4</v>
      </c>
      <c r="D31" s="13">
        <v>2</v>
      </c>
      <c r="E31" s="13">
        <v>1</v>
      </c>
      <c r="F31" s="14">
        <v>2</v>
      </c>
      <c r="G31" s="12">
        <v>4</v>
      </c>
      <c r="H31" s="13">
        <v>2</v>
      </c>
      <c r="I31" s="13">
        <v>1</v>
      </c>
      <c r="J31" s="14">
        <v>2</v>
      </c>
      <c r="K31" s="12">
        <v>4</v>
      </c>
      <c r="L31" s="13">
        <v>2</v>
      </c>
      <c r="M31" s="13">
        <v>1</v>
      </c>
      <c r="N31" s="106">
        <v>1</v>
      </c>
      <c r="O31" s="12"/>
      <c r="P31" s="13"/>
      <c r="Q31" s="13"/>
      <c r="R31" s="10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10</v>
      </c>
      <c r="B32" s="86" t="str">
        <f t="shared" si="2"/>
        <v>Jamie Teal</v>
      </c>
      <c r="C32" s="12">
        <v>0</v>
      </c>
      <c r="D32" s="13">
        <v>0</v>
      </c>
      <c r="E32" s="13">
        <v>0</v>
      </c>
      <c r="F32" s="14">
        <v>0</v>
      </c>
      <c r="G32" s="12">
        <v>1</v>
      </c>
      <c r="H32" s="13">
        <v>0</v>
      </c>
      <c r="I32" s="13">
        <v>1</v>
      </c>
      <c r="J32" s="14">
        <v>0</v>
      </c>
      <c r="K32" s="12">
        <v>0</v>
      </c>
      <c r="L32" s="13">
        <v>0</v>
      </c>
      <c r="M32" s="13">
        <v>0</v>
      </c>
      <c r="N32" s="106">
        <v>0</v>
      </c>
      <c r="O32" s="12"/>
      <c r="P32" s="13"/>
      <c r="Q32" s="13"/>
      <c r="R32" s="10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5</v>
      </c>
      <c r="B33" s="86" t="str">
        <f t="shared" si="2"/>
        <v>George Hunter</v>
      </c>
      <c r="C33" s="12">
        <v>2</v>
      </c>
      <c r="D33" s="13">
        <v>0</v>
      </c>
      <c r="E33" s="13">
        <v>1</v>
      </c>
      <c r="F33" s="14">
        <v>0</v>
      </c>
      <c r="G33" s="12">
        <v>3</v>
      </c>
      <c r="H33" s="13">
        <v>0</v>
      </c>
      <c r="I33" s="13">
        <v>3</v>
      </c>
      <c r="J33" s="14">
        <v>0</v>
      </c>
      <c r="K33" s="12">
        <v>4</v>
      </c>
      <c r="L33" s="13">
        <v>0</v>
      </c>
      <c r="M33" s="13">
        <v>4</v>
      </c>
      <c r="N33" s="106">
        <v>0</v>
      </c>
      <c r="O33" s="12"/>
      <c r="P33" s="13"/>
      <c r="Q33" s="13"/>
      <c r="R33" s="10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4</v>
      </c>
      <c r="B34" s="86" t="str">
        <f t="shared" si="2"/>
        <v>Rita Harris</v>
      </c>
      <c r="C34" s="12">
        <v>3</v>
      </c>
      <c r="D34" s="13">
        <v>0</v>
      </c>
      <c r="E34" s="13">
        <v>3</v>
      </c>
      <c r="F34" s="14">
        <v>1</v>
      </c>
      <c r="G34" s="12">
        <v>4</v>
      </c>
      <c r="H34" s="13">
        <v>0</v>
      </c>
      <c r="I34" s="13">
        <v>4</v>
      </c>
      <c r="J34" s="14">
        <v>0</v>
      </c>
      <c r="K34" s="12">
        <v>3</v>
      </c>
      <c r="L34" s="13">
        <v>0</v>
      </c>
      <c r="M34" s="13">
        <v>2</v>
      </c>
      <c r="N34" s="106">
        <v>0</v>
      </c>
      <c r="O34" s="12"/>
      <c r="P34" s="13"/>
      <c r="Q34" s="13"/>
      <c r="R34" s="10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11</v>
      </c>
      <c r="B35" s="86" t="str">
        <f t="shared" si="2"/>
        <v>John Still</v>
      </c>
      <c r="C35" s="12">
        <v>3</v>
      </c>
      <c r="D35" s="13">
        <v>1</v>
      </c>
      <c r="E35" s="13">
        <v>2</v>
      </c>
      <c r="F35" s="14">
        <v>0</v>
      </c>
      <c r="G35" s="12">
        <v>4</v>
      </c>
      <c r="H35" s="13">
        <v>1</v>
      </c>
      <c r="I35" s="13">
        <v>2</v>
      </c>
      <c r="J35" s="14">
        <v>0</v>
      </c>
      <c r="K35" s="12">
        <v>4</v>
      </c>
      <c r="L35" s="13">
        <v>2</v>
      </c>
      <c r="M35" s="13">
        <v>1</v>
      </c>
      <c r="N35" s="106">
        <v>0</v>
      </c>
      <c r="O35" s="12"/>
      <c r="P35" s="13"/>
      <c r="Q35" s="13"/>
      <c r="R35" s="10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3</v>
      </c>
      <c r="B36" s="86" t="str">
        <f t="shared" si="2"/>
        <v>Tamara Atkinson</v>
      </c>
      <c r="C36" s="12">
        <v>3</v>
      </c>
      <c r="D36" s="13">
        <v>0</v>
      </c>
      <c r="E36" s="13">
        <v>1</v>
      </c>
      <c r="F36" s="14">
        <v>0</v>
      </c>
      <c r="G36" s="12">
        <v>3</v>
      </c>
      <c r="H36" s="13">
        <v>0</v>
      </c>
      <c r="I36" s="13">
        <v>3</v>
      </c>
      <c r="J36" s="14">
        <v>0</v>
      </c>
      <c r="K36" s="12">
        <v>3</v>
      </c>
      <c r="L36" s="13">
        <v>0</v>
      </c>
      <c r="M36" s="13">
        <v>2</v>
      </c>
      <c r="N36" s="106">
        <v>0</v>
      </c>
      <c r="O36" s="12"/>
      <c r="P36" s="13"/>
      <c r="Q36" s="13"/>
      <c r="R36" s="10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13</v>
      </c>
      <c r="B37" s="86" t="str">
        <f t="shared" si="2"/>
        <v>Andre Foster</v>
      </c>
      <c r="C37" s="12">
        <v>1</v>
      </c>
      <c r="D37" s="13">
        <v>0</v>
      </c>
      <c r="E37" s="13">
        <v>1</v>
      </c>
      <c r="F37" s="14">
        <v>0</v>
      </c>
      <c r="G37" s="12"/>
      <c r="H37" s="13"/>
      <c r="I37" s="13"/>
      <c r="J37" s="14"/>
      <c r="K37" s="12"/>
      <c r="L37" s="13"/>
      <c r="M37" s="13"/>
      <c r="N37" s="106"/>
      <c r="O37" s="12"/>
      <c r="P37" s="13"/>
      <c r="Q37" s="13"/>
      <c r="R37" s="10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</v>
      </c>
      <c r="B38" s="86" t="str">
        <f t="shared" si="2"/>
        <v>Roger Keeney</v>
      </c>
      <c r="C38" s="12">
        <v>2</v>
      </c>
      <c r="D38" s="13">
        <v>0</v>
      </c>
      <c r="E38" s="13">
        <v>2</v>
      </c>
      <c r="F38" s="14">
        <v>0</v>
      </c>
      <c r="G38" s="12">
        <v>4</v>
      </c>
      <c r="H38" s="13">
        <v>2</v>
      </c>
      <c r="I38" s="13">
        <v>1</v>
      </c>
      <c r="J38" s="14">
        <v>0</v>
      </c>
      <c r="K38" s="12">
        <v>4</v>
      </c>
      <c r="L38" s="13">
        <v>0</v>
      </c>
      <c r="M38" s="13">
        <v>3</v>
      </c>
      <c r="N38" s="106">
        <v>0</v>
      </c>
      <c r="O38" s="15"/>
      <c r="P38" s="13"/>
      <c r="Q38" s="13"/>
      <c r="R38" s="123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6</v>
      </c>
      <c r="B39" s="86" t="str">
        <f t="shared" si="2"/>
        <v>Harry Simmons</v>
      </c>
      <c r="C39" s="12">
        <v>3</v>
      </c>
      <c r="D39" s="13">
        <v>0</v>
      </c>
      <c r="E39" s="13">
        <v>3</v>
      </c>
      <c r="F39" s="14">
        <v>0</v>
      </c>
      <c r="G39" s="12"/>
      <c r="H39" s="13"/>
      <c r="I39" s="13"/>
      <c r="J39" s="14"/>
      <c r="K39" s="12"/>
      <c r="L39" s="13"/>
      <c r="M39" s="13"/>
      <c r="N39" s="106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06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06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06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06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06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Rex Bennet</v>
      </c>
      <c r="C50" s="20">
        <v>21</v>
      </c>
      <c r="D50" s="21">
        <v>3</v>
      </c>
      <c r="E50" s="21">
        <v>14</v>
      </c>
      <c r="F50" s="22">
        <v>3</v>
      </c>
      <c r="G50" s="20">
        <v>23</v>
      </c>
      <c r="H50" s="21">
        <v>5</v>
      </c>
      <c r="I50" s="21">
        <v>15</v>
      </c>
      <c r="J50" s="22">
        <v>2</v>
      </c>
      <c r="K50" s="20">
        <v>22</v>
      </c>
      <c r="L50" s="21">
        <v>4</v>
      </c>
      <c r="M50" s="21">
        <v>13</v>
      </c>
      <c r="N50" s="22">
        <v>1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21</v>
      </c>
      <c r="D54" s="29">
        <f t="shared" si="3"/>
        <v>3</v>
      </c>
      <c r="E54" s="29">
        <f t="shared" si="3"/>
        <v>14</v>
      </c>
      <c r="F54" s="29">
        <f t="shared" si="3"/>
        <v>3</v>
      </c>
      <c r="G54" s="29">
        <f t="shared" si="3"/>
        <v>23</v>
      </c>
      <c r="H54" s="29">
        <f t="shared" si="3"/>
        <v>5</v>
      </c>
      <c r="I54" s="29">
        <f t="shared" si="3"/>
        <v>15</v>
      </c>
      <c r="J54" s="29">
        <f t="shared" si="3"/>
        <v>2</v>
      </c>
      <c r="K54" s="29">
        <f t="shared" si="3"/>
        <v>22</v>
      </c>
      <c r="L54" s="29">
        <f t="shared" si="3"/>
        <v>4</v>
      </c>
      <c r="M54" s="29">
        <f t="shared" si="3"/>
        <v>13</v>
      </c>
      <c r="N54" s="29">
        <f t="shared" si="3"/>
        <v>1</v>
      </c>
      <c r="O54" s="29">
        <f t="shared" si="3"/>
        <v>0</v>
      </c>
      <c r="P54" s="29">
        <f t="shared" si="3"/>
        <v>0</v>
      </c>
      <c r="Q54" s="29">
        <f t="shared" si="3"/>
        <v>0</v>
      </c>
      <c r="R54" s="29">
        <f t="shared" si="3"/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101</v>
      </c>
      <c r="D55" s="30">
        <f>SUM(P27,D54)</f>
        <v>11</v>
      </c>
      <c r="E55" s="30">
        <f>SUM(Q27,E54)</f>
        <v>63</v>
      </c>
      <c r="F55" s="30">
        <f>SUM(R27,F54)</f>
        <v>22</v>
      </c>
      <c r="G55" s="30">
        <f t="shared" ref="G55:R55" si="4">SUM(C55,G54)</f>
        <v>124</v>
      </c>
      <c r="H55" s="30">
        <f t="shared" si="4"/>
        <v>16</v>
      </c>
      <c r="I55" s="30">
        <f t="shared" si="4"/>
        <v>78</v>
      </c>
      <c r="J55" s="30">
        <f t="shared" si="4"/>
        <v>24</v>
      </c>
      <c r="K55" s="30">
        <f t="shared" si="4"/>
        <v>146</v>
      </c>
      <c r="L55" s="30">
        <f t="shared" si="4"/>
        <v>20</v>
      </c>
      <c r="M55" s="30">
        <f t="shared" si="4"/>
        <v>91</v>
      </c>
      <c r="N55" s="30">
        <f t="shared" si="4"/>
        <v>25</v>
      </c>
      <c r="O55" s="31">
        <f t="shared" si="4"/>
        <v>146</v>
      </c>
      <c r="P55" s="30">
        <f t="shared" si="4"/>
        <v>20</v>
      </c>
      <c r="Q55" s="30">
        <f t="shared" si="4"/>
        <v>91</v>
      </c>
      <c r="R55" s="32">
        <f t="shared" si="4"/>
        <v>25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/>
      <c r="D57" s="193"/>
      <c r="E57" s="194"/>
      <c r="F57" s="49"/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76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5">A3</f>
        <v>16</v>
      </c>
      <c r="B59" s="86" t="str">
        <f t="shared" ref="B59:B76" si="6">B31</f>
        <v>Casey Bahn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26</v>
      </c>
      <c r="P59" s="88">
        <f>SUM(D3,H3,L3,P3,D31,H31,L31,P31,D59,H59,L59)</f>
        <v>8</v>
      </c>
      <c r="Q59" s="88">
        <f>SUM(E3,I3,M3,Q3,E31,I31,M31,Q31,E59,I59,M59)</f>
        <v>8</v>
      </c>
      <c r="R59" s="89">
        <f>SUM(F3,J3,N3,R3,F31,J31,N31,R31,F59,J59,N59)</f>
        <v>18</v>
      </c>
      <c r="S59" s="84">
        <f>IF(O59=0,0,AVERAGE(P59/O59))</f>
        <v>0.30769230769230771</v>
      </c>
      <c r="U59" s="43" t="s">
        <v>137</v>
      </c>
      <c r="V59" s="86" t="s">
        <v>377</v>
      </c>
      <c r="W59" s="59">
        <v>18</v>
      </c>
      <c r="X59" s="59">
        <v>18</v>
      </c>
      <c r="Y59" s="60">
        <v>0.30769230769230771</v>
      </c>
      <c r="Z59" s="60" t="s">
        <v>200</v>
      </c>
      <c r="AA59" s="60">
        <v>2.5714285714285716</v>
      </c>
      <c r="AB59" s="60" t="s">
        <v>200</v>
      </c>
      <c r="AC59" s="59">
        <v>7</v>
      </c>
      <c r="AD59" s="105">
        <v>0.30769230769230771</v>
      </c>
    </row>
    <row r="60" spans="1:30" x14ac:dyDescent="0.2">
      <c r="A60" s="83" t="str">
        <f t="shared" si="5"/>
        <v>10</v>
      </c>
      <c r="B60" s="86" t="str">
        <f t="shared" si="6"/>
        <v>Jamie Teal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3</v>
      </c>
      <c r="P60" s="56">
        <f t="shared" si="7"/>
        <v>0</v>
      </c>
      <c r="Q60" s="56">
        <f t="shared" si="7"/>
        <v>3</v>
      </c>
      <c r="R60" s="91">
        <f t="shared" si="7"/>
        <v>0</v>
      </c>
      <c r="S60" s="85">
        <f t="shared" ref="S60:S76" si="8">IF(O60=0,0,AVERAGE(P60/O60))</f>
        <v>0</v>
      </c>
      <c r="U60" s="43" t="s">
        <v>133</v>
      </c>
      <c r="V60" s="86" t="s">
        <v>193</v>
      </c>
      <c r="W60" s="59">
        <v>0</v>
      </c>
      <c r="X60" s="59" t="s">
        <v>434</v>
      </c>
      <c r="Y60" s="60">
        <v>0</v>
      </c>
      <c r="Z60" s="60" t="s">
        <v>203</v>
      </c>
      <c r="AA60" s="60">
        <v>0</v>
      </c>
      <c r="AB60" s="60" t="s">
        <v>200</v>
      </c>
      <c r="AC60" s="59">
        <v>6</v>
      </c>
      <c r="AD60" s="105">
        <v>0</v>
      </c>
    </row>
    <row r="61" spans="1:30" x14ac:dyDescent="0.2">
      <c r="A61" s="83" t="str">
        <f t="shared" si="5"/>
        <v>5</v>
      </c>
      <c r="B61" s="86" t="str">
        <f t="shared" si="6"/>
        <v>George Hunter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15</v>
      </c>
      <c r="P61" s="56">
        <f t="shared" si="9"/>
        <v>0</v>
      </c>
      <c r="Q61" s="56">
        <f t="shared" si="9"/>
        <v>12</v>
      </c>
      <c r="R61" s="91">
        <f t="shared" si="9"/>
        <v>0</v>
      </c>
      <c r="S61" s="85">
        <f t="shared" si="8"/>
        <v>0</v>
      </c>
      <c r="U61" s="43" t="s">
        <v>106</v>
      </c>
      <c r="V61" s="86" t="s">
        <v>334</v>
      </c>
      <c r="W61" s="59">
        <v>0</v>
      </c>
      <c r="X61" s="59" t="s">
        <v>434</v>
      </c>
      <c r="Y61" s="60">
        <v>0</v>
      </c>
      <c r="Z61" s="60" t="s">
        <v>203</v>
      </c>
      <c r="AA61" s="60">
        <v>0</v>
      </c>
      <c r="AB61" s="60" t="s">
        <v>200</v>
      </c>
      <c r="AC61" s="59">
        <v>7</v>
      </c>
      <c r="AD61" s="105">
        <v>0</v>
      </c>
    </row>
    <row r="62" spans="1:30" x14ac:dyDescent="0.2">
      <c r="A62" s="83" t="str">
        <f t="shared" si="5"/>
        <v>4</v>
      </c>
      <c r="B62" s="86" t="str">
        <f t="shared" si="6"/>
        <v>Rita Harris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20</v>
      </c>
      <c r="P62" s="56">
        <f t="shared" si="10"/>
        <v>0</v>
      </c>
      <c r="Q62" s="56">
        <f t="shared" si="10"/>
        <v>18</v>
      </c>
      <c r="R62" s="91">
        <f t="shared" si="10"/>
        <v>1</v>
      </c>
      <c r="S62" s="85">
        <f t="shared" si="8"/>
        <v>0</v>
      </c>
      <c r="U62" s="43" t="s">
        <v>105</v>
      </c>
      <c r="V62" s="86" t="s">
        <v>335</v>
      </c>
      <c r="W62" s="59">
        <v>1</v>
      </c>
      <c r="X62" s="59">
        <v>1</v>
      </c>
      <c r="Y62" s="60">
        <v>0</v>
      </c>
      <c r="Z62" s="60" t="s">
        <v>200</v>
      </c>
      <c r="AA62" s="60">
        <v>0.14285714285714285</v>
      </c>
      <c r="AB62" s="60" t="s">
        <v>200</v>
      </c>
      <c r="AC62" s="59">
        <v>7</v>
      </c>
      <c r="AD62" s="105">
        <v>0</v>
      </c>
    </row>
    <row r="63" spans="1:30" x14ac:dyDescent="0.2">
      <c r="A63" s="83" t="str">
        <f t="shared" si="5"/>
        <v>11</v>
      </c>
      <c r="B63" s="86" t="str">
        <f t="shared" si="6"/>
        <v>John Still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23</v>
      </c>
      <c r="P63" s="56">
        <f t="shared" si="11"/>
        <v>5</v>
      </c>
      <c r="Q63" s="56">
        <f t="shared" si="11"/>
        <v>13</v>
      </c>
      <c r="R63" s="91">
        <f t="shared" si="11"/>
        <v>1</v>
      </c>
      <c r="S63" s="85">
        <f t="shared" si="8"/>
        <v>0.21739130434782608</v>
      </c>
      <c r="U63" s="43" t="s">
        <v>100</v>
      </c>
      <c r="V63" s="86" t="s">
        <v>239</v>
      </c>
      <c r="W63" s="59">
        <v>1</v>
      </c>
      <c r="X63" s="59">
        <v>1</v>
      </c>
      <c r="Y63" s="60">
        <v>0.21739130434782608</v>
      </c>
      <c r="Z63" s="60" t="s">
        <v>200</v>
      </c>
      <c r="AA63" s="60">
        <v>0.14285714285714285</v>
      </c>
      <c r="AB63" s="60" t="s">
        <v>200</v>
      </c>
      <c r="AC63" s="59">
        <v>7</v>
      </c>
      <c r="AD63" s="105">
        <v>0.21739130434782608</v>
      </c>
    </row>
    <row r="64" spans="1:30" x14ac:dyDescent="0.2">
      <c r="A64" s="83" t="str">
        <f t="shared" si="5"/>
        <v>3</v>
      </c>
      <c r="B64" s="86" t="str">
        <f t="shared" si="6"/>
        <v>Tamara Atkinson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24</v>
      </c>
      <c r="P64" s="56">
        <f t="shared" si="12"/>
        <v>0</v>
      </c>
      <c r="Q64" s="56">
        <f t="shared" si="12"/>
        <v>16</v>
      </c>
      <c r="R64" s="91">
        <f t="shared" si="12"/>
        <v>0</v>
      </c>
      <c r="S64" s="85">
        <f t="shared" si="8"/>
        <v>0</v>
      </c>
      <c r="U64" s="43" t="s">
        <v>149</v>
      </c>
      <c r="V64" s="86" t="s">
        <v>392</v>
      </c>
      <c r="W64" s="59">
        <v>0</v>
      </c>
      <c r="X64" s="59" t="s">
        <v>434</v>
      </c>
      <c r="Y64" s="60">
        <v>0</v>
      </c>
      <c r="Z64" s="60" t="s">
        <v>200</v>
      </c>
      <c r="AA64" s="60">
        <v>0</v>
      </c>
      <c r="AB64" s="60" t="s">
        <v>200</v>
      </c>
      <c r="AC64" s="59">
        <v>7</v>
      </c>
      <c r="AD64" s="105">
        <v>0</v>
      </c>
    </row>
    <row r="65" spans="1:30" x14ac:dyDescent="0.2">
      <c r="A65" s="83" t="str">
        <f t="shared" si="5"/>
        <v>13</v>
      </c>
      <c r="B65" s="86" t="str">
        <f t="shared" si="6"/>
        <v>Andre Foster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13</v>
      </c>
      <c r="P65" s="56">
        <f t="shared" si="13"/>
        <v>5</v>
      </c>
      <c r="Q65" s="56">
        <f t="shared" si="13"/>
        <v>7</v>
      </c>
      <c r="R65" s="91">
        <f t="shared" si="13"/>
        <v>3</v>
      </c>
      <c r="S65" s="85">
        <f t="shared" si="8"/>
        <v>0.38461538461538464</v>
      </c>
      <c r="U65" s="43" t="s">
        <v>139</v>
      </c>
      <c r="V65" s="86" t="s">
        <v>336</v>
      </c>
      <c r="W65" s="59">
        <v>3</v>
      </c>
      <c r="X65" s="59">
        <v>3</v>
      </c>
      <c r="Y65" s="60">
        <v>0.38461538461538464</v>
      </c>
      <c r="Z65" s="60" t="s">
        <v>203</v>
      </c>
      <c r="AA65" s="60">
        <v>0.6</v>
      </c>
      <c r="AB65" s="60" t="s">
        <v>200</v>
      </c>
      <c r="AC65" s="59">
        <v>5</v>
      </c>
      <c r="AD65" s="105">
        <v>0.25</v>
      </c>
    </row>
    <row r="66" spans="1:30" x14ac:dyDescent="0.2">
      <c r="A66" s="83" t="str">
        <f t="shared" si="5"/>
        <v>1</v>
      </c>
      <c r="B66" s="86" t="str">
        <f t="shared" si="6"/>
        <v>Roger Keeney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15</v>
      </c>
      <c r="P66" s="56">
        <f t="shared" si="14"/>
        <v>2</v>
      </c>
      <c r="Q66" s="56">
        <f t="shared" si="14"/>
        <v>8</v>
      </c>
      <c r="R66" s="91">
        <f t="shared" si="14"/>
        <v>1</v>
      </c>
      <c r="S66" s="85">
        <f t="shared" si="8"/>
        <v>0.13333333333333333</v>
      </c>
      <c r="U66" s="43" t="s">
        <v>101</v>
      </c>
      <c r="V66" s="86" t="s">
        <v>104</v>
      </c>
      <c r="W66" s="59">
        <v>1</v>
      </c>
      <c r="X66" s="59">
        <v>1</v>
      </c>
      <c r="Y66" s="60">
        <v>0.13333333333333333</v>
      </c>
      <c r="Z66" s="60" t="s">
        <v>203</v>
      </c>
      <c r="AA66" s="60">
        <v>0.14285714285714285</v>
      </c>
      <c r="AB66" s="60" t="s">
        <v>200</v>
      </c>
      <c r="AC66" s="59">
        <v>7</v>
      </c>
      <c r="AD66" s="105">
        <v>0.1</v>
      </c>
    </row>
    <row r="67" spans="1:30" x14ac:dyDescent="0.2">
      <c r="A67" s="83" t="str">
        <f t="shared" si="5"/>
        <v>6</v>
      </c>
      <c r="B67" s="86" t="str">
        <f t="shared" si="6"/>
        <v>Harry Simmons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7</v>
      </c>
      <c r="P67" s="56">
        <f t="shared" si="15"/>
        <v>0</v>
      </c>
      <c r="Q67" s="56">
        <f t="shared" si="15"/>
        <v>6</v>
      </c>
      <c r="R67" s="91">
        <f t="shared" si="15"/>
        <v>1</v>
      </c>
      <c r="S67" s="85">
        <f t="shared" si="8"/>
        <v>0</v>
      </c>
      <c r="U67" s="43" t="s">
        <v>152</v>
      </c>
      <c r="V67" s="86" t="s">
        <v>337</v>
      </c>
      <c r="W67" s="59">
        <v>1</v>
      </c>
      <c r="X67" s="59">
        <v>1</v>
      </c>
      <c r="Y67" s="60">
        <v>0</v>
      </c>
      <c r="Z67" s="60" t="s">
        <v>203</v>
      </c>
      <c r="AA67" s="60">
        <v>0.2</v>
      </c>
      <c r="AB67" s="60" t="s">
        <v>200</v>
      </c>
      <c r="AC67" s="59">
        <v>5</v>
      </c>
      <c r="AD67" s="105">
        <v>0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>
        <v>0</v>
      </c>
      <c r="V68" s="86">
        <v>0</v>
      </c>
      <c r="W68" s="59">
        <v>0</v>
      </c>
      <c r="X68" s="59" t="s">
        <v>434</v>
      </c>
      <c r="Y68" s="60">
        <v>0</v>
      </c>
      <c r="Z68" s="60" t="s">
        <v>203</v>
      </c>
      <c r="AA68" s="60">
        <v>0</v>
      </c>
      <c r="AB68" s="60" t="s">
        <v>204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434</v>
      </c>
      <c r="Y69" s="60">
        <v>0</v>
      </c>
      <c r="Z69" s="60" t="s">
        <v>203</v>
      </c>
      <c r="AA69" s="60">
        <v>0</v>
      </c>
      <c r="AB69" s="60" t="s">
        <v>204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434</v>
      </c>
      <c r="Y70" s="60">
        <v>0</v>
      </c>
      <c r="Z70" s="60" t="s">
        <v>203</v>
      </c>
      <c r="AA70" s="60">
        <v>0</v>
      </c>
      <c r="AB70" s="60" t="s">
        <v>204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434</v>
      </c>
      <c r="Y71" s="60">
        <v>0</v>
      </c>
      <c r="Z71" s="60" t="s">
        <v>203</v>
      </c>
      <c r="AA71" s="60">
        <v>0</v>
      </c>
      <c r="AB71" s="60" t="s">
        <v>204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Rex Bennet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146</v>
      </c>
      <c r="P78" s="21">
        <f t="shared" si="25"/>
        <v>20</v>
      </c>
      <c r="Q78" s="142">
        <f t="shared" si="25"/>
        <v>91</v>
      </c>
      <c r="R78" s="141"/>
      <c r="S78" s="143">
        <f>SUM(Q78/O78)</f>
        <v>0.62328767123287676</v>
      </c>
      <c r="V78" s="56" t="s">
        <v>23</v>
      </c>
      <c r="W78" s="59">
        <v>25</v>
      </c>
      <c r="X78" s="59">
        <v>25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0.38461538461538464</v>
      </c>
      <c r="Z79" s="68"/>
      <c r="AA79" s="68">
        <v>2.5714285714285716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146</v>
      </c>
      <c r="P82" s="29">
        <f t="shared" si="26"/>
        <v>20</v>
      </c>
      <c r="Q82" s="29">
        <f t="shared" si="26"/>
        <v>91</v>
      </c>
      <c r="R82" s="29">
        <f t="shared" si="26"/>
        <v>25</v>
      </c>
      <c r="S82" s="69">
        <f>AVERAGE(P82/O82)</f>
        <v>0.13698630136986301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146</v>
      </c>
      <c r="D83" s="29">
        <f>SUM(P55,D82)</f>
        <v>20</v>
      </c>
      <c r="E83" s="29">
        <f>SUM(Q55,E82)</f>
        <v>91</v>
      </c>
      <c r="F83" s="29">
        <f>SUM(R55,F82)</f>
        <v>25</v>
      </c>
      <c r="G83" s="29">
        <f t="shared" ref="G83:M83" si="27">SUM(C83,G82)</f>
        <v>146</v>
      </c>
      <c r="H83" s="29">
        <f t="shared" si="27"/>
        <v>20</v>
      </c>
      <c r="I83" s="29">
        <f t="shared" si="27"/>
        <v>91</v>
      </c>
      <c r="J83" s="29">
        <f t="shared" si="27"/>
        <v>25</v>
      </c>
      <c r="K83" s="29">
        <f t="shared" si="27"/>
        <v>146</v>
      </c>
      <c r="L83" s="29">
        <f t="shared" si="27"/>
        <v>20</v>
      </c>
      <c r="M83" s="29">
        <f t="shared" si="27"/>
        <v>91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0.63636363636363635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0.55263157894736847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7</v>
      </c>
      <c r="E86" s="73" t="s">
        <v>32</v>
      </c>
      <c r="V86" s="77" t="s">
        <v>29</v>
      </c>
      <c r="W86" s="61" t="s">
        <v>286</v>
      </c>
      <c r="X86" s="79">
        <v>0.37671232876712324</v>
      </c>
      <c r="Y86" s="62" t="s">
        <v>200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205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205</v>
      </c>
    </row>
  </sheetData>
  <sheetProtection password="97AA" sheet="1" objects="1" scenarios="1"/>
  <sortState ref="T3:T11">
    <sortCondition ref="T3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131" priority="5" stopIfTrue="1" operator="equal">
      <formula>$Y$79</formula>
    </cfRule>
  </conditionalFormatting>
  <conditionalFormatting sqref="AA59:AB74 AA77:AB77">
    <cfRule type="cellIs" dxfId="130" priority="6" stopIfTrue="1" operator="equal">
      <formula>$AA$79</formula>
    </cfRule>
  </conditionalFormatting>
  <conditionalFormatting sqref="Y75:Z75">
    <cfRule type="cellIs" dxfId="129" priority="3" stopIfTrue="1" operator="equal">
      <formula>$Y$79</formula>
    </cfRule>
  </conditionalFormatting>
  <conditionalFormatting sqref="AA75:AB75">
    <cfRule type="cellIs" dxfId="128" priority="4" stopIfTrue="1" operator="equal">
      <formula>$AA$79</formula>
    </cfRule>
  </conditionalFormatting>
  <conditionalFormatting sqref="Y76:Z76">
    <cfRule type="cellIs" dxfId="127" priority="1" stopIfTrue="1" operator="equal">
      <formula>$Y$79</formula>
    </cfRule>
  </conditionalFormatting>
  <conditionalFormatting sqref="AA76:AB76">
    <cfRule type="cellIs" dxfId="12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2">
    <tabColor rgb="FF92D050"/>
  </sheetPr>
  <dimension ref="A1:AD89"/>
  <sheetViews>
    <sheetView zoomScaleNormal="100" workbookViewId="0">
      <pane xSplit="2" ySplit="2" topLeftCell="C48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2" ht="13.5" thickBot="1" x14ac:dyDescent="0.25">
      <c r="A1" s="1" t="s">
        <v>0</v>
      </c>
      <c r="B1" s="2" t="s">
        <v>1</v>
      </c>
      <c r="C1" s="192" t="s">
        <v>306</v>
      </c>
      <c r="D1" s="193"/>
      <c r="E1" s="194"/>
      <c r="F1" s="4">
        <v>1</v>
      </c>
      <c r="G1" s="192" t="s">
        <v>41</v>
      </c>
      <c r="H1" s="193"/>
      <c r="I1" s="194"/>
      <c r="J1" s="4">
        <v>8</v>
      </c>
      <c r="K1" s="192" t="s">
        <v>39</v>
      </c>
      <c r="L1" s="193"/>
      <c r="M1" s="194"/>
      <c r="N1" s="4">
        <v>15</v>
      </c>
      <c r="O1" s="192" t="s">
        <v>248</v>
      </c>
      <c r="P1" s="193"/>
      <c r="Q1" s="194"/>
      <c r="R1" s="4">
        <v>3</v>
      </c>
      <c r="S1" s="6"/>
    </row>
    <row r="2" spans="1:22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2" x14ac:dyDescent="0.2">
      <c r="A3" s="83" t="s">
        <v>99</v>
      </c>
      <c r="B3" s="86" t="s">
        <v>59</v>
      </c>
      <c r="C3" s="12">
        <v>3</v>
      </c>
      <c r="D3" s="13">
        <v>3</v>
      </c>
      <c r="E3" s="13">
        <v>0</v>
      </c>
      <c r="F3" s="14">
        <v>0</v>
      </c>
      <c r="G3" s="12">
        <v>4</v>
      </c>
      <c r="H3" s="13">
        <v>4</v>
      </c>
      <c r="I3" s="13">
        <v>0</v>
      </c>
      <c r="J3" s="14">
        <v>0</v>
      </c>
      <c r="K3" s="12">
        <v>8</v>
      </c>
      <c r="L3" s="13">
        <v>6</v>
      </c>
      <c r="M3" s="13">
        <v>1</v>
      </c>
      <c r="N3" s="14">
        <v>0</v>
      </c>
      <c r="O3" s="12"/>
      <c r="P3" s="13"/>
      <c r="Q3" s="13"/>
      <c r="R3" s="14"/>
      <c r="S3" s="17"/>
      <c r="U3" s="131"/>
      <c r="V3" s="131"/>
    </row>
    <row r="4" spans="1:22" x14ac:dyDescent="0.2">
      <c r="A4" s="83" t="s">
        <v>136</v>
      </c>
      <c r="B4" s="150" t="s">
        <v>255</v>
      </c>
      <c r="C4" s="12">
        <v>1</v>
      </c>
      <c r="D4" s="130">
        <v>0</v>
      </c>
      <c r="E4" s="130">
        <v>1</v>
      </c>
      <c r="F4" s="14">
        <v>0</v>
      </c>
      <c r="G4" s="12"/>
      <c r="H4" s="13"/>
      <c r="I4" s="13"/>
      <c r="J4" s="14"/>
      <c r="K4" s="12"/>
      <c r="L4" s="13"/>
      <c r="M4" s="13"/>
      <c r="N4" s="14"/>
      <c r="O4" s="12">
        <v>3</v>
      </c>
      <c r="P4" s="13">
        <v>1</v>
      </c>
      <c r="Q4" s="13">
        <v>1</v>
      </c>
      <c r="R4" s="14">
        <v>0</v>
      </c>
      <c r="S4" s="17"/>
      <c r="U4" s="131"/>
      <c r="V4" s="131"/>
    </row>
    <row r="5" spans="1:22" x14ac:dyDescent="0.2">
      <c r="A5" s="83" t="s">
        <v>110</v>
      </c>
      <c r="B5" s="86" t="s">
        <v>357</v>
      </c>
      <c r="C5" s="12">
        <v>3</v>
      </c>
      <c r="D5" s="130">
        <v>3</v>
      </c>
      <c r="E5" s="130">
        <v>0</v>
      </c>
      <c r="F5" s="14">
        <v>0</v>
      </c>
      <c r="G5" s="12">
        <v>4</v>
      </c>
      <c r="H5" s="13">
        <v>2</v>
      </c>
      <c r="I5" s="13">
        <v>2</v>
      </c>
      <c r="J5" s="14">
        <v>0</v>
      </c>
      <c r="K5" s="12">
        <v>7</v>
      </c>
      <c r="L5" s="13">
        <v>5</v>
      </c>
      <c r="M5" s="13">
        <v>1</v>
      </c>
      <c r="N5" s="14">
        <v>0</v>
      </c>
      <c r="O5" s="12">
        <v>6</v>
      </c>
      <c r="P5" s="13">
        <v>4</v>
      </c>
      <c r="Q5" s="13">
        <v>1</v>
      </c>
      <c r="R5" s="14">
        <v>0</v>
      </c>
      <c r="S5" s="17"/>
      <c r="U5" s="131"/>
      <c r="V5" s="131"/>
    </row>
    <row r="6" spans="1:22" x14ac:dyDescent="0.2">
      <c r="A6" s="83" t="s">
        <v>155</v>
      </c>
      <c r="B6" s="86" t="s">
        <v>88</v>
      </c>
      <c r="C6" s="12">
        <v>0</v>
      </c>
      <c r="D6" s="130">
        <v>0</v>
      </c>
      <c r="E6" s="130">
        <v>0</v>
      </c>
      <c r="F6" s="14">
        <v>2</v>
      </c>
      <c r="G6" s="12">
        <v>1</v>
      </c>
      <c r="H6" s="13">
        <v>0</v>
      </c>
      <c r="I6" s="13">
        <v>1</v>
      </c>
      <c r="J6" s="14">
        <v>0</v>
      </c>
      <c r="K6" s="12"/>
      <c r="L6" s="13"/>
      <c r="M6" s="13"/>
      <c r="N6" s="14"/>
      <c r="O6" s="12">
        <v>3</v>
      </c>
      <c r="P6" s="13">
        <v>1</v>
      </c>
      <c r="Q6" s="13">
        <v>1</v>
      </c>
      <c r="R6" s="14">
        <v>0</v>
      </c>
      <c r="S6" s="17"/>
      <c r="U6" s="131"/>
      <c r="V6" s="131"/>
    </row>
    <row r="7" spans="1:22" x14ac:dyDescent="0.2">
      <c r="A7" s="83" t="s">
        <v>149</v>
      </c>
      <c r="B7" s="86" t="s">
        <v>92</v>
      </c>
      <c r="C7" s="12">
        <v>3</v>
      </c>
      <c r="D7" s="130">
        <v>3</v>
      </c>
      <c r="E7" s="130">
        <v>0</v>
      </c>
      <c r="F7" s="14">
        <v>0</v>
      </c>
      <c r="G7" s="12">
        <v>1</v>
      </c>
      <c r="H7" s="13">
        <v>1</v>
      </c>
      <c r="I7" s="13">
        <v>0</v>
      </c>
      <c r="J7" s="14">
        <v>1</v>
      </c>
      <c r="K7" s="12">
        <v>2</v>
      </c>
      <c r="L7" s="13">
        <v>1</v>
      </c>
      <c r="M7" s="13">
        <v>0</v>
      </c>
      <c r="N7" s="14">
        <v>0</v>
      </c>
      <c r="O7" s="12">
        <v>4</v>
      </c>
      <c r="P7" s="13">
        <v>2</v>
      </c>
      <c r="Q7" s="13">
        <v>1</v>
      </c>
      <c r="R7" s="14">
        <v>0</v>
      </c>
      <c r="S7" s="17"/>
      <c r="U7" s="131"/>
      <c r="V7" s="131"/>
    </row>
    <row r="8" spans="1:22" x14ac:dyDescent="0.2">
      <c r="A8" s="83" t="s">
        <v>150</v>
      </c>
      <c r="B8" s="86" t="s">
        <v>74</v>
      </c>
      <c r="C8" s="12">
        <v>0</v>
      </c>
      <c r="D8" s="130">
        <v>0</v>
      </c>
      <c r="E8" s="130">
        <v>0</v>
      </c>
      <c r="F8" s="14">
        <v>0</v>
      </c>
      <c r="G8" s="12">
        <v>4</v>
      </c>
      <c r="H8" s="13">
        <v>4</v>
      </c>
      <c r="I8" s="13">
        <v>0</v>
      </c>
      <c r="J8" s="14">
        <v>0</v>
      </c>
      <c r="K8" s="12">
        <v>6</v>
      </c>
      <c r="L8" s="13">
        <v>3</v>
      </c>
      <c r="M8" s="13">
        <v>0</v>
      </c>
      <c r="N8" s="14">
        <v>0</v>
      </c>
      <c r="O8" s="12">
        <v>2</v>
      </c>
      <c r="P8" s="13">
        <v>2</v>
      </c>
      <c r="Q8" s="13">
        <v>0</v>
      </c>
      <c r="R8" s="14">
        <v>0</v>
      </c>
      <c r="S8" s="17"/>
      <c r="U8" s="131"/>
      <c r="V8" s="131"/>
    </row>
    <row r="9" spans="1:22" x14ac:dyDescent="0.2">
      <c r="A9" s="83" t="s">
        <v>97</v>
      </c>
      <c r="B9" s="86" t="s">
        <v>222</v>
      </c>
      <c r="C9" s="12">
        <v>3</v>
      </c>
      <c r="D9" s="130">
        <v>1</v>
      </c>
      <c r="E9" s="130">
        <v>2</v>
      </c>
      <c r="F9" s="14">
        <v>0</v>
      </c>
      <c r="G9" s="12">
        <v>4</v>
      </c>
      <c r="H9" s="13">
        <v>2</v>
      </c>
      <c r="I9" s="13">
        <v>1</v>
      </c>
      <c r="J9" s="14">
        <v>1</v>
      </c>
      <c r="K9" s="12">
        <v>7</v>
      </c>
      <c r="L9" s="13">
        <v>2</v>
      </c>
      <c r="M9" s="13">
        <v>0</v>
      </c>
      <c r="N9" s="14">
        <v>2</v>
      </c>
      <c r="O9" s="12">
        <v>6</v>
      </c>
      <c r="P9" s="13">
        <v>3</v>
      </c>
      <c r="Q9" s="13">
        <v>0</v>
      </c>
      <c r="R9" s="14">
        <v>0</v>
      </c>
      <c r="S9" s="17"/>
      <c r="U9" s="131"/>
      <c r="V9" s="131"/>
    </row>
    <row r="10" spans="1:22" x14ac:dyDescent="0.2">
      <c r="A10" s="83" t="s">
        <v>138</v>
      </c>
      <c r="B10" s="86" t="s">
        <v>358</v>
      </c>
      <c r="C10" s="12">
        <v>0</v>
      </c>
      <c r="D10" s="130">
        <v>0</v>
      </c>
      <c r="E10" s="130">
        <v>0</v>
      </c>
      <c r="F10" s="14">
        <v>0</v>
      </c>
      <c r="G10" s="12">
        <v>3</v>
      </c>
      <c r="H10" s="13">
        <v>2</v>
      </c>
      <c r="I10" s="13">
        <v>1</v>
      </c>
      <c r="J10" s="14">
        <v>2</v>
      </c>
      <c r="K10" s="12"/>
      <c r="L10" s="13"/>
      <c r="M10" s="13"/>
      <c r="N10" s="14"/>
      <c r="O10" s="12">
        <v>6</v>
      </c>
      <c r="P10" s="13">
        <v>4</v>
      </c>
      <c r="Q10" s="13">
        <v>1</v>
      </c>
      <c r="R10" s="14">
        <v>0</v>
      </c>
      <c r="S10" s="17" t="s">
        <v>8</v>
      </c>
      <c r="U10" s="131"/>
      <c r="V10" s="131"/>
    </row>
    <row r="11" spans="1:22" x14ac:dyDescent="0.2">
      <c r="A11" s="83" t="s">
        <v>100</v>
      </c>
      <c r="B11" s="150" t="s">
        <v>72</v>
      </c>
      <c r="C11" s="12">
        <v>3</v>
      </c>
      <c r="D11" s="130">
        <v>2</v>
      </c>
      <c r="E11" s="130">
        <v>1</v>
      </c>
      <c r="F11" s="14">
        <v>0</v>
      </c>
      <c r="G11" s="12">
        <v>4</v>
      </c>
      <c r="H11" s="13">
        <v>2</v>
      </c>
      <c r="I11" s="13">
        <v>1</v>
      </c>
      <c r="J11" s="14">
        <v>5</v>
      </c>
      <c r="K11" s="12">
        <v>7</v>
      </c>
      <c r="L11" s="13">
        <v>3</v>
      </c>
      <c r="M11" s="13">
        <v>2</v>
      </c>
      <c r="N11" s="14">
        <v>5</v>
      </c>
      <c r="O11" s="12"/>
      <c r="P11" s="13"/>
      <c r="Q11" s="13"/>
      <c r="R11" s="14"/>
      <c r="S11" s="17"/>
      <c r="U11" s="131"/>
      <c r="V11" s="131"/>
    </row>
    <row r="12" spans="1:22" x14ac:dyDescent="0.2">
      <c r="A12" s="83" t="s">
        <v>106</v>
      </c>
      <c r="B12" s="86" t="s">
        <v>192</v>
      </c>
      <c r="C12" s="12">
        <v>0</v>
      </c>
      <c r="D12" s="13">
        <v>0</v>
      </c>
      <c r="E12" s="13">
        <v>0</v>
      </c>
      <c r="F12" s="14">
        <v>0</v>
      </c>
      <c r="G12" s="12">
        <v>1</v>
      </c>
      <c r="H12" s="13">
        <v>0</v>
      </c>
      <c r="I12" s="13">
        <v>1</v>
      </c>
      <c r="J12" s="14">
        <v>0</v>
      </c>
      <c r="K12" s="12"/>
      <c r="L12" s="13"/>
      <c r="M12" s="13"/>
      <c r="N12" s="14"/>
      <c r="O12" s="12">
        <v>2</v>
      </c>
      <c r="P12" s="13">
        <v>1</v>
      </c>
      <c r="Q12" s="13">
        <v>1</v>
      </c>
      <c r="R12" s="14">
        <v>0</v>
      </c>
      <c r="S12" s="17"/>
      <c r="U12" s="131"/>
      <c r="V12" s="131"/>
    </row>
    <row r="13" spans="1:22" x14ac:dyDescent="0.2">
      <c r="A13" s="83" t="s">
        <v>134</v>
      </c>
      <c r="B13" s="86" t="s">
        <v>89</v>
      </c>
      <c r="C13" s="12">
        <v>3</v>
      </c>
      <c r="D13" s="13">
        <v>1</v>
      </c>
      <c r="E13" s="13">
        <v>2</v>
      </c>
      <c r="F13" s="14">
        <v>0</v>
      </c>
      <c r="G13" s="12"/>
      <c r="H13" s="13"/>
      <c r="I13" s="13"/>
      <c r="J13" s="14"/>
      <c r="K13" s="12"/>
      <c r="L13" s="13"/>
      <c r="M13" s="13"/>
      <c r="N13" s="14"/>
      <c r="O13" s="12">
        <v>3</v>
      </c>
      <c r="P13" s="13">
        <v>2</v>
      </c>
      <c r="Q13" s="13">
        <v>1</v>
      </c>
      <c r="R13" s="14">
        <v>0</v>
      </c>
      <c r="S13" s="17"/>
      <c r="U13" s="131"/>
      <c r="V13" s="131"/>
    </row>
    <row r="14" spans="1:22" x14ac:dyDescent="0.2">
      <c r="A14" s="83" t="s">
        <v>254</v>
      </c>
      <c r="B14" s="150" t="s">
        <v>85</v>
      </c>
      <c r="C14" s="12"/>
      <c r="D14" s="13"/>
      <c r="E14" s="13"/>
      <c r="F14" s="14"/>
      <c r="G14" s="12">
        <v>0</v>
      </c>
      <c r="H14" s="13">
        <v>0</v>
      </c>
      <c r="I14" s="13">
        <v>0</v>
      </c>
      <c r="J14" s="14">
        <v>4</v>
      </c>
      <c r="K14" s="12">
        <v>0</v>
      </c>
      <c r="L14" s="13">
        <v>0</v>
      </c>
      <c r="M14" s="13">
        <v>0</v>
      </c>
      <c r="N14" s="14">
        <v>2</v>
      </c>
      <c r="O14" s="12">
        <v>0</v>
      </c>
      <c r="P14" s="13">
        <v>0</v>
      </c>
      <c r="Q14" s="13">
        <v>0</v>
      </c>
      <c r="R14" s="14">
        <v>3</v>
      </c>
      <c r="S14" s="17"/>
      <c r="U14" s="131"/>
      <c r="V14" s="131"/>
    </row>
    <row r="15" spans="1:22" x14ac:dyDescent="0.2">
      <c r="A15" s="83" t="s">
        <v>105</v>
      </c>
      <c r="B15" s="86" t="s">
        <v>57</v>
      </c>
      <c r="C15" s="12"/>
      <c r="D15" s="13"/>
      <c r="E15" s="13"/>
      <c r="F15" s="14"/>
      <c r="G15" s="12"/>
      <c r="H15" s="13"/>
      <c r="I15" s="13"/>
      <c r="J15" s="14"/>
      <c r="K15" s="12">
        <v>7</v>
      </c>
      <c r="L15" s="13">
        <v>6</v>
      </c>
      <c r="M15" s="13">
        <v>1</v>
      </c>
      <c r="N15" s="14">
        <v>4</v>
      </c>
      <c r="O15" s="12"/>
      <c r="P15" s="13"/>
      <c r="Q15" s="13"/>
      <c r="R15" s="14"/>
      <c r="S15" s="17"/>
      <c r="U15" s="131"/>
      <c r="V15" s="131"/>
    </row>
    <row r="16" spans="1:22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/>
      <c r="U16" s="131"/>
      <c r="V16" s="131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 t="s">
        <v>8</v>
      </c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253</v>
      </c>
      <c r="C22" s="20">
        <v>19</v>
      </c>
      <c r="D22" s="21">
        <v>13</v>
      </c>
      <c r="E22" s="21">
        <v>6</v>
      </c>
      <c r="F22" s="22">
        <v>2</v>
      </c>
      <c r="G22" s="20">
        <v>26</v>
      </c>
      <c r="H22" s="21">
        <v>17</v>
      </c>
      <c r="I22" s="21">
        <v>7</v>
      </c>
      <c r="J22" s="22">
        <v>13</v>
      </c>
      <c r="K22" s="20">
        <v>44</v>
      </c>
      <c r="L22" s="21">
        <v>26</v>
      </c>
      <c r="M22" s="21">
        <v>5</v>
      </c>
      <c r="N22" s="22">
        <v>13</v>
      </c>
      <c r="O22" s="20">
        <v>35</v>
      </c>
      <c r="P22" s="21">
        <v>20</v>
      </c>
      <c r="Q22" s="21">
        <v>7</v>
      </c>
      <c r="R22" s="22">
        <v>3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19</v>
      </c>
      <c r="D26" s="29">
        <f t="shared" si="0"/>
        <v>13</v>
      </c>
      <c r="E26" s="29">
        <f t="shared" si="0"/>
        <v>6</v>
      </c>
      <c r="F26" s="29">
        <f t="shared" si="0"/>
        <v>2</v>
      </c>
      <c r="G26" s="29">
        <f t="shared" si="0"/>
        <v>26</v>
      </c>
      <c r="H26" s="29">
        <f t="shared" si="0"/>
        <v>17</v>
      </c>
      <c r="I26" s="29">
        <f t="shared" si="0"/>
        <v>7</v>
      </c>
      <c r="J26" s="29">
        <f t="shared" si="0"/>
        <v>13</v>
      </c>
      <c r="K26" s="29">
        <f t="shared" si="0"/>
        <v>44</v>
      </c>
      <c r="L26" s="29">
        <f t="shared" si="0"/>
        <v>26</v>
      </c>
      <c r="M26" s="29">
        <f t="shared" si="0"/>
        <v>5</v>
      </c>
      <c r="N26" s="29">
        <f t="shared" si="0"/>
        <v>13</v>
      </c>
      <c r="O26" s="29">
        <f t="shared" si="0"/>
        <v>35</v>
      </c>
      <c r="P26" s="29">
        <f t="shared" si="0"/>
        <v>20</v>
      </c>
      <c r="Q26" s="29">
        <f t="shared" si="0"/>
        <v>7</v>
      </c>
      <c r="R26" s="29">
        <f t="shared" si="0"/>
        <v>3</v>
      </c>
      <c r="S26" s="24"/>
    </row>
    <row r="27" spans="1:24" ht="13.5" thickBot="1" x14ac:dyDescent="0.25">
      <c r="A27" s="18"/>
      <c r="B27" s="28" t="s">
        <v>11</v>
      </c>
      <c r="C27" s="30">
        <f>C26</f>
        <v>19</v>
      </c>
      <c r="D27" s="30">
        <f>D26</f>
        <v>13</v>
      </c>
      <c r="E27" s="30">
        <f>E26</f>
        <v>6</v>
      </c>
      <c r="F27" s="30">
        <f>F26</f>
        <v>2</v>
      </c>
      <c r="G27" s="30">
        <f t="shared" ref="G27:R27" si="1">SUM(C27,G26)</f>
        <v>45</v>
      </c>
      <c r="H27" s="30">
        <f t="shared" si="1"/>
        <v>30</v>
      </c>
      <c r="I27" s="30">
        <f t="shared" si="1"/>
        <v>13</v>
      </c>
      <c r="J27" s="30">
        <f t="shared" si="1"/>
        <v>15</v>
      </c>
      <c r="K27" s="30">
        <f t="shared" si="1"/>
        <v>89</v>
      </c>
      <c r="L27" s="30">
        <f t="shared" si="1"/>
        <v>56</v>
      </c>
      <c r="M27" s="30">
        <f t="shared" si="1"/>
        <v>18</v>
      </c>
      <c r="N27" s="30">
        <f t="shared" si="1"/>
        <v>28</v>
      </c>
      <c r="O27" s="31">
        <f t="shared" si="1"/>
        <v>124</v>
      </c>
      <c r="P27" s="30">
        <f t="shared" si="1"/>
        <v>76</v>
      </c>
      <c r="Q27" s="30">
        <f t="shared" si="1"/>
        <v>25</v>
      </c>
      <c r="R27" s="32">
        <f t="shared" si="1"/>
        <v>31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2" t="s">
        <v>71</v>
      </c>
      <c r="D29" s="193"/>
      <c r="E29" s="194"/>
      <c r="F29" s="4">
        <v>11</v>
      </c>
      <c r="G29" s="192" t="s">
        <v>42</v>
      </c>
      <c r="H29" s="193"/>
      <c r="I29" s="194"/>
      <c r="J29" s="4">
        <v>3</v>
      </c>
      <c r="K29" s="192" t="s">
        <v>39</v>
      </c>
      <c r="L29" s="193"/>
      <c r="M29" s="194"/>
      <c r="N29" s="4">
        <v>10</v>
      </c>
      <c r="O29" s="199" t="s">
        <v>249</v>
      </c>
      <c r="P29" s="193"/>
      <c r="Q29" s="194"/>
      <c r="R29" s="5">
        <v>13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</v>
      </c>
      <c r="B31" s="86" t="str">
        <f t="shared" si="2"/>
        <v>Lupe Perez</v>
      </c>
      <c r="C31" s="12">
        <v>4</v>
      </c>
      <c r="D31" s="13">
        <v>1</v>
      </c>
      <c r="E31" s="13">
        <v>0</v>
      </c>
      <c r="F31" s="14">
        <v>2</v>
      </c>
      <c r="G31" s="12"/>
      <c r="H31" s="13"/>
      <c r="I31" s="13"/>
      <c r="J31" s="14"/>
      <c r="K31" s="12">
        <v>6</v>
      </c>
      <c r="L31" s="13">
        <v>6</v>
      </c>
      <c r="M31" s="13">
        <v>0</v>
      </c>
      <c r="N31" s="14">
        <v>2</v>
      </c>
      <c r="O31" s="15">
        <v>5</v>
      </c>
      <c r="P31" s="13">
        <v>2</v>
      </c>
      <c r="Q31" s="13">
        <v>0</v>
      </c>
      <c r="R31" s="16">
        <v>1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23</v>
      </c>
      <c r="B32" s="86" t="str">
        <f t="shared" si="2"/>
        <v>Jon Boggs</v>
      </c>
      <c r="C32" s="12">
        <v>1</v>
      </c>
      <c r="D32" s="13">
        <v>1</v>
      </c>
      <c r="E32" s="13">
        <v>0</v>
      </c>
      <c r="F32" s="14">
        <v>0</v>
      </c>
      <c r="G32" s="12">
        <v>5</v>
      </c>
      <c r="H32" s="13">
        <v>3</v>
      </c>
      <c r="I32" s="13">
        <v>1</v>
      </c>
      <c r="J32" s="14">
        <v>0</v>
      </c>
      <c r="K32" s="12"/>
      <c r="L32" s="13"/>
      <c r="M32" s="13"/>
      <c r="N32" s="14"/>
      <c r="O32" s="15"/>
      <c r="P32" s="13"/>
      <c r="Q32" s="13"/>
      <c r="R32" s="16"/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30</v>
      </c>
      <c r="B33" s="86" t="str">
        <f t="shared" si="2"/>
        <v>Marc Morris</v>
      </c>
      <c r="C33" s="12">
        <v>4</v>
      </c>
      <c r="D33" s="13">
        <v>2</v>
      </c>
      <c r="E33" s="13">
        <v>1</v>
      </c>
      <c r="F33" s="14">
        <v>0</v>
      </c>
      <c r="G33" s="12">
        <v>5</v>
      </c>
      <c r="H33" s="13">
        <v>3</v>
      </c>
      <c r="I33" s="13">
        <v>1</v>
      </c>
      <c r="J33" s="14">
        <v>2</v>
      </c>
      <c r="K33" s="12">
        <v>5</v>
      </c>
      <c r="L33" s="13">
        <v>2</v>
      </c>
      <c r="M33" s="13">
        <v>1</v>
      </c>
      <c r="N33" s="14">
        <v>2</v>
      </c>
      <c r="O33" s="15">
        <v>5</v>
      </c>
      <c r="P33" s="13">
        <v>1</v>
      </c>
      <c r="Q33" s="13">
        <v>1</v>
      </c>
      <c r="R33" s="16">
        <v>3</v>
      </c>
      <c r="S33" s="17"/>
      <c r="T33" s="99"/>
      <c r="U33" s="43"/>
      <c r="V33" s="39"/>
      <c r="W33" s="39"/>
      <c r="X33" s="39"/>
    </row>
    <row r="34" spans="1:24" ht="12.75" customHeight="1" x14ac:dyDescent="0.2">
      <c r="A34" s="83" t="str">
        <f t="shared" si="2"/>
        <v>14</v>
      </c>
      <c r="B34" s="86" t="str">
        <f t="shared" si="2"/>
        <v>Pete Trejo</v>
      </c>
      <c r="C34" s="12"/>
      <c r="D34" s="13"/>
      <c r="E34" s="13"/>
      <c r="F34" s="14"/>
      <c r="G34" s="12">
        <v>0</v>
      </c>
      <c r="H34" s="13">
        <v>0</v>
      </c>
      <c r="I34" s="13">
        <v>0</v>
      </c>
      <c r="J34" s="14">
        <v>0</v>
      </c>
      <c r="K34" s="12"/>
      <c r="L34" s="13"/>
      <c r="M34" s="13"/>
      <c r="N34" s="14"/>
      <c r="O34" s="15"/>
      <c r="P34" s="13"/>
      <c r="Q34" s="13"/>
      <c r="R34" s="16"/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3</v>
      </c>
      <c r="B35" s="86" t="str">
        <f t="shared" si="2"/>
        <v>Brian Christian</v>
      </c>
      <c r="C35" s="12">
        <v>1</v>
      </c>
      <c r="D35" s="13">
        <v>0</v>
      </c>
      <c r="E35" s="13">
        <v>0</v>
      </c>
      <c r="F35" s="14">
        <v>0</v>
      </c>
      <c r="G35" s="12">
        <v>1</v>
      </c>
      <c r="H35" s="13">
        <v>1</v>
      </c>
      <c r="I35" s="13">
        <v>0</v>
      </c>
      <c r="J35" s="14">
        <v>0</v>
      </c>
      <c r="K35" s="12">
        <v>2</v>
      </c>
      <c r="L35" s="13">
        <v>0</v>
      </c>
      <c r="M35" s="13">
        <v>0</v>
      </c>
      <c r="N35" s="14">
        <v>0</v>
      </c>
      <c r="O35" s="15"/>
      <c r="P35" s="13"/>
      <c r="Q35" s="13"/>
      <c r="R35" s="16"/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18</v>
      </c>
      <c r="B36" s="86" t="str">
        <f t="shared" si="2"/>
        <v>Sherlock Washington</v>
      </c>
      <c r="C36" s="12">
        <v>1</v>
      </c>
      <c r="D36" s="13">
        <v>0</v>
      </c>
      <c r="E36" s="13">
        <v>0</v>
      </c>
      <c r="F36" s="14">
        <v>0</v>
      </c>
      <c r="G36" s="12">
        <v>4</v>
      </c>
      <c r="H36" s="13">
        <v>4</v>
      </c>
      <c r="I36" s="13">
        <v>0</v>
      </c>
      <c r="J36" s="14">
        <v>0</v>
      </c>
      <c r="K36" s="12">
        <v>4</v>
      </c>
      <c r="L36" s="13">
        <v>0</v>
      </c>
      <c r="M36" s="13">
        <v>2</v>
      </c>
      <c r="N36" s="14">
        <v>0</v>
      </c>
      <c r="O36" s="15">
        <v>1</v>
      </c>
      <c r="P36" s="13">
        <v>0</v>
      </c>
      <c r="Q36" s="13">
        <v>1</v>
      </c>
      <c r="R36" s="16">
        <v>0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tr">
        <f t="shared" si="2"/>
        <v>7</v>
      </c>
      <c r="B37" s="86" t="str">
        <f t="shared" si="2"/>
        <v>Toby Gregory</v>
      </c>
      <c r="C37" s="12">
        <v>3</v>
      </c>
      <c r="D37" s="13">
        <v>0</v>
      </c>
      <c r="E37" s="13">
        <v>2</v>
      </c>
      <c r="F37" s="14">
        <v>0</v>
      </c>
      <c r="G37" s="12">
        <v>0</v>
      </c>
      <c r="H37" s="13">
        <v>0</v>
      </c>
      <c r="I37" s="13">
        <v>0</v>
      </c>
      <c r="J37" s="14">
        <v>2</v>
      </c>
      <c r="K37" s="12">
        <v>5</v>
      </c>
      <c r="L37" s="13">
        <v>4</v>
      </c>
      <c r="M37" s="13">
        <v>1</v>
      </c>
      <c r="N37" s="14">
        <v>1</v>
      </c>
      <c r="O37" s="15">
        <v>4</v>
      </c>
      <c r="P37" s="13">
        <v>2</v>
      </c>
      <c r="Q37" s="13">
        <v>0</v>
      </c>
      <c r="R37" s="16">
        <v>0</v>
      </c>
      <c r="S37" s="17"/>
      <c r="T37" s="99"/>
      <c r="U37" s="43"/>
      <c r="V37" s="39"/>
      <c r="W37" s="44"/>
      <c r="X37" s="39"/>
    </row>
    <row r="38" spans="1:24" ht="12.75" customHeight="1" x14ac:dyDescent="0.2">
      <c r="A38" s="83" t="str">
        <f t="shared" si="2"/>
        <v>8</v>
      </c>
      <c r="B38" s="86" t="str">
        <f t="shared" si="2"/>
        <v>Chris Dunleavey</v>
      </c>
      <c r="C38" s="12">
        <v>3</v>
      </c>
      <c r="D38" s="13">
        <v>1</v>
      </c>
      <c r="E38" s="13">
        <v>0</v>
      </c>
      <c r="F38" s="14">
        <v>0</v>
      </c>
      <c r="G38" s="12">
        <v>5</v>
      </c>
      <c r="H38" s="13">
        <v>4</v>
      </c>
      <c r="I38" s="13">
        <v>0</v>
      </c>
      <c r="J38" s="14">
        <v>1</v>
      </c>
      <c r="K38" s="12">
        <v>5</v>
      </c>
      <c r="L38" s="13">
        <v>2</v>
      </c>
      <c r="M38" s="13">
        <v>2</v>
      </c>
      <c r="N38" s="14">
        <v>2</v>
      </c>
      <c r="O38" s="15">
        <v>3</v>
      </c>
      <c r="P38" s="13">
        <v>1</v>
      </c>
      <c r="Q38" s="13">
        <v>0</v>
      </c>
      <c r="R38" s="16">
        <v>0</v>
      </c>
      <c r="S38" s="17"/>
      <c r="T38" s="99"/>
      <c r="U38" s="43"/>
      <c r="V38" s="39"/>
      <c r="W38" s="44"/>
      <c r="X38" s="39"/>
    </row>
    <row r="39" spans="1:24" ht="12.75" customHeight="1" x14ac:dyDescent="0.2">
      <c r="A39" s="83" t="str">
        <f t="shared" si="2"/>
        <v>11</v>
      </c>
      <c r="B39" s="86" t="str">
        <f t="shared" si="2"/>
        <v>James Michaels</v>
      </c>
      <c r="C39" s="12">
        <v>3</v>
      </c>
      <c r="D39" s="13">
        <v>0</v>
      </c>
      <c r="E39" s="13">
        <v>3</v>
      </c>
      <c r="F39" s="14">
        <v>1</v>
      </c>
      <c r="G39" s="12">
        <v>5</v>
      </c>
      <c r="H39" s="13">
        <v>2</v>
      </c>
      <c r="I39" s="13">
        <v>2</v>
      </c>
      <c r="J39" s="14">
        <v>3</v>
      </c>
      <c r="K39" s="12">
        <v>0</v>
      </c>
      <c r="L39" s="13">
        <v>0</v>
      </c>
      <c r="M39" s="13">
        <v>0</v>
      </c>
      <c r="N39" s="14">
        <v>1</v>
      </c>
      <c r="O39" s="15">
        <v>4</v>
      </c>
      <c r="P39" s="13">
        <v>1</v>
      </c>
      <c r="Q39" s="13">
        <v>0</v>
      </c>
      <c r="R39" s="16">
        <v>1</v>
      </c>
      <c r="S39" s="17"/>
      <c r="T39" s="99"/>
      <c r="U39" s="43"/>
      <c r="V39" s="39"/>
      <c r="W39" s="44"/>
      <c r="X39" s="39"/>
    </row>
    <row r="40" spans="1:24" ht="12.75" customHeight="1" x14ac:dyDescent="0.2">
      <c r="A40" s="83" t="str">
        <f t="shared" si="2"/>
        <v>5</v>
      </c>
      <c r="B40" s="86" t="str">
        <f t="shared" si="2"/>
        <v>Sam Griswold</v>
      </c>
      <c r="C40" s="12"/>
      <c r="D40" s="13"/>
      <c r="E40" s="13"/>
      <c r="F40" s="14"/>
      <c r="G40" s="12">
        <v>0</v>
      </c>
      <c r="H40" s="13">
        <v>0</v>
      </c>
      <c r="I40" s="13">
        <v>0</v>
      </c>
      <c r="J40" s="14">
        <v>0</v>
      </c>
      <c r="K40" s="12"/>
      <c r="L40" s="13"/>
      <c r="M40" s="13"/>
      <c r="N40" s="14"/>
      <c r="O40" s="15"/>
      <c r="P40" s="13"/>
      <c r="Q40" s="13"/>
      <c r="R40" s="16"/>
      <c r="S40" s="17"/>
      <c r="T40" s="99"/>
      <c r="U40" s="43"/>
      <c r="V40" s="39"/>
      <c r="W40" s="44"/>
      <c r="X40" s="39"/>
    </row>
    <row r="41" spans="1:24" ht="12.75" customHeight="1" x14ac:dyDescent="0.2">
      <c r="A41" s="83" t="str">
        <f t="shared" si="2"/>
        <v>24</v>
      </c>
      <c r="B41" s="86" t="str">
        <f t="shared" si="2"/>
        <v>Frank Porter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>
        <v>0</v>
      </c>
      <c r="P41" s="13">
        <v>0</v>
      </c>
      <c r="Q41" s="13">
        <v>0</v>
      </c>
      <c r="R41" s="16">
        <v>0</v>
      </c>
      <c r="S41" s="17"/>
      <c r="T41" s="99"/>
      <c r="U41" s="43"/>
      <c r="V41" s="39"/>
      <c r="W41" s="44"/>
      <c r="X41" s="39"/>
    </row>
    <row r="42" spans="1:24" x14ac:dyDescent="0.2">
      <c r="A42" s="83" t="str">
        <f t="shared" si="2"/>
        <v>0</v>
      </c>
      <c r="B42" s="86" t="str">
        <f t="shared" si="2"/>
        <v>Jason Dobbs</v>
      </c>
      <c r="C42" s="12">
        <v>0</v>
      </c>
      <c r="D42" s="13">
        <v>0</v>
      </c>
      <c r="E42" s="13">
        <v>0</v>
      </c>
      <c r="F42" s="14">
        <v>5</v>
      </c>
      <c r="G42" s="12">
        <v>0</v>
      </c>
      <c r="H42" s="13">
        <v>0</v>
      </c>
      <c r="I42" s="13">
        <v>0</v>
      </c>
      <c r="J42" s="14">
        <v>2</v>
      </c>
      <c r="K42" s="12">
        <v>0</v>
      </c>
      <c r="L42" s="13">
        <v>0</v>
      </c>
      <c r="M42" s="13">
        <v>0</v>
      </c>
      <c r="N42" s="14">
        <v>5</v>
      </c>
      <c r="O42" s="15">
        <v>0</v>
      </c>
      <c r="P42" s="13">
        <v>0</v>
      </c>
      <c r="Q42" s="13">
        <v>0</v>
      </c>
      <c r="R42" s="16">
        <v>2</v>
      </c>
      <c r="S42" s="17"/>
      <c r="U42" s="43"/>
      <c r="V42" s="39"/>
      <c r="W42" s="39"/>
      <c r="X42" s="39"/>
    </row>
    <row r="43" spans="1:24" x14ac:dyDescent="0.2">
      <c r="A43" s="83" t="str">
        <f t="shared" si="2"/>
        <v>4</v>
      </c>
      <c r="B43" s="86" t="str">
        <f t="shared" si="2"/>
        <v>Danny Foppiano</v>
      </c>
      <c r="C43" s="12">
        <v>3</v>
      </c>
      <c r="D43" s="13">
        <v>0</v>
      </c>
      <c r="E43" s="13">
        <v>2</v>
      </c>
      <c r="F43" s="14">
        <v>4</v>
      </c>
      <c r="G43" s="12">
        <v>5</v>
      </c>
      <c r="H43" s="13">
        <v>4</v>
      </c>
      <c r="I43" s="13">
        <v>0</v>
      </c>
      <c r="J43" s="14">
        <v>2</v>
      </c>
      <c r="K43" s="12">
        <v>5</v>
      </c>
      <c r="L43" s="13">
        <v>3</v>
      </c>
      <c r="M43" s="13">
        <v>1</v>
      </c>
      <c r="N43" s="14">
        <v>1</v>
      </c>
      <c r="O43" s="15">
        <v>4</v>
      </c>
      <c r="P43" s="13">
        <v>1</v>
      </c>
      <c r="Q43" s="13">
        <v>1</v>
      </c>
      <c r="R43" s="16">
        <v>3</v>
      </c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Kyle Kennedy</v>
      </c>
      <c r="C50" s="20">
        <v>23</v>
      </c>
      <c r="D50" s="21">
        <v>5</v>
      </c>
      <c r="E50" s="21">
        <v>8</v>
      </c>
      <c r="F50" s="22">
        <v>12</v>
      </c>
      <c r="G50" s="20">
        <v>30</v>
      </c>
      <c r="H50" s="21">
        <v>21</v>
      </c>
      <c r="I50" s="21">
        <v>4</v>
      </c>
      <c r="J50" s="22">
        <v>12</v>
      </c>
      <c r="K50" s="20">
        <v>32</v>
      </c>
      <c r="L50" s="21">
        <v>17</v>
      </c>
      <c r="M50" s="21">
        <v>7</v>
      </c>
      <c r="N50" s="22">
        <v>14</v>
      </c>
      <c r="O50" s="20">
        <v>26</v>
      </c>
      <c r="P50" s="21">
        <v>8</v>
      </c>
      <c r="Q50" s="21">
        <v>3</v>
      </c>
      <c r="R50" s="23">
        <v>10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23</v>
      </c>
      <c r="D54" s="29">
        <f t="shared" si="3"/>
        <v>5</v>
      </c>
      <c r="E54" s="29">
        <f t="shared" si="3"/>
        <v>8</v>
      </c>
      <c r="F54" s="29">
        <f t="shared" si="3"/>
        <v>12</v>
      </c>
      <c r="G54" s="29">
        <f t="shared" si="3"/>
        <v>30</v>
      </c>
      <c r="H54" s="29">
        <f t="shared" si="3"/>
        <v>21</v>
      </c>
      <c r="I54" s="29">
        <f t="shared" si="3"/>
        <v>4</v>
      </c>
      <c r="J54" s="29">
        <f t="shared" si="3"/>
        <v>12</v>
      </c>
      <c r="K54" s="29">
        <f t="shared" si="3"/>
        <v>32</v>
      </c>
      <c r="L54" s="29">
        <f t="shared" si="3"/>
        <v>17</v>
      </c>
      <c r="M54" s="29">
        <f t="shared" si="3"/>
        <v>7</v>
      </c>
      <c r="N54" s="29">
        <f t="shared" si="3"/>
        <v>14</v>
      </c>
      <c r="O54" s="29">
        <f t="shared" si="3"/>
        <v>26</v>
      </c>
      <c r="P54" s="29">
        <f t="shared" si="3"/>
        <v>8</v>
      </c>
      <c r="Q54" s="29">
        <f t="shared" si="3"/>
        <v>3</v>
      </c>
      <c r="R54" s="29">
        <f t="shared" si="3"/>
        <v>10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147</v>
      </c>
      <c r="D55" s="30">
        <f>SUM(P27,D54)</f>
        <v>81</v>
      </c>
      <c r="E55" s="30">
        <f>SUM(Q27,E54)</f>
        <v>33</v>
      </c>
      <c r="F55" s="30">
        <f>SUM(R27,F54)</f>
        <v>43</v>
      </c>
      <c r="G55" s="30">
        <f t="shared" ref="G55:R55" si="4">SUM(C55,G54)</f>
        <v>177</v>
      </c>
      <c r="H55" s="30">
        <f t="shared" si="4"/>
        <v>102</v>
      </c>
      <c r="I55" s="30">
        <f t="shared" si="4"/>
        <v>37</v>
      </c>
      <c r="J55" s="30">
        <f t="shared" si="4"/>
        <v>55</v>
      </c>
      <c r="K55" s="30">
        <f t="shared" si="4"/>
        <v>209</v>
      </c>
      <c r="L55" s="30">
        <f t="shared" si="4"/>
        <v>119</v>
      </c>
      <c r="M55" s="30">
        <f t="shared" si="4"/>
        <v>44</v>
      </c>
      <c r="N55" s="30">
        <f t="shared" si="4"/>
        <v>69</v>
      </c>
      <c r="O55" s="31">
        <f t="shared" si="4"/>
        <v>235</v>
      </c>
      <c r="P55" s="30">
        <f t="shared" si="4"/>
        <v>127</v>
      </c>
      <c r="Q55" s="30">
        <f t="shared" si="4"/>
        <v>47</v>
      </c>
      <c r="R55" s="32">
        <f t="shared" si="4"/>
        <v>79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 t="s">
        <v>40</v>
      </c>
      <c r="D57" s="193"/>
      <c r="E57" s="194"/>
      <c r="F57" s="49">
        <v>14</v>
      </c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78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5">A3</f>
        <v>2</v>
      </c>
      <c r="B59" s="86" t="str">
        <f t="shared" ref="B59:B76" si="6">B31</f>
        <v>Lupe Perez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30</v>
      </c>
      <c r="P59" s="88">
        <f>SUM(D3,H3,L3,P3,D31,H31,L31,P31,D59,H59,L59)</f>
        <v>22</v>
      </c>
      <c r="Q59" s="88">
        <f>SUM(E3,I3,M3,Q3,E31,I31,M31,Q31,E59,I59,M59)</f>
        <v>1</v>
      </c>
      <c r="R59" s="89">
        <f>SUM(F3,J3,N3,R3,F31,J31,N31,R31,F59,J59,N59)</f>
        <v>5</v>
      </c>
      <c r="S59" s="84">
        <f>IF(O59=0,0,AVERAGE(P59/O59))</f>
        <v>0.73333333333333328</v>
      </c>
      <c r="U59" s="43" t="s">
        <v>99</v>
      </c>
      <c r="V59" s="86" t="s">
        <v>59</v>
      </c>
      <c r="W59" s="59">
        <v>5</v>
      </c>
      <c r="X59" s="59">
        <v>5</v>
      </c>
      <c r="Y59" s="60">
        <v>0.73333333333333328</v>
      </c>
      <c r="Z59" s="60" t="s">
        <v>200</v>
      </c>
      <c r="AA59" s="60">
        <v>0.83333333333333337</v>
      </c>
      <c r="AB59" s="60" t="s">
        <v>200</v>
      </c>
      <c r="AC59" s="59">
        <v>6</v>
      </c>
      <c r="AD59" s="105">
        <v>0.73333333333333328</v>
      </c>
    </row>
    <row r="60" spans="1:30" x14ac:dyDescent="0.2">
      <c r="A60" s="83" t="str">
        <f t="shared" si="5"/>
        <v>23</v>
      </c>
      <c r="B60" s="86" t="str">
        <f t="shared" si="6"/>
        <v>Jon Boggs</v>
      </c>
      <c r="C60" s="12">
        <v>4</v>
      </c>
      <c r="D60" s="13">
        <v>1</v>
      </c>
      <c r="E60" s="13">
        <v>2</v>
      </c>
      <c r="F60" s="14">
        <v>0</v>
      </c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14</v>
      </c>
      <c r="P60" s="56">
        <f t="shared" si="7"/>
        <v>6</v>
      </c>
      <c r="Q60" s="56">
        <f t="shared" si="7"/>
        <v>5</v>
      </c>
      <c r="R60" s="91">
        <f t="shared" si="7"/>
        <v>0</v>
      </c>
      <c r="S60" s="85">
        <f t="shared" ref="S60:S76" si="8">IF(O60=0,0,AVERAGE(P60/O60))</f>
        <v>0.42857142857142855</v>
      </c>
      <c r="U60" s="43" t="s">
        <v>136</v>
      </c>
      <c r="V60" s="86" t="s">
        <v>255</v>
      </c>
      <c r="W60" s="59">
        <v>0</v>
      </c>
      <c r="X60" s="59" t="s">
        <v>434</v>
      </c>
      <c r="Y60" s="60">
        <v>0.42857142857142855</v>
      </c>
      <c r="Z60" s="60" t="s">
        <v>203</v>
      </c>
      <c r="AA60" s="60">
        <v>0</v>
      </c>
      <c r="AB60" s="60" t="s">
        <v>200</v>
      </c>
      <c r="AC60" s="59">
        <v>5</v>
      </c>
      <c r="AD60" s="105">
        <v>0.3</v>
      </c>
    </row>
    <row r="61" spans="1:30" x14ac:dyDescent="0.2">
      <c r="A61" s="83" t="str">
        <f t="shared" si="5"/>
        <v>30</v>
      </c>
      <c r="B61" s="86" t="str">
        <f t="shared" si="6"/>
        <v>Marc Morris</v>
      </c>
      <c r="C61" s="12">
        <v>5</v>
      </c>
      <c r="D61" s="13">
        <v>1</v>
      </c>
      <c r="E61" s="13">
        <v>3</v>
      </c>
      <c r="F61" s="14">
        <v>8</v>
      </c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44</v>
      </c>
      <c r="P61" s="56">
        <f t="shared" si="9"/>
        <v>23</v>
      </c>
      <c r="Q61" s="56">
        <f t="shared" si="9"/>
        <v>11</v>
      </c>
      <c r="R61" s="91">
        <f t="shared" si="9"/>
        <v>15</v>
      </c>
      <c r="S61" s="85">
        <f t="shared" si="8"/>
        <v>0.52272727272727271</v>
      </c>
      <c r="U61" s="43" t="s">
        <v>110</v>
      </c>
      <c r="V61" s="86" t="s">
        <v>357</v>
      </c>
      <c r="W61" s="59">
        <v>15</v>
      </c>
      <c r="X61" s="59">
        <v>15</v>
      </c>
      <c r="Y61" s="60">
        <v>0.52272727272727271</v>
      </c>
      <c r="Z61" s="60" t="s">
        <v>200</v>
      </c>
      <c r="AA61" s="60">
        <v>1.6666666666666667</v>
      </c>
      <c r="AB61" s="60" t="s">
        <v>200</v>
      </c>
      <c r="AC61" s="59">
        <v>9</v>
      </c>
      <c r="AD61" s="105">
        <v>0.52272727272727271</v>
      </c>
    </row>
    <row r="62" spans="1:30" x14ac:dyDescent="0.2">
      <c r="A62" s="83" t="str">
        <f t="shared" si="5"/>
        <v>14</v>
      </c>
      <c r="B62" s="86" t="str">
        <f t="shared" si="6"/>
        <v>Pete Trejo</v>
      </c>
      <c r="C62" s="12">
        <v>3</v>
      </c>
      <c r="D62" s="13">
        <v>0</v>
      </c>
      <c r="E62" s="13">
        <v>1</v>
      </c>
      <c r="F62" s="14">
        <v>0</v>
      </c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7</v>
      </c>
      <c r="P62" s="56">
        <f t="shared" si="10"/>
        <v>1</v>
      </c>
      <c r="Q62" s="56">
        <f t="shared" si="10"/>
        <v>3</v>
      </c>
      <c r="R62" s="91">
        <f t="shared" si="10"/>
        <v>2</v>
      </c>
      <c r="S62" s="85">
        <f t="shared" si="8"/>
        <v>0.14285714285714285</v>
      </c>
      <c r="U62" s="43" t="s">
        <v>155</v>
      </c>
      <c r="V62" s="86" t="s">
        <v>88</v>
      </c>
      <c r="W62" s="59">
        <v>2</v>
      </c>
      <c r="X62" s="59">
        <v>2</v>
      </c>
      <c r="Y62" s="60">
        <v>0.14285714285714285</v>
      </c>
      <c r="Z62" s="60" t="s">
        <v>203</v>
      </c>
      <c r="AA62" s="60">
        <v>0.4</v>
      </c>
      <c r="AB62" s="60" t="s">
        <v>200</v>
      </c>
      <c r="AC62" s="59">
        <v>5</v>
      </c>
      <c r="AD62" s="105">
        <v>0.05</v>
      </c>
    </row>
    <row r="63" spans="1:30" x14ac:dyDescent="0.2">
      <c r="A63" s="83" t="str">
        <f t="shared" si="5"/>
        <v>3</v>
      </c>
      <c r="B63" s="86" t="str">
        <f t="shared" si="6"/>
        <v>Brian Christian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14</v>
      </c>
      <c r="P63" s="56">
        <f t="shared" si="11"/>
        <v>8</v>
      </c>
      <c r="Q63" s="56">
        <f t="shared" si="11"/>
        <v>1</v>
      </c>
      <c r="R63" s="91">
        <f t="shared" si="11"/>
        <v>1</v>
      </c>
      <c r="S63" s="85">
        <f t="shared" si="8"/>
        <v>0.5714285714285714</v>
      </c>
      <c r="U63" s="43" t="s">
        <v>149</v>
      </c>
      <c r="V63" s="86" t="s">
        <v>92</v>
      </c>
      <c r="W63" s="59">
        <v>1</v>
      </c>
      <c r="X63" s="59">
        <v>1</v>
      </c>
      <c r="Y63" s="60">
        <v>0.5714285714285714</v>
      </c>
      <c r="Z63" s="60" t="s">
        <v>203</v>
      </c>
      <c r="AA63" s="60">
        <v>0.14285714285714285</v>
      </c>
      <c r="AB63" s="60" t="s">
        <v>200</v>
      </c>
      <c r="AC63" s="59">
        <v>7</v>
      </c>
      <c r="AD63" s="105">
        <v>0.4</v>
      </c>
    </row>
    <row r="64" spans="1:30" x14ac:dyDescent="0.2">
      <c r="A64" s="83" t="str">
        <f t="shared" si="5"/>
        <v>18</v>
      </c>
      <c r="B64" s="86" t="str">
        <f t="shared" si="6"/>
        <v>Sherlock Washington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22</v>
      </c>
      <c r="P64" s="56">
        <f t="shared" si="12"/>
        <v>13</v>
      </c>
      <c r="Q64" s="56">
        <f t="shared" si="12"/>
        <v>3</v>
      </c>
      <c r="R64" s="91">
        <f t="shared" si="12"/>
        <v>0</v>
      </c>
      <c r="S64" s="85">
        <f t="shared" si="8"/>
        <v>0.59090909090909094</v>
      </c>
      <c r="U64" s="43" t="s">
        <v>150</v>
      </c>
      <c r="V64" s="86" t="s">
        <v>74</v>
      </c>
      <c r="W64" s="59">
        <v>0</v>
      </c>
      <c r="X64" s="59" t="s">
        <v>434</v>
      </c>
      <c r="Y64" s="60">
        <v>0.59090909090909094</v>
      </c>
      <c r="Z64" s="60" t="s">
        <v>200</v>
      </c>
      <c r="AA64" s="60">
        <v>0</v>
      </c>
      <c r="AB64" s="60" t="s">
        <v>200</v>
      </c>
      <c r="AC64" s="59">
        <v>8</v>
      </c>
      <c r="AD64" s="105">
        <v>0.59090909090909094</v>
      </c>
    </row>
    <row r="65" spans="1:30" x14ac:dyDescent="0.2">
      <c r="A65" s="83" t="str">
        <f t="shared" si="5"/>
        <v>7</v>
      </c>
      <c r="B65" s="86" t="str">
        <f t="shared" si="6"/>
        <v>Toby Gregory</v>
      </c>
      <c r="C65" s="12">
        <v>4</v>
      </c>
      <c r="D65" s="13">
        <v>2</v>
      </c>
      <c r="E65" s="13">
        <v>0</v>
      </c>
      <c r="F65" s="14">
        <v>1</v>
      </c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36</v>
      </c>
      <c r="P65" s="56">
        <f t="shared" si="13"/>
        <v>16</v>
      </c>
      <c r="Q65" s="56">
        <f t="shared" si="13"/>
        <v>6</v>
      </c>
      <c r="R65" s="91">
        <f t="shared" si="13"/>
        <v>7</v>
      </c>
      <c r="S65" s="85">
        <f t="shared" si="8"/>
        <v>0.44444444444444442</v>
      </c>
      <c r="U65" s="43" t="s">
        <v>97</v>
      </c>
      <c r="V65" s="86" t="s">
        <v>222</v>
      </c>
      <c r="W65" s="59">
        <v>7</v>
      </c>
      <c r="X65" s="59">
        <v>7</v>
      </c>
      <c r="Y65" s="60">
        <v>0.44444444444444442</v>
      </c>
      <c r="Z65" s="60" t="s">
        <v>200</v>
      </c>
      <c r="AA65" s="60">
        <v>0.77777777777777779</v>
      </c>
      <c r="AB65" s="60" t="s">
        <v>200</v>
      </c>
      <c r="AC65" s="59">
        <v>9</v>
      </c>
      <c r="AD65" s="105">
        <v>0.44444444444444442</v>
      </c>
    </row>
    <row r="66" spans="1:30" x14ac:dyDescent="0.2">
      <c r="A66" s="83" t="str">
        <f t="shared" si="5"/>
        <v>8</v>
      </c>
      <c r="B66" s="86" t="str">
        <f t="shared" si="6"/>
        <v>Chris Dunleavey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25</v>
      </c>
      <c r="P66" s="56">
        <f t="shared" si="14"/>
        <v>14</v>
      </c>
      <c r="Q66" s="56">
        <f t="shared" si="14"/>
        <v>4</v>
      </c>
      <c r="R66" s="91">
        <f t="shared" si="14"/>
        <v>5</v>
      </c>
      <c r="S66" s="85">
        <f t="shared" si="8"/>
        <v>0.56000000000000005</v>
      </c>
      <c r="U66" s="43" t="s">
        <v>138</v>
      </c>
      <c r="V66" s="86" t="s">
        <v>358</v>
      </c>
      <c r="W66" s="59">
        <v>5</v>
      </c>
      <c r="X66" s="59">
        <v>5</v>
      </c>
      <c r="Y66" s="60">
        <v>0.56000000000000005</v>
      </c>
      <c r="Z66" s="60" t="s">
        <v>200</v>
      </c>
      <c r="AA66" s="60">
        <v>0.7142857142857143</v>
      </c>
      <c r="AB66" s="60" t="s">
        <v>200</v>
      </c>
      <c r="AC66" s="59">
        <v>7</v>
      </c>
      <c r="AD66" s="105">
        <v>0.56000000000000005</v>
      </c>
    </row>
    <row r="67" spans="1:30" x14ac:dyDescent="0.2">
      <c r="A67" s="83" t="str">
        <f t="shared" si="5"/>
        <v>11</v>
      </c>
      <c r="B67" s="86" t="str">
        <f t="shared" si="6"/>
        <v>James Michaels</v>
      </c>
      <c r="C67" s="12">
        <v>1</v>
      </c>
      <c r="D67" s="13">
        <v>0</v>
      </c>
      <c r="E67" s="13">
        <v>0</v>
      </c>
      <c r="F67" s="14">
        <v>0</v>
      </c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27</v>
      </c>
      <c r="P67" s="56">
        <f t="shared" si="15"/>
        <v>10</v>
      </c>
      <c r="Q67" s="56">
        <f t="shared" si="15"/>
        <v>9</v>
      </c>
      <c r="R67" s="91">
        <f t="shared" si="15"/>
        <v>16</v>
      </c>
      <c r="S67" s="85">
        <f t="shared" si="8"/>
        <v>0.37037037037037035</v>
      </c>
      <c r="U67" s="43" t="s">
        <v>100</v>
      </c>
      <c r="V67" s="86" t="s">
        <v>72</v>
      </c>
      <c r="W67" s="59">
        <v>16</v>
      </c>
      <c r="X67" s="59">
        <v>16</v>
      </c>
      <c r="Y67" s="60">
        <v>0.37037037037037035</v>
      </c>
      <c r="Z67" s="60" t="s">
        <v>200</v>
      </c>
      <c r="AA67" s="60">
        <v>2</v>
      </c>
      <c r="AB67" s="60" t="s">
        <v>200</v>
      </c>
      <c r="AC67" s="59">
        <v>8</v>
      </c>
      <c r="AD67" s="105">
        <v>0.37037037037037035</v>
      </c>
    </row>
    <row r="68" spans="1:30" x14ac:dyDescent="0.2">
      <c r="A68" s="83" t="str">
        <f t="shared" si="5"/>
        <v>5</v>
      </c>
      <c r="B68" s="86" t="str">
        <f t="shared" si="6"/>
        <v>Sam Griswold</v>
      </c>
      <c r="C68" s="12">
        <v>4</v>
      </c>
      <c r="D68" s="13">
        <v>2</v>
      </c>
      <c r="E68" s="13">
        <v>0</v>
      </c>
      <c r="F68" s="14">
        <v>0</v>
      </c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7</v>
      </c>
      <c r="P68" s="56">
        <f t="shared" si="16"/>
        <v>3</v>
      </c>
      <c r="Q68" s="56">
        <f t="shared" si="16"/>
        <v>2</v>
      </c>
      <c r="R68" s="91">
        <f t="shared" si="16"/>
        <v>0</v>
      </c>
      <c r="S68" s="85">
        <f t="shared" si="8"/>
        <v>0.42857142857142855</v>
      </c>
      <c r="U68" s="43" t="s">
        <v>106</v>
      </c>
      <c r="V68" s="86" t="s">
        <v>192</v>
      </c>
      <c r="W68" s="59">
        <v>0</v>
      </c>
      <c r="X68" s="59" t="s">
        <v>434</v>
      </c>
      <c r="Y68" s="60">
        <v>0.42857142857142855</v>
      </c>
      <c r="Z68" s="60" t="s">
        <v>203</v>
      </c>
      <c r="AA68" s="60">
        <v>0</v>
      </c>
      <c r="AB68" s="60" t="s">
        <v>200</v>
      </c>
      <c r="AC68" s="59">
        <v>5</v>
      </c>
      <c r="AD68" s="105">
        <v>0.15</v>
      </c>
    </row>
    <row r="69" spans="1:30" x14ac:dyDescent="0.2">
      <c r="A69" s="83" t="str">
        <f t="shared" si="5"/>
        <v>24</v>
      </c>
      <c r="B69" s="86" t="str">
        <f t="shared" si="6"/>
        <v>Frank Porter</v>
      </c>
      <c r="C69" s="12">
        <v>4</v>
      </c>
      <c r="D69" s="13">
        <v>1</v>
      </c>
      <c r="E69" s="13">
        <v>1</v>
      </c>
      <c r="F69" s="14">
        <v>0</v>
      </c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10</v>
      </c>
      <c r="P69" s="56">
        <f t="shared" si="17"/>
        <v>4</v>
      </c>
      <c r="Q69" s="56">
        <f t="shared" si="17"/>
        <v>4</v>
      </c>
      <c r="R69" s="91">
        <f t="shared" si="17"/>
        <v>0</v>
      </c>
      <c r="S69" s="85">
        <f t="shared" si="8"/>
        <v>0.4</v>
      </c>
      <c r="U69" s="43" t="s">
        <v>134</v>
      </c>
      <c r="V69" s="86" t="s">
        <v>89</v>
      </c>
      <c r="W69" s="59">
        <v>0</v>
      </c>
      <c r="X69" s="59" t="s">
        <v>434</v>
      </c>
      <c r="Y69" s="60">
        <v>0.4</v>
      </c>
      <c r="Z69" s="60" t="s">
        <v>203</v>
      </c>
      <c r="AA69" s="60">
        <v>0</v>
      </c>
      <c r="AB69" s="60" t="s">
        <v>200</v>
      </c>
      <c r="AC69" s="59">
        <v>4</v>
      </c>
      <c r="AD69" s="105">
        <v>0.2</v>
      </c>
    </row>
    <row r="70" spans="1:30" x14ac:dyDescent="0.2">
      <c r="A70" s="83" t="str">
        <f t="shared" si="5"/>
        <v>0</v>
      </c>
      <c r="B70" s="86" t="str">
        <f t="shared" si="6"/>
        <v>Jason Dobbs</v>
      </c>
      <c r="C70" s="12">
        <v>0</v>
      </c>
      <c r="D70" s="13">
        <v>0</v>
      </c>
      <c r="E70" s="13">
        <v>0</v>
      </c>
      <c r="F70" s="14">
        <v>0</v>
      </c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23</v>
      </c>
      <c r="S70" s="85">
        <f t="shared" si="8"/>
        <v>0</v>
      </c>
      <c r="U70" s="43" t="s">
        <v>254</v>
      </c>
      <c r="V70" s="86" t="s">
        <v>85</v>
      </c>
      <c r="W70" s="59">
        <v>23</v>
      </c>
      <c r="X70" s="59">
        <v>23</v>
      </c>
      <c r="Y70" s="60">
        <v>0</v>
      </c>
      <c r="Z70" s="60" t="s">
        <v>203</v>
      </c>
      <c r="AA70" s="60">
        <v>2.875</v>
      </c>
      <c r="AB70" s="60" t="s">
        <v>200</v>
      </c>
      <c r="AC70" s="59">
        <v>8</v>
      </c>
      <c r="AD70" s="105">
        <v>0</v>
      </c>
    </row>
    <row r="71" spans="1:30" x14ac:dyDescent="0.2">
      <c r="A71" s="83" t="str">
        <f t="shared" si="5"/>
        <v>4</v>
      </c>
      <c r="B71" s="86" t="str">
        <f t="shared" si="6"/>
        <v>Danny Foppiano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24</v>
      </c>
      <c r="P71" s="56">
        <f t="shared" si="19"/>
        <v>14</v>
      </c>
      <c r="Q71" s="56">
        <f t="shared" si="19"/>
        <v>5</v>
      </c>
      <c r="R71" s="91">
        <f t="shared" si="19"/>
        <v>14</v>
      </c>
      <c r="S71" s="85">
        <f t="shared" si="8"/>
        <v>0.58333333333333337</v>
      </c>
      <c r="U71" s="43" t="s">
        <v>105</v>
      </c>
      <c r="V71" s="86" t="s">
        <v>57</v>
      </c>
      <c r="W71" s="59">
        <v>14</v>
      </c>
      <c r="X71" s="59">
        <v>14</v>
      </c>
      <c r="Y71" s="60">
        <v>0.58333333333333337</v>
      </c>
      <c r="Z71" s="60" t="s">
        <v>200</v>
      </c>
      <c r="AA71" s="60">
        <v>2.8</v>
      </c>
      <c r="AB71" s="60" t="s">
        <v>200</v>
      </c>
      <c r="AC71" s="59">
        <v>5</v>
      </c>
      <c r="AD71" s="105">
        <v>0.58333333333333337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Kyle Kennedy</v>
      </c>
      <c r="C78" s="20">
        <v>25</v>
      </c>
      <c r="D78" s="21">
        <v>7</v>
      </c>
      <c r="E78" s="21">
        <v>7</v>
      </c>
      <c r="F78" s="22">
        <v>9</v>
      </c>
      <c r="G78" s="20"/>
      <c r="H78" s="21"/>
      <c r="I78" s="21"/>
      <c r="J78" s="22"/>
      <c r="K78" s="64"/>
      <c r="L78" s="65"/>
      <c r="M78" s="65"/>
      <c r="N78" s="66"/>
      <c r="O78" s="32">
        <f t="shared" ref="O78:Q81" si="25">SUM(C22,G22,K22,O22,C50,G50,K50,O50,C78,G78,K78)</f>
        <v>260</v>
      </c>
      <c r="P78" s="21">
        <f t="shared" si="25"/>
        <v>134</v>
      </c>
      <c r="Q78" s="142">
        <f t="shared" si="25"/>
        <v>54</v>
      </c>
      <c r="R78" s="141"/>
      <c r="S78" s="143">
        <f>SUM(Q78/O78)</f>
        <v>0.2076923076923077</v>
      </c>
      <c r="V78" s="56" t="s">
        <v>23</v>
      </c>
      <c r="W78" s="59">
        <v>88</v>
      </c>
      <c r="X78" s="59">
        <v>88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0.73333333333333328</v>
      </c>
      <c r="Z79" s="68"/>
      <c r="AA79" s="68">
        <v>2.875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f t="shared" ref="C82:R82" si="26">SUM(C59:C76)</f>
        <v>25</v>
      </c>
      <c r="D82" s="29">
        <f t="shared" si="26"/>
        <v>7</v>
      </c>
      <c r="E82" s="29">
        <f t="shared" si="26"/>
        <v>7</v>
      </c>
      <c r="F82" s="29">
        <f t="shared" si="26"/>
        <v>9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260</v>
      </c>
      <c r="P82" s="29">
        <f t="shared" si="26"/>
        <v>134</v>
      </c>
      <c r="Q82" s="29">
        <f t="shared" si="26"/>
        <v>54</v>
      </c>
      <c r="R82" s="29">
        <f t="shared" si="26"/>
        <v>88</v>
      </c>
      <c r="S82" s="69">
        <f>AVERAGE(P82/O82)</f>
        <v>0.51538461538461533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260</v>
      </c>
      <c r="D83" s="29">
        <f>SUM(P55,D82)</f>
        <v>134</v>
      </c>
      <c r="E83" s="29">
        <f>SUM(Q55,E82)</f>
        <v>54</v>
      </c>
      <c r="F83" s="29">
        <f>SUM(R55,F82)</f>
        <v>88</v>
      </c>
      <c r="G83" s="29">
        <f t="shared" ref="G83:M83" si="27">SUM(C83,G82)</f>
        <v>260</v>
      </c>
      <c r="H83" s="29">
        <f t="shared" si="27"/>
        <v>134</v>
      </c>
      <c r="I83" s="29">
        <f t="shared" si="27"/>
        <v>54</v>
      </c>
      <c r="J83" s="29">
        <f t="shared" si="27"/>
        <v>88</v>
      </c>
      <c r="K83" s="29">
        <f t="shared" si="27"/>
        <v>260</v>
      </c>
      <c r="L83" s="29">
        <f t="shared" si="27"/>
        <v>134</v>
      </c>
      <c r="M83" s="29">
        <f t="shared" si="27"/>
        <v>54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0.34951456310679607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1.4102564102564104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9</v>
      </c>
      <c r="E86" s="73" t="s">
        <v>32</v>
      </c>
      <c r="V86" s="77" t="s">
        <v>29</v>
      </c>
      <c r="W86" s="61" t="s">
        <v>253</v>
      </c>
      <c r="X86" s="79">
        <v>0.79230769230769227</v>
      </c>
      <c r="Y86" s="62" t="s">
        <v>200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205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205</v>
      </c>
    </row>
  </sheetData>
  <sheetProtection password="97AA" sheet="1" objects="1" scenarios="1"/>
  <sortState ref="T11:T23">
    <sortCondition ref="T11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77" priority="5" stopIfTrue="1" operator="equal">
      <formula>$Y$79</formula>
    </cfRule>
  </conditionalFormatting>
  <conditionalFormatting sqref="AA59:AB74 AA77:AB77">
    <cfRule type="cellIs" dxfId="76" priority="6" stopIfTrue="1" operator="equal">
      <formula>$AA$79</formula>
    </cfRule>
  </conditionalFormatting>
  <conditionalFormatting sqref="Y75:Z75">
    <cfRule type="cellIs" dxfId="75" priority="3" stopIfTrue="1" operator="equal">
      <formula>$Y$79</formula>
    </cfRule>
  </conditionalFormatting>
  <conditionalFormatting sqref="AA75:AB75">
    <cfRule type="cellIs" dxfId="74" priority="4" stopIfTrue="1" operator="equal">
      <formula>$AA$79</formula>
    </cfRule>
  </conditionalFormatting>
  <conditionalFormatting sqref="Y76:Z76">
    <cfRule type="cellIs" dxfId="73" priority="1" stopIfTrue="1" operator="equal">
      <formula>$Y$79</formula>
    </cfRule>
  </conditionalFormatting>
  <conditionalFormatting sqref="AA76:AB76">
    <cfRule type="cellIs" dxfId="7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>
    <tabColor rgb="FF92D050"/>
  </sheetPr>
  <dimension ref="A1:AD89"/>
  <sheetViews>
    <sheetView zoomScaleNormal="100" workbookViewId="0">
      <pane xSplit="2" ySplit="2" topLeftCell="C25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2" t="s">
        <v>208</v>
      </c>
      <c r="D1" s="193"/>
      <c r="E1" s="194"/>
      <c r="F1" s="4">
        <v>2</v>
      </c>
      <c r="G1" s="192" t="s">
        <v>42</v>
      </c>
      <c r="H1" s="193"/>
      <c r="I1" s="194"/>
      <c r="J1" s="4">
        <v>15</v>
      </c>
      <c r="K1" s="192" t="s">
        <v>70</v>
      </c>
      <c r="L1" s="193"/>
      <c r="M1" s="194"/>
      <c r="N1" s="4">
        <v>8</v>
      </c>
      <c r="O1" s="199" t="s">
        <v>249</v>
      </c>
      <c r="P1" s="193"/>
      <c r="Q1" s="194"/>
      <c r="R1" s="5">
        <v>22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138</v>
      </c>
      <c r="B3" s="86" t="s">
        <v>285</v>
      </c>
      <c r="C3" s="12">
        <v>3</v>
      </c>
      <c r="D3" s="13">
        <v>1</v>
      </c>
      <c r="E3" s="13">
        <v>0</v>
      </c>
      <c r="F3" s="14">
        <v>0</v>
      </c>
      <c r="G3" s="12">
        <v>4</v>
      </c>
      <c r="H3" s="13">
        <v>3</v>
      </c>
      <c r="I3" s="13">
        <v>1</v>
      </c>
      <c r="J3" s="14">
        <v>0</v>
      </c>
      <c r="K3" s="12">
        <v>4</v>
      </c>
      <c r="L3" s="13">
        <v>3</v>
      </c>
      <c r="M3" s="13">
        <v>0</v>
      </c>
      <c r="N3" s="14">
        <v>0</v>
      </c>
      <c r="O3" s="12">
        <v>7</v>
      </c>
      <c r="P3" s="13">
        <v>6</v>
      </c>
      <c r="Q3" s="13">
        <v>0</v>
      </c>
      <c r="R3" s="14">
        <v>0</v>
      </c>
      <c r="S3" s="17"/>
    </row>
    <row r="4" spans="1:20" x14ac:dyDescent="0.2">
      <c r="A4" s="83" t="s">
        <v>108</v>
      </c>
      <c r="B4" s="86" t="s">
        <v>198</v>
      </c>
      <c r="C4" s="12">
        <v>1</v>
      </c>
      <c r="D4" s="13">
        <v>0</v>
      </c>
      <c r="E4" s="13">
        <v>1</v>
      </c>
      <c r="F4" s="14">
        <v>0</v>
      </c>
      <c r="G4" s="116">
        <v>0</v>
      </c>
      <c r="H4" s="117">
        <v>0</v>
      </c>
      <c r="I4" s="117">
        <v>0</v>
      </c>
      <c r="J4" s="118">
        <v>0</v>
      </c>
      <c r="K4" s="116"/>
      <c r="L4" s="117"/>
      <c r="M4" s="117"/>
      <c r="N4" s="118"/>
      <c r="O4" s="12"/>
      <c r="P4" s="13"/>
      <c r="Q4" s="13"/>
      <c r="R4" s="14"/>
      <c r="S4" s="17"/>
      <c r="T4" s="99"/>
    </row>
    <row r="5" spans="1:20" x14ac:dyDescent="0.2">
      <c r="A5" s="83" t="s">
        <v>363</v>
      </c>
      <c r="B5" s="86" t="s">
        <v>190</v>
      </c>
      <c r="C5" s="12">
        <v>2</v>
      </c>
      <c r="D5" s="13">
        <v>1</v>
      </c>
      <c r="E5" s="13">
        <v>0</v>
      </c>
      <c r="F5" s="14">
        <v>1</v>
      </c>
      <c r="G5" s="116">
        <v>6</v>
      </c>
      <c r="H5" s="117">
        <v>4</v>
      </c>
      <c r="I5" s="117">
        <v>0</v>
      </c>
      <c r="J5" s="118">
        <v>4</v>
      </c>
      <c r="K5" s="116">
        <v>4</v>
      </c>
      <c r="L5" s="117">
        <v>3</v>
      </c>
      <c r="M5" s="117">
        <v>0</v>
      </c>
      <c r="N5" s="118">
        <v>1</v>
      </c>
      <c r="O5" s="12">
        <v>6</v>
      </c>
      <c r="P5" s="13">
        <v>2</v>
      </c>
      <c r="Q5" s="13">
        <v>1</v>
      </c>
      <c r="R5" s="14">
        <v>1</v>
      </c>
      <c r="S5" s="17"/>
      <c r="T5" s="99"/>
    </row>
    <row r="6" spans="1:20" x14ac:dyDescent="0.2">
      <c r="A6" s="83" t="s">
        <v>135</v>
      </c>
      <c r="B6" s="86" t="s">
        <v>124</v>
      </c>
      <c r="C6" s="12">
        <v>2</v>
      </c>
      <c r="D6" s="13">
        <v>1</v>
      </c>
      <c r="E6" s="13">
        <v>0</v>
      </c>
      <c r="F6" s="14">
        <v>0</v>
      </c>
      <c r="G6" s="116"/>
      <c r="H6" s="117"/>
      <c r="I6" s="117"/>
      <c r="J6" s="118"/>
      <c r="K6" s="116">
        <v>2</v>
      </c>
      <c r="L6" s="117">
        <v>1</v>
      </c>
      <c r="M6" s="117">
        <v>0</v>
      </c>
      <c r="N6" s="118">
        <v>0</v>
      </c>
      <c r="O6" s="12"/>
      <c r="P6" s="13"/>
      <c r="Q6" s="13"/>
      <c r="R6" s="14"/>
      <c r="S6" s="17" t="s">
        <v>8</v>
      </c>
      <c r="T6" s="99"/>
    </row>
    <row r="7" spans="1:20" x14ac:dyDescent="0.2">
      <c r="A7" s="83" t="s">
        <v>133</v>
      </c>
      <c r="B7" s="86" t="s">
        <v>166</v>
      </c>
      <c r="C7" s="12">
        <v>5</v>
      </c>
      <c r="D7" s="13">
        <v>4</v>
      </c>
      <c r="E7" s="13">
        <v>0</v>
      </c>
      <c r="F7" s="14">
        <v>6</v>
      </c>
      <c r="G7" s="116"/>
      <c r="H7" s="117"/>
      <c r="I7" s="117"/>
      <c r="J7" s="118"/>
      <c r="K7" s="116">
        <v>4</v>
      </c>
      <c r="L7" s="117">
        <v>3</v>
      </c>
      <c r="M7" s="117">
        <v>0</v>
      </c>
      <c r="N7" s="118">
        <v>2</v>
      </c>
      <c r="O7" s="12">
        <v>7</v>
      </c>
      <c r="P7" s="13">
        <v>5</v>
      </c>
      <c r="Q7" s="13">
        <v>0</v>
      </c>
      <c r="R7" s="14">
        <v>6</v>
      </c>
      <c r="S7" s="17"/>
      <c r="T7" s="148"/>
    </row>
    <row r="8" spans="1:20" x14ac:dyDescent="0.2">
      <c r="A8" s="83" t="s">
        <v>149</v>
      </c>
      <c r="B8" s="86" t="s">
        <v>365</v>
      </c>
      <c r="C8" s="12">
        <v>5</v>
      </c>
      <c r="D8" s="13">
        <v>5</v>
      </c>
      <c r="E8" s="13">
        <v>0</v>
      </c>
      <c r="F8" s="14">
        <v>0</v>
      </c>
      <c r="G8" s="116">
        <v>5</v>
      </c>
      <c r="H8" s="117">
        <v>4</v>
      </c>
      <c r="I8" s="117">
        <v>1</v>
      </c>
      <c r="J8" s="118">
        <v>1</v>
      </c>
      <c r="K8" s="116">
        <v>3</v>
      </c>
      <c r="L8" s="117">
        <v>2</v>
      </c>
      <c r="M8" s="117">
        <v>1</v>
      </c>
      <c r="N8" s="118">
        <v>0</v>
      </c>
      <c r="O8" s="12">
        <v>4</v>
      </c>
      <c r="P8" s="13">
        <v>0</v>
      </c>
      <c r="Q8" s="13">
        <v>1</v>
      </c>
      <c r="R8" s="14">
        <v>1</v>
      </c>
      <c r="S8" s="17"/>
      <c r="T8" s="99"/>
    </row>
    <row r="9" spans="1:20" x14ac:dyDescent="0.2">
      <c r="A9" s="83" t="s">
        <v>366</v>
      </c>
      <c r="B9" s="86" t="s">
        <v>223</v>
      </c>
      <c r="C9" s="12">
        <v>3</v>
      </c>
      <c r="D9" s="13">
        <v>2</v>
      </c>
      <c r="E9" s="13">
        <v>0</v>
      </c>
      <c r="F9" s="14">
        <v>2</v>
      </c>
      <c r="G9" s="116">
        <v>0</v>
      </c>
      <c r="H9" s="117">
        <v>0</v>
      </c>
      <c r="I9" s="117">
        <v>0</v>
      </c>
      <c r="J9" s="118">
        <v>1</v>
      </c>
      <c r="K9" s="116"/>
      <c r="L9" s="117"/>
      <c r="M9" s="117"/>
      <c r="N9" s="118"/>
      <c r="O9" s="12"/>
      <c r="P9" s="13"/>
      <c r="Q9" s="13"/>
      <c r="R9" s="14"/>
      <c r="S9" s="17"/>
      <c r="T9" s="99"/>
    </row>
    <row r="10" spans="1:20" x14ac:dyDescent="0.2">
      <c r="A10" s="83" t="s">
        <v>110</v>
      </c>
      <c r="B10" s="86" t="s">
        <v>423</v>
      </c>
      <c r="C10" s="12">
        <v>5</v>
      </c>
      <c r="D10" s="13">
        <v>4</v>
      </c>
      <c r="E10" s="13">
        <v>1</v>
      </c>
      <c r="F10" s="14">
        <v>0</v>
      </c>
      <c r="G10" s="116">
        <v>1</v>
      </c>
      <c r="H10" s="117">
        <v>1</v>
      </c>
      <c r="I10" s="117">
        <v>0</v>
      </c>
      <c r="J10" s="118">
        <v>1</v>
      </c>
      <c r="K10" s="116">
        <v>4</v>
      </c>
      <c r="L10" s="117">
        <v>4</v>
      </c>
      <c r="M10" s="117">
        <v>0</v>
      </c>
      <c r="N10" s="118">
        <v>0</v>
      </c>
      <c r="O10" s="12">
        <v>6</v>
      </c>
      <c r="P10" s="13">
        <v>3</v>
      </c>
      <c r="Q10" s="13">
        <v>2</v>
      </c>
      <c r="R10" s="14">
        <v>2</v>
      </c>
      <c r="S10" s="17"/>
      <c r="T10" s="99"/>
    </row>
    <row r="11" spans="1:20" x14ac:dyDescent="0.2">
      <c r="A11" s="83" t="s">
        <v>220</v>
      </c>
      <c r="B11" s="86" t="s">
        <v>240</v>
      </c>
      <c r="C11" s="12">
        <v>0</v>
      </c>
      <c r="D11" s="130">
        <v>0</v>
      </c>
      <c r="E11" s="130">
        <v>0</v>
      </c>
      <c r="F11" s="14">
        <v>0</v>
      </c>
      <c r="G11" s="116">
        <v>1</v>
      </c>
      <c r="H11" s="117">
        <v>0</v>
      </c>
      <c r="I11" s="117">
        <v>0</v>
      </c>
      <c r="J11" s="118">
        <v>0</v>
      </c>
      <c r="K11" s="116"/>
      <c r="L11" s="117"/>
      <c r="M11" s="117"/>
      <c r="N11" s="118"/>
      <c r="O11" s="15"/>
      <c r="P11" s="13"/>
      <c r="Q11" s="13"/>
      <c r="R11" s="16"/>
      <c r="S11" s="17"/>
      <c r="T11" s="99"/>
    </row>
    <row r="12" spans="1:20" x14ac:dyDescent="0.2">
      <c r="A12" s="83" t="s">
        <v>137</v>
      </c>
      <c r="B12" s="86" t="s">
        <v>221</v>
      </c>
      <c r="C12" s="12">
        <v>0</v>
      </c>
      <c r="D12" s="130">
        <v>0</v>
      </c>
      <c r="E12" s="130">
        <v>0</v>
      </c>
      <c r="F12" s="14">
        <v>0</v>
      </c>
      <c r="G12" s="116">
        <v>0</v>
      </c>
      <c r="H12" s="117">
        <v>0</v>
      </c>
      <c r="I12" s="117">
        <v>0</v>
      </c>
      <c r="J12" s="118">
        <v>0</v>
      </c>
      <c r="K12" s="116">
        <v>0</v>
      </c>
      <c r="L12" s="117">
        <v>0</v>
      </c>
      <c r="M12" s="117">
        <v>0</v>
      </c>
      <c r="N12" s="118">
        <v>6</v>
      </c>
      <c r="O12" s="15">
        <v>0</v>
      </c>
      <c r="P12" s="13">
        <v>0</v>
      </c>
      <c r="Q12" s="13">
        <v>0</v>
      </c>
      <c r="R12" s="16">
        <v>1</v>
      </c>
      <c r="S12" s="17"/>
      <c r="T12" s="99"/>
    </row>
    <row r="13" spans="1:20" x14ac:dyDescent="0.2">
      <c r="A13" s="83" t="s">
        <v>152</v>
      </c>
      <c r="B13" s="86" t="s">
        <v>364</v>
      </c>
      <c r="C13" s="12">
        <v>3</v>
      </c>
      <c r="D13" s="130">
        <v>3</v>
      </c>
      <c r="E13" s="130">
        <v>0</v>
      </c>
      <c r="F13" s="14">
        <v>0</v>
      </c>
      <c r="G13" s="116">
        <v>2</v>
      </c>
      <c r="H13" s="117">
        <v>2</v>
      </c>
      <c r="I13" s="117">
        <v>0</v>
      </c>
      <c r="J13" s="118">
        <v>0</v>
      </c>
      <c r="K13" s="116"/>
      <c r="L13" s="117"/>
      <c r="M13" s="117"/>
      <c r="N13" s="118"/>
      <c r="O13" s="15"/>
      <c r="P13" s="13"/>
      <c r="Q13" s="13"/>
      <c r="R13" s="16"/>
      <c r="S13" s="17"/>
      <c r="T13" s="99"/>
    </row>
    <row r="14" spans="1:20" x14ac:dyDescent="0.2">
      <c r="A14" s="83" t="s">
        <v>153</v>
      </c>
      <c r="B14" s="86" t="s">
        <v>182</v>
      </c>
      <c r="C14" s="12">
        <v>0</v>
      </c>
      <c r="D14" s="130">
        <v>0</v>
      </c>
      <c r="E14" s="130">
        <v>0</v>
      </c>
      <c r="F14" s="14">
        <v>0</v>
      </c>
      <c r="G14" s="12">
        <v>5</v>
      </c>
      <c r="H14" s="13">
        <v>2</v>
      </c>
      <c r="I14" s="13">
        <v>1</v>
      </c>
      <c r="J14" s="14">
        <v>1</v>
      </c>
      <c r="K14" s="12">
        <v>0</v>
      </c>
      <c r="L14" s="13">
        <v>0</v>
      </c>
      <c r="M14" s="13">
        <v>0</v>
      </c>
      <c r="N14" s="14">
        <v>1</v>
      </c>
      <c r="O14" s="15">
        <v>1</v>
      </c>
      <c r="P14" s="13">
        <v>0</v>
      </c>
      <c r="Q14" s="13">
        <v>0</v>
      </c>
      <c r="R14" s="16">
        <v>1</v>
      </c>
      <c r="S14" s="17"/>
    </row>
    <row r="15" spans="1:20" x14ac:dyDescent="0.2">
      <c r="A15" s="83" t="s">
        <v>98</v>
      </c>
      <c r="B15" s="86" t="s">
        <v>51</v>
      </c>
      <c r="C15" s="12">
        <v>0</v>
      </c>
      <c r="D15" s="13">
        <v>0</v>
      </c>
      <c r="E15" s="13">
        <v>0</v>
      </c>
      <c r="F15" s="14">
        <v>4</v>
      </c>
      <c r="G15" s="12">
        <v>1</v>
      </c>
      <c r="H15" s="13">
        <v>0</v>
      </c>
      <c r="I15" s="13">
        <v>0</v>
      </c>
      <c r="J15" s="14">
        <v>1</v>
      </c>
      <c r="K15" s="12">
        <v>0</v>
      </c>
      <c r="L15" s="13">
        <v>0</v>
      </c>
      <c r="M15" s="13">
        <v>0</v>
      </c>
      <c r="N15" s="14">
        <v>0</v>
      </c>
      <c r="O15" s="15"/>
      <c r="P15" s="13"/>
      <c r="Q15" s="13"/>
      <c r="R15" s="16"/>
      <c r="S15" s="17"/>
    </row>
    <row r="16" spans="1:20" x14ac:dyDescent="0.2">
      <c r="A16" s="83" t="s">
        <v>327</v>
      </c>
      <c r="B16" s="86" t="s">
        <v>76</v>
      </c>
      <c r="C16" s="12">
        <v>2</v>
      </c>
      <c r="D16" s="13">
        <v>1</v>
      </c>
      <c r="E16" s="13">
        <v>1</v>
      </c>
      <c r="F16" s="14">
        <v>0</v>
      </c>
      <c r="G16" s="12">
        <v>5</v>
      </c>
      <c r="H16" s="13">
        <v>4</v>
      </c>
      <c r="I16" s="13">
        <v>0</v>
      </c>
      <c r="J16" s="14">
        <v>1</v>
      </c>
      <c r="K16" s="12">
        <v>2</v>
      </c>
      <c r="L16" s="13">
        <v>2</v>
      </c>
      <c r="M16" s="13">
        <v>0</v>
      </c>
      <c r="N16" s="14">
        <v>0</v>
      </c>
      <c r="O16" s="15">
        <v>6</v>
      </c>
      <c r="P16" s="13">
        <v>4</v>
      </c>
      <c r="Q16" s="13">
        <v>0</v>
      </c>
      <c r="R16" s="16">
        <v>0</v>
      </c>
      <c r="S16" s="17" t="s">
        <v>8</v>
      </c>
    </row>
    <row r="17" spans="1:24" x14ac:dyDescent="0.2">
      <c r="A17" s="83" t="s">
        <v>99</v>
      </c>
      <c r="B17" s="86" t="s">
        <v>362</v>
      </c>
      <c r="C17" s="12">
        <v>0</v>
      </c>
      <c r="D17" s="13">
        <v>0</v>
      </c>
      <c r="E17" s="13">
        <v>0</v>
      </c>
      <c r="F17" s="14">
        <v>0</v>
      </c>
      <c r="G17" s="12">
        <v>0</v>
      </c>
      <c r="H17" s="13">
        <v>0</v>
      </c>
      <c r="I17" s="13">
        <v>0</v>
      </c>
      <c r="J17" s="14">
        <v>0</v>
      </c>
      <c r="K17" s="12"/>
      <c r="L17" s="13"/>
      <c r="M17" s="13"/>
      <c r="N17" s="14"/>
      <c r="O17" s="15"/>
      <c r="P17" s="13"/>
      <c r="Q17" s="13"/>
      <c r="R17" s="14"/>
      <c r="S17" s="17"/>
    </row>
    <row r="18" spans="1:24" x14ac:dyDescent="0.2">
      <c r="A18" s="83" t="s">
        <v>165</v>
      </c>
      <c r="B18" s="86" t="s">
        <v>226</v>
      </c>
      <c r="C18" s="12">
        <v>0</v>
      </c>
      <c r="D18" s="130">
        <v>0</v>
      </c>
      <c r="E18" s="130">
        <v>0</v>
      </c>
      <c r="F18" s="14">
        <v>0</v>
      </c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s="131" customFormat="1" x14ac:dyDescent="0.2">
      <c r="A19" s="83" t="s">
        <v>95</v>
      </c>
      <c r="B19" s="86" t="s">
        <v>389</v>
      </c>
      <c r="C19" s="12"/>
      <c r="D19" s="130"/>
      <c r="E19" s="130"/>
      <c r="F19" s="14"/>
      <c r="G19" s="12">
        <v>3</v>
      </c>
      <c r="H19" s="130">
        <v>2</v>
      </c>
      <c r="I19" s="130">
        <v>0</v>
      </c>
      <c r="J19" s="14">
        <v>0</v>
      </c>
      <c r="K19" s="12">
        <v>1</v>
      </c>
      <c r="L19" s="130">
        <v>0</v>
      </c>
      <c r="M19" s="130">
        <v>0</v>
      </c>
      <c r="N19" s="14">
        <v>0</v>
      </c>
      <c r="O19" s="15">
        <v>1</v>
      </c>
      <c r="P19" s="130">
        <v>0</v>
      </c>
      <c r="Q19" s="130">
        <v>1</v>
      </c>
      <c r="R19" s="14">
        <v>0</v>
      </c>
      <c r="S19" s="17"/>
    </row>
    <row r="20" spans="1:24" s="131" customFormat="1" x14ac:dyDescent="0.2">
      <c r="A20" s="83" t="s">
        <v>144</v>
      </c>
      <c r="B20" s="86" t="s">
        <v>390</v>
      </c>
      <c r="C20" s="12"/>
      <c r="D20" s="130"/>
      <c r="E20" s="130"/>
      <c r="F20" s="14"/>
      <c r="G20" s="12">
        <v>3</v>
      </c>
      <c r="H20" s="130">
        <v>2</v>
      </c>
      <c r="I20" s="130">
        <v>1</v>
      </c>
      <c r="J20" s="14">
        <v>0</v>
      </c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112</v>
      </c>
      <c r="C22" s="20">
        <v>31</v>
      </c>
      <c r="D22" s="21">
        <v>22</v>
      </c>
      <c r="E22" s="21">
        <v>3</v>
      </c>
      <c r="F22" s="22">
        <v>13</v>
      </c>
      <c r="G22" s="20">
        <v>36</v>
      </c>
      <c r="H22" s="21">
        <v>24</v>
      </c>
      <c r="I22" s="21">
        <v>4</v>
      </c>
      <c r="J22" s="22">
        <v>10</v>
      </c>
      <c r="K22" s="20">
        <v>24</v>
      </c>
      <c r="L22" s="21">
        <v>18</v>
      </c>
      <c r="M22" s="21">
        <v>1</v>
      </c>
      <c r="N22" s="22">
        <v>10</v>
      </c>
      <c r="O22" s="20">
        <v>38</v>
      </c>
      <c r="P22" s="21">
        <v>20</v>
      </c>
      <c r="Q22" s="21">
        <v>5</v>
      </c>
      <c r="R22" s="23">
        <v>12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31</v>
      </c>
      <c r="D26" s="29">
        <f t="shared" si="0"/>
        <v>22</v>
      </c>
      <c r="E26" s="29">
        <f t="shared" si="0"/>
        <v>3</v>
      </c>
      <c r="F26" s="29">
        <f t="shared" si="0"/>
        <v>13</v>
      </c>
      <c r="G26" s="29">
        <f t="shared" si="0"/>
        <v>36</v>
      </c>
      <c r="H26" s="29">
        <f t="shared" si="0"/>
        <v>24</v>
      </c>
      <c r="I26" s="29">
        <f t="shared" si="0"/>
        <v>4</v>
      </c>
      <c r="J26" s="29">
        <f t="shared" si="0"/>
        <v>10</v>
      </c>
      <c r="K26" s="29">
        <f t="shared" si="0"/>
        <v>24</v>
      </c>
      <c r="L26" s="29">
        <f t="shared" si="0"/>
        <v>18</v>
      </c>
      <c r="M26" s="29">
        <f t="shared" si="0"/>
        <v>1</v>
      </c>
      <c r="N26" s="29">
        <f t="shared" si="0"/>
        <v>10</v>
      </c>
      <c r="O26" s="29">
        <f t="shared" si="0"/>
        <v>38</v>
      </c>
      <c r="P26" s="29">
        <f t="shared" si="0"/>
        <v>20</v>
      </c>
      <c r="Q26" s="29">
        <f t="shared" si="0"/>
        <v>5</v>
      </c>
      <c r="R26" s="29">
        <f t="shared" si="0"/>
        <v>12</v>
      </c>
      <c r="S26" s="24"/>
    </row>
    <row r="27" spans="1:24" ht="13.5" thickBot="1" x14ac:dyDescent="0.25">
      <c r="A27" s="18"/>
      <c r="B27" s="28" t="s">
        <v>11</v>
      </c>
      <c r="C27" s="30">
        <f>C26</f>
        <v>31</v>
      </c>
      <c r="D27" s="30">
        <f>D26</f>
        <v>22</v>
      </c>
      <c r="E27" s="30">
        <f>E26</f>
        <v>3</v>
      </c>
      <c r="F27" s="30">
        <f>F26</f>
        <v>13</v>
      </c>
      <c r="G27" s="30">
        <f t="shared" ref="G27:R27" si="1">SUM(C27,G26)</f>
        <v>67</v>
      </c>
      <c r="H27" s="30">
        <f t="shared" si="1"/>
        <v>46</v>
      </c>
      <c r="I27" s="30">
        <f t="shared" si="1"/>
        <v>7</v>
      </c>
      <c r="J27" s="30">
        <f t="shared" si="1"/>
        <v>23</v>
      </c>
      <c r="K27" s="30">
        <f t="shared" si="1"/>
        <v>91</v>
      </c>
      <c r="L27" s="30">
        <f t="shared" si="1"/>
        <v>64</v>
      </c>
      <c r="M27" s="30">
        <f t="shared" si="1"/>
        <v>8</v>
      </c>
      <c r="N27" s="30">
        <f t="shared" si="1"/>
        <v>33</v>
      </c>
      <c r="O27" s="31">
        <f t="shared" si="1"/>
        <v>129</v>
      </c>
      <c r="P27" s="30">
        <f t="shared" si="1"/>
        <v>84</v>
      </c>
      <c r="Q27" s="30">
        <f t="shared" si="1"/>
        <v>13</v>
      </c>
      <c r="R27" s="32">
        <f t="shared" si="1"/>
        <v>45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2" t="s">
        <v>41</v>
      </c>
      <c r="D29" s="193"/>
      <c r="E29" s="194"/>
      <c r="F29" s="4">
        <v>3</v>
      </c>
      <c r="G29" s="192" t="s">
        <v>302</v>
      </c>
      <c r="H29" s="193"/>
      <c r="I29" s="194"/>
      <c r="J29" s="4">
        <v>10</v>
      </c>
      <c r="K29" s="192" t="s">
        <v>40</v>
      </c>
      <c r="L29" s="193"/>
      <c r="M29" s="194"/>
      <c r="N29" s="4">
        <v>9</v>
      </c>
      <c r="O29" s="192" t="s">
        <v>249</v>
      </c>
      <c r="P29" s="193"/>
      <c r="Q29" s="194"/>
      <c r="R29" s="5">
        <v>24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8</v>
      </c>
      <c r="B31" s="86" t="str">
        <f t="shared" si="2"/>
        <v>Gerald Dycus</v>
      </c>
      <c r="C31" s="12">
        <v>3</v>
      </c>
      <c r="D31" s="13">
        <v>2</v>
      </c>
      <c r="E31" s="13">
        <v>1</v>
      </c>
      <c r="F31" s="14">
        <v>0</v>
      </c>
      <c r="G31" s="12">
        <v>5</v>
      </c>
      <c r="H31" s="13">
        <v>3</v>
      </c>
      <c r="I31" s="13">
        <v>1</v>
      </c>
      <c r="J31" s="14">
        <v>0</v>
      </c>
      <c r="K31" s="12">
        <v>5</v>
      </c>
      <c r="L31" s="13">
        <v>4</v>
      </c>
      <c r="M31" s="13">
        <v>0</v>
      </c>
      <c r="N31" s="14">
        <v>0</v>
      </c>
      <c r="O31" s="15">
        <v>8</v>
      </c>
      <c r="P31" s="13">
        <v>6</v>
      </c>
      <c r="Q31" s="13">
        <v>0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55</v>
      </c>
      <c r="B32" s="86" t="str">
        <f t="shared" si="2"/>
        <v>Joe Higdon</v>
      </c>
      <c r="C32" s="12">
        <v>0</v>
      </c>
      <c r="D32" s="13">
        <v>0</v>
      </c>
      <c r="E32" s="13">
        <v>0</v>
      </c>
      <c r="F32" s="14">
        <v>0</v>
      </c>
      <c r="G32" s="12"/>
      <c r="H32" s="13"/>
      <c r="I32" s="13"/>
      <c r="J32" s="14"/>
      <c r="K32" s="12"/>
      <c r="L32" s="13"/>
      <c r="M32" s="13"/>
      <c r="N32" s="14"/>
      <c r="O32" s="15"/>
      <c r="P32" s="13"/>
      <c r="Q32" s="13"/>
      <c r="R32" s="1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39</v>
      </c>
      <c r="B33" s="86" t="str">
        <f t="shared" si="2"/>
        <v>Tyler Rodriguez</v>
      </c>
      <c r="C33" s="12">
        <v>3</v>
      </c>
      <c r="D33" s="13">
        <v>3</v>
      </c>
      <c r="E33" s="13">
        <v>0</v>
      </c>
      <c r="F33" s="14">
        <v>0</v>
      </c>
      <c r="G33" s="12">
        <v>4</v>
      </c>
      <c r="H33" s="13">
        <v>1</v>
      </c>
      <c r="I33" s="13">
        <v>0</v>
      </c>
      <c r="J33" s="14">
        <v>2</v>
      </c>
      <c r="K33" s="12">
        <v>4</v>
      </c>
      <c r="L33" s="13">
        <v>1</v>
      </c>
      <c r="M33" s="13">
        <v>1</v>
      </c>
      <c r="N33" s="14">
        <v>0</v>
      </c>
      <c r="O33" s="15">
        <v>7</v>
      </c>
      <c r="P33" s="13">
        <v>5</v>
      </c>
      <c r="Q33" s="13">
        <v>0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88</v>
      </c>
      <c r="B34" s="86" t="str">
        <f t="shared" si="2"/>
        <v>Ed Brown</v>
      </c>
      <c r="C34" s="12">
        <v>3</v>
      </c>
      <c r="D34" s="13">
        <v>0</v>
      </c>
      <c r="E34" s="13">
        <v>1</v>
      </c>
      <c r="F34" s="14">
        <v>0</v>
      </c>
      <c r="G34" s="12"/>
      <c r="H34" s="13"/>
      <c r="I34" s="13"/>
      <c r="J34" s="14"/>
      <c r="K34" s="12">
        <v>0</v>
      </c>
      <c r="L34" s="13">
        <v>0</v>
      </c>
      <c r="M34" s="13">
        <v>0</v>
      </c>
      <c r="N34" s="14">
        <v>1</v>
      </c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10</v>
      </c>
      <c r="B35" s="86" t="str">
        <f t="shared" si="2"/>
        <v>Eric Rodriguez</v>
      </c>
      <c r="C35" s="12">
        <v>3</v>
      </c>
      <c r="D35" s="13">
        <v>2</v>
      </c>
      <c r="E35" s="13">
        <v>1</v>
      </c>
      <c r="F35" s="14">
        <v>1</v>
      </c>
      <c r="G35" s="12">
        <v>5</v>
      </c>
      <c r="H35" s="13">
        <v>4</v>
      </c>
      <c r="I35" s="13">
        <v>1</v>
      </c>
      <c r="J35" s="14">
        <v>5</v>
      </c>
      <c r="K35" s="12">
        <v>5</v>
      </c>
      <c r="L35" s="13">
        <v>4</v>
      </c>
      <c r="M35" s="13">
        <v>0</v>
      </c>
      <c r="N35" s="14">
        <v>6</v>
      </c>
      <c r="O35" s="15">
        <v>8</v>
      </c>
      <c r="P35" s="13">
        <v>3</v>
      </c>
      <c r="Q35" s="13">
        <v>0</v>
      </c>
      <c r="R35" s="16">
        <v>7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3</v>
      </c>
      <c r="B36" s="86" t="str">
        <f t="shared" si="2"/>
        <v>Cory White</v>
      </c>
      <c r="C36" s="12">
        <v>3</v>
      </c>
      <c r="D36" s="13">
        <v>2</v>
      </c>
      <c r="E36" s="13">
        <v>0</v>
      </c>
      <c r="F36" s="14">
        <v>0</v>
      </c>
      <c r="G36" s="12">
        <v>4</v>
      </c>
      <c r="H36" s="13">
        <v>2</v>
      </c>
      <c r="I36" s="13">
        <v>1</v>
      </c>
      <c r="J36" s="14">
        <v>1</v>
      </c>
      <c r="K36" s="12">
        <v>5</v>
      </c>
      <c r="L36" s="13">
        <v>4</v>
      </c>
      <c r="M36" s="13">
        <v>1</v>
      </c>
      <c r="N36" s="14">
        <v>0</v>
      </c>
      <c r="O36" s="15">
        <v>7</v>
      </c>
      <c r="P36" s="13">
        <v>6</v>
      </c>
      <c r="Q36" s="13">
        <v>0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99</v>
      </c>
      <c r="B37" s="86" t="str">
        <f t="shared" si="2"/>
        <v>Ikram Ulah</v>
      </c>
      <c r="C37" s="12">
        <v>3</v>
      </c>
      <c r="D37" s="13">
        <v>1</v>
      </c>
      <c r="E37" s="13">
        <v>0</v>
      </c>
      <c r="F37" s="14">
        <v>1</v>
      </c>
      <c r="G37" s="12"/>
      <c r="H37" s="13"/>
      <c r="I37" s="13"/>
      <c r="J37" s="14"/>
      <c r="K37" s="12">
        <v>0</v>
      </c>
      <c r="L37" s="13">
        <v>0</v>
      </c>
      <c r="M37" s="13">
        <v>0</v>
      </c>
      <c r="N37" s="14">
        <v>2</v>
      </c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30</v>
      </c>
      <c r="B38" s="86" t="str">
        <f t="shared" si="2"/>
        <v>Zach Buhler</v>
      </c>
      <c r="C38" s="12"/>
      <c r="D38" s="13"/>
      <c r="E38" s="13"/>
      <c r="F38" s="14"/>
      <c r="G38" s="12">
        <v>5</v>
      </c>
      <c r="H38" s="13">
        <v>3</v>
      </c>
      <c r="I38" s="13">
        <v>1</v>
      </c>
      <c r="J38" s="14">
        <v>1</v>
      </c>
      <c r="K38" s="12">
        <v>5</v>
      </c>
      <c r="L38" s="13">
        <v>3</v>
      </c>
      <c r="M38" s="13">
        <v>2</v>
      </c>
      <c r="N38" s="14">
        <v>0</v>
      </c>
      <c r="O38" s="15">
        <v>7</v>
      </c>
      <c r="P38" s="13">
        <v>4</v>
      </c>
      <c r="Q38" s="13">
        <v>2</v>
      </c>
      <c r="R38" s="16">
        <v>1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79</v>
      </c>
      <c r="B39" s="86" t="str">
        <f t="shared" si="2"/>
        <v>Chip Arbogast</v>
      </c>
      <c r="C39" s="12">
        <v>3</v>
      </c>
      <c r="D39" s="13">
        <v>1</v>
      </c>
      <c r="E39" s="13">
        <v>0</v>
      </c>
      <c r="F39" s="14">
        <v>0</v>
      </c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16</v>
      </c>
      <c r="B40" s="86" t="str">
        <f t="shared" si="2"/>
        <v>Miguel Tello</v>
      </c>
      <c r="C40" s="12">
        <v>0</v>
      </c>
      <c r="D40" s="13">
        <v>0</v>
      </c>
      <c r="E40" s="13">
        <v>0</v>
      </c>
      <c r="F40" s="14">
        <v>0</v>
      </c>
      <c r="G40" s="12">
        <v>0</v>
      </c>
      <c r="H40" s="13">
        <v>0</v>
      </c>
      <c r="I40" s="13">
        <v>0</v>
      </c>
      <c r="J40" s="14">
        <v>1</v>
      </c>
      <c r="K40" s="12">
        <v>0</v>
      </c>
      <c r="L40" s="13">
        <v>0</v>
      </c>
      <c r="M40" s="13">
        <v>0</v>
      </c>
      <c r="N40" s="14">
        <v>4</v>
      </c>
      <c r="O40" s="15">
        <v>0</v>
      </c>
      <c r="P40" s="13">
        <v>0</v>
      </c>
      <c r="Q40" s="13">
        <v>0</v>
      </c>
      <c r="R40" s="16">
        <v>5</v>
      </c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6</v>
      </c>
      <c r="B41" s="86" t="str">
        <f t="shared" si="2"/>
        <v>Corion White</v>
      </c>
      <c r="C41" s="12">
        <v>6</v>
      </c>
      <c r="D41" s="13">
        <v>2</v>
      </c>
      <c r="E41" s="13">
        <v>1</v>
      </c>
      <c r="F41" s="14">
        <v>0</v>
      </c>
      <c r="G41" s="12"/>
      <c r="H41" s="13"/>
      <c r="I41" s="13"/>
      <c r="J41" s="14"/>
      <c r="K41" s="12">
        <v>0</v>
      </c>
      <c r="L41" s="13">
        <v>0</v>
      </c>
      <c r="M41" s="13">
        <v>0</v>
      </c>
      <c r="N41" s="14">
        <v>0</v>
      </c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tr">
        <f t="shared" si="2"/>
        <v>41</v>
      </c>
      <c r="B42" s="86" t="str">
        <f t="shared" si="2"/>
        <v>Adam Rodenbeck</v>
      </c>
      <c r="C42" s="12">
        <v>3</v>
      </c>
      <c r="D42" s="13">
        <v>0</v>
      </c>
      <c r="E42" s="13">
        <v>0</v>
      </c>
      <c r="F42" s="14">
        <v>3</v>
      </c>
      <c r="G42" s="12">
        <v>0</v>
      </c>
      <c r="H42" s="13">
        <v>0</v>
      </c>
      <c r="I42" s="13">
        <v>0</v>
      </c>
      <c r="J42" s="14">
        <v>0</v>
      </c>
      <c r="K42" s="12">
        <v>3</v>
      </c>
      <c r="L42" s="13">
        <v>2</v>
      </c>
      <c r="M42" s="13">
        <v>1</v>
      </c>
      <c r="N42" s="14">
        <v>0</v>
      </c>
      <c r="O42" s="15">
        <v>0</v>
      </c>
      <c r="P42" s="13">
        <v>0</v>
      </c>
      <c r="Q42" s="13">
        <v>0</v>
      </c>
      <c r="R42" s="16">
        <v>0</v>
      </c>
      <c r="S42" s="17"/>
      <c r="U42" s="43"/>
      <c r="V42" s="39"/>
      <c r="W42" s="39"/>
      <c r="X42" s="39"/>
    </row>
    <row r="43" spans="1:24" x14ac:dyDescent="0.2">
      <c r="A43" s="83" t="str">
        <f t="shared" si="2"/>
        <v>21</v>
      </c>
      <c r="B43" s="86" t="str">
        <f t="shared" si="2"/>
        <v>Clint Woodard</v>
      </c>
      <c r="C43" s="12">
        <v>0</v>
      </c>
      <c r="D43" s="13">
        <v>0</v>
      </c>
      <c r="E43" s="13">
        <v>0</v>
      </c>
      <c r="F43" s="14">
        <v>1</v>
      </c>
      <c r="G43" s="12"/>
      <c r="H43" s="13"/>
      <c r="I43" s="13"/>
      <c r="J43" s="14"/>
      <c r="K43" s="12">
        <v>0</v>
      </c>
      <c r="L43" s="13">
        <v>0</v>
      </c>
      <c r="M43" s="13">
        <v>0</v>
      </c>
      <c r="N43" s="14">
        <v>0</v>
      </c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 t="str">
        <f t="shared" si="2"/>
        <v>37</v>
      </c>
      <c r="B44" s="86" t="str">
        <f t="shared" si="2"/>
        <v>Kyle Lewis</v>
      </c>
      <c r="C44" s="12"/>
      <c r="D44" s="13"/>
      <c r="E44" s="13"/>
      <c r="F44" s="14"/>
      <c r="G44" s="12">
        <v>5</v>
      </c>
      <c r="H44" s="13">
        <v>1</v>
      </c>
      <c r="I44" s="13">
        <v>3</v>
      </c>
      <c r="J44" s="14">
        <v>0</v>
      </c>
      <c r="K44" s="12"/>
      <c r="L44" s="13"/>
      <c r="M44" s="13"/>
      <c r="N44" s="14"/>
      <c r="O44" s="15">
        <v>6</v>
      </c>
      <c r="P44" s="13">
        <v>4</v>
      </c>
      <c r="Q44" s="13">
        <v>0</v>
      </c>
      <c r="R44" s="16">
        <v>1</v>
      </c>
      <c r="S44" s="17" t="s">
        <v>8</v>
      </c>
      <c r="U44" s="43"/>
      <c r="V44" s="39"/>
      <c r="W44" s="39"/>
      <c r="X44" s="39"/>
    </row>
    <row r="45" spans="1:24" x14ac:dyDescent="0.2">
      <c r="A45" s="83" t="str">
        <f t="shared" si="2"/>
        <v>2</v>
      </c>
      <c r="B45" s="87" t="str">
        <f t="shared" si="2"/>
        <v>Alex Rodriguez</v>
      </c>
      <c r="C45" s="12">
        <v>0</v>
      </c>
      <c r="D45" s="13">
        <v>0</v>
      </c>
      <c r="E45" s="13">
        <v>0</v>
      </c>
      <c r="F45" s="14">
        <v>0</v>
      </c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 t="str">
        <f t="shared" si="2"/>
        <v>31</v>
      </c>
      <c r="B46" s="86" t="str">
        <f t="shared" si="2"/>
        <v>Rebecca Lewis</v>
      </c>
      <c r="C46" s="12">
        <v>0</v>
      </c>
      <c r="D46" s="130">
        <v>0</v>
      </c>
      <c r="E46" s="130">
        <v>0</v>
      </c>
      <c r="F46" s="14">
        <v>0</v>
      </c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 t="str">
        <f t="shared" si="2"/>
        <v>9</v>
      </c>
      <c r="B47" s="86" t="str">
        <f t="shared" si="2"/>
        <v>Demeille Wright</v>
      </c>
      <c r="C47" s="12">
        <v>4</v>
      </c>
      <c r="D47" s="130">
        <v>3</v>
      </c>
      <c r="E47" s="130">
        <v>0</v>
      </c>
      <c r="F47" s="14">
        <v>1</v>
      </c>
      <c r="G47" s="12">
        <v>1</v>
      </c>
      <c r="H47" s="130">
        <v>0</v>
      </c>
      <c r="I47" s="130">
        <v>0</v>
      </c>
      <c r="J47" s="14">
        <v>0</v>
      </c>
      <c r="K47" s="12">
        <v>1</v>
      </c>
      <c r="L47" s="130">
        <v>1</v>
      </c>
      <c r="M47" s="130">
        <v>0</v>
      </c>
      <c r="N47" s="14">
        <v>0</v>
      </c>
      <c r="O47" s="15">
        <v>1</v>
      </c>
      <c r="P47" s="130">
        <v>1</v>
      </c>
      <c r="Q47" s="130">
        <v>0</v>
      </c>
      <c r="R47" s="14">
        <v>0</v>
      </c>
      <c r="S47" s="17"/>
      <c r="U47" s="43"/>
      <c r="V47" s="39"/>
      <c r="W47" s="39"/>
      <c r="X47" s="39"/>
    </row>
    <row r="48" spans="1:24" s="131" customFormat="1" x14ac:dyDescent="0.2">
      <c r="A48" s="83" t="str">
        <f t="shared" si="2"/>
        <v>22</v>
      </c>
      <c r="B48" s="86" t="str">
        <f t="shared" si="2"/>
        <v>Steve Harris</v>
      </c>
      <c r="C48" s="12">
        <v>2</v>
      </c>
      <c r="D48" s="130">
        <v>2</v>
      </c>
      <c r="E48" s="130">
        <v>0</v>
      </c>
      <c r="F48" s="14">
        <v>0</v>
      </c>
      <c r="G48" s="12"/>
      <c r="H48" s="130"/>
      <c r="I48" s="130"/>
      <c r="J48" s="14"/>
      <c r="K48" s="12">
        <v>0</v>
      </c>
      <c r="L48" s="130">
        <v>0</v>
      </c>
      <c r="M48" s="130">
        <v>0</v>
      </c>
      <c r="N48" s="14">
        <v>0</v>
      </c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Jared Woodard</v>
      </c>
      <c r="C50" s="20">
        <v>36</v>
      </c>
      <c r="D50" s="21">
        <v>18</v>
      </c>
      <c r="E50" s="21">
        <v>4</v>
      </c>
      <c r="F50" s="22">
        <v>7</v>
      </c>
      <c r="G50" s="20">
        <v>29</v>
      </c>
      <c r="H50" s="21">
        <v>14</v>
      </c>
      <c r="I50" s="21">
        <v>7</v>
      </c>
      <c r="J50" s="22">
        <v>10</v>
      </c>
      <c r="K50" s="20">
        <v>28</v>
      </c>
      <c r="L50" s="21">
        <v>19</v>
      </c>
      <c r="M50" s="21">
        <v>5</v>
      </c>
      <c r="N50" s="22">
        <v>13</v>
      </c>
      <c r="O50" s="20">
        <v>44</v>
      </c>
      <c r="P50" s="21">
        <v>29</v>
      </c>
      <c r="Q50" s="21">
        <v>2</v>
      </c>
      <c r="R50" s="23">
        <v>14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36</v>
      </c>
      <c r="D54" s="29">
        <f t="shared" si="3"/>
        <v>18</v>
      </c>
      <c r="E54" s="29">
        <f t="shared" si="3"/>
        <v>4</v>
      </c>
      <c r="F54" s="29">
        <f t="shared" si="3"/>
        <v>7</v>
      </c>
      <c r="G54" s="29">
        <f t="shared" si="3"/>
        <v>29</v>
      </c>
      <c r="H54" s="29">
        <f t="shared" si="3"/>
        <v>14</v>
      </c>
      <c r="I54" s="29">
        <f t="shared" si="3"/>
        <v>7</v>
      </c>
      <c r="J54" s="29">
        <f t="shared" si="3"/>
        <v>10</v>
      </c>
      <c r="K54" s="29">
        <f t="shared" si="3"/>
        <v>28</v>
      </c>
      <c r="L54" s="29">
        <f t="shared" si="3"/>
        <v>19</v>
      </c>
      <c r="M54" s="29">
        <f t="shared" si="3"/>
        <v>5</v>
      </c>
      <c r="N54" s="29">
        <f t="shared" si="3"/>
        <v>13</v>
      </c>
      <c r="O54" s="29">
        <f t="shared" si="3"/>
        <v>44</v>
      </c>
      <c r="P54" s="29">
        <f t="shared" si="3"/>
        <v>29</v>
      </c>
      <c r="Q54" s="29">
        <f t="shared" si="3"/>
        <v>2</v>
      </c>
      <c r="R54" s="29">
        <f t="shared" si="3"/>
        <v>14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165</v>
      </c>
      <c r="D55" s="30">
        <f>SUM(P27,D54)</f>
        <v>102</v>
      </c>
      <c r="E55" s="30">
        <f>SUM(Q27,E54)</f>
        <v>17</v>
      </c>
      <c r="F55" s="30">
        <f>SUM(R27,F54)</f>
        <v>52</v>
      </c>
      <c r="G55" s="30">
        <f t="shared" ref="G55:R55" si="4">SUM(C55,G54)</f>
        <v>194</v>
      </c>
      <c r="H55" s="30">
        <f t="shared" si="4"/>
        <v>116</v>
      </c>
      <c r="I55" s="30">
        <f t="shared" si="4"/>
        <v>24</v>
      </c>
      <c r="J55" s="30">
        <f t="shared" si="4"/>
        <v>62</v>
      </c>
      <c r="K55" s="30">
        <f t="shared" si="4"/>
        <v>222</v>
      </c>
      <c r="L55" s="30">
        <f t="shared" si="4"/>
        <v>135</v>
      </c>
      <c r="M55" s="30">
        <f t="shared" si="4"/>
        <v>29</v>
      </c>
      <c r="N55" s="30">
        <f t="shared" si="4"/>
        <v>75</v>
      </c>
      <c r="O55" s="31">
        <f t="shared" si="4"/>
        <v>266</v>
      </c>
      <c r="P55" s="30">
        <f t="shared" si="4"/>
        <v>164</v>
      </c>
      <c r="Q55" s="30">
        <f t="shared" si="4"/>
        <v>31</v>
      </c>
      <c r="R55" s="32">
        <f t="shared" si="4"/>
        <v>89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 t="s">
        <v>71</v>
      </c>
      <c r="D57" s="193"/>
      <c r="E57" s="194"/>
      <c r="F57" s="49">
        <v>8</v>
      </c>
      <c r="G57" s="192" t="s">
        <v>304</v>
      </c>
      <c r="H57" s="193"/>
      <c r="I57" s="194"/>
      <c r="J57" s="49">
        <v>15</v>
      </c>
      <c r="K57" s="192" t="s">
        <v>304</v>
      </c>
      <c r="L57" s="193"/>
      <c r="M57" s="198"/>
      <c r="N57" s="29">
        <v>10</v>
      </c>
      <c r="O57" s="51" t="s">
        <v>14</v>
      </c>
      <c r="P57" s="52"/>
      <c r="Q57" s="4"/>
      <c r="R57" s="53">
        <f>SUM(F1,J1,N1,R1,F29,J29,N29,R29,F57,J57,N57)</f>
        <v>126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5">A3</f>
        <v>8</v>
      </c>
      <c r="B59" s="86" t="str">
        <f t="shared" ref="B59:B76" si="6">B31</f>
        <v>Gerald Dycus</v>
      </c>
      <c r="C59" s="12">
        <v>5</v>
      </c>
      <c r="D59" s="13">
        <v>3</v>
      </c>
      <c r="E59" s="13">
        <v>0</v>
      </c>
      <c r="F59" s="14">
        <v>0</v>
      </c>
      <c r="G59" s="12">
        <v>6</v>
      </c>
      <c r="H59" s="13">
        <v>5</v>
      </c>
      <c r="I59" s="13">
        <v>0</v>
      </c>
      <c r="J59" s="14">
        <v>0</v>
      </c>
      <c r="K59" s="12">
        <v>4</v>
      </c>
      <c r="L59" s="13">
        <v>3</v>
      </c>
      <c r="M59" s="13">
        <v>0</v>
      </c>
      <c r="N59" s="14">
        <v>0</v>
      </c>
      <c r="O59" s="58">
        <f>SUM(C3,G3,K3,O3,C31,G31,K31,O31,C59,G59,K59)</f>
        <v>54</v>
      </c>
      <c r="P59" s="88">
        <f>SUM(D3,H3,L3,P3,D31,H31,L31,P31,D59,H59,L59)</f>
        <v>39</v>
      </c>
      <c r="Q59" s="88">
        <f>SUM(E3,I3,M3,Q3,E31,I31,M31,Q31,E59,I59,M59)</f>
        <v>3</v>
      </c>
      <c r="R59" s="89">
        <f>SUM(F3,J3,N3,R3,F31,J31,N31,R31,F59,J59,N59)</f>
        <v>0</v>
      </c>
      <c r="S59" s="84">
        <f>IF(O59=0,0,AVERAGE(P59/O59))</f>
        <v>0.72222222222222221</v>
      </c>
      <c r="U59" s="43" t="s">
        <v>138</v>
      </c>
      <c r="V59" s="86" t="s">
        <v>285</v>
      </c>
      <c r="W59" s="59">
        <v>0</v>
      </c>
      <c r="X59" s="59" t="s">
        <v>434</v>
      </c>
      <c r="Y59" s="60">
        <v>0.72222222222222221</v>
      </c>
      <c r="Z59" s="60" t="s">
        <v>200</v>
      </c>
      <c r="AA59" s="60">
        <v>0</v>
      </c>
      <c r="AB59" s="60" t="s">
        <v>200</v>
      </c>
      <c r="AC59" s="59">
        <v>11</v>
      </c>
      <c r="AD59" s="105">
        <v>0.72222222222222221</v>
      </c>
    </row>
    <row r="60" spans="1:30" x14ac:dyDescent="0.2">
      <c r="A60" s="83" t="str">
        <f t="shared" si="5"/>
        <v>55</v>
      </c>
      <c r="B60" s="86" t="str">
        <f t="shared" si="6"/>
        <v>Joe Higdon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1</v>
      </c>
      <c r="P60" s="56">
        <f t="shared" si="7"/>
        <v>0</v>
      </c>
      <c r="Q60" s="56">
        <f t="shared" si="7"/>
        <v>1</v>
      </c>
      <c r="R60" s="91">
        <f t="shared" si="7"/>
        <v>0</v>
      </c>
      <c r="S60" s="85">
        <f t="shared" ref="S60:S76" si="8">IF(O60=0,0,AVERAGE(P60/O60))</f>
        <v>0</v>
      </c>
      <c r="U60" s="43" t="s">
        <v>108</v>
      </c>
      <c r="V60" s="86" t="s">
        <v>198</v>
      </c>
      <c r="W60" s="59">
        <v>0</v>
      </c>
      <c r="X60" s="59" t="s">
        <v>434</v>
      </c>
      <c r="Y60" s="60">
        <v>0</v>
      </c>
      <c r="Z60" s="60" t="s">
        <v>203</v>
      </c>
      <c r="AA60" s="60">
        <v>0</v>
      </c>
      <c r="AB60" s="60" t="s">
        <v>204</v>
      </c>
      <c r="AC60" s="59">
        <v>3</v>
      </c>
      <c r="AD60" s="105">
        <v>0</v>
      </c>
    </row>
    <row r="61" spans="1:30" x14ac:dyDescent="0.2">
      <c r="A61" s="83" t="str">
        <f t="shared" si="5"/>
        <v>39</v>
      </c>
      <c r="B61" s="86" t="str">
        <f t="shared" si="6"/>
        <v>Tyler Rodriguez</v>
      </c>
      <c r="C61" s="12">
        <v>4</v>
      </c>
      <c r="D61" s="13">
        <v>1</v>
      </c>
      <c r="E61" s="13">
        <v>0</v>
      </c>
      <c r="F61" s="14">
        <v>3</v>
      </c>
      <c r="G61" s="12">
        <v>5</v>
      </c>
      <c r="H61" s="13">
        <v>3</v>
      </c>
      <c r="I61" s="13">
        <v>0</v>
      </c>
      <c r="J61" s="14">
        <v>2</v>
      </c>
      <c r="K61" s="12">
        <v>3</v>
      </c>
      <c r="L61" s="13">
        <v>1</v>
      </c>
      <c r="M61" s="13">
        <v>1</v>
      </c>
      <c r="N61" s="14">
        <v>4</v>
      </c>
      <c r="O61" s="90">
        <f t="shared" ref="O61:R61" si="9">SUM(C5,G5,K5,O5,C33,G33,K33,O33,C61,G61,K61)</f>
        <v>48</v>
      </c>
      <c r="P61" s="56">
        <f t="shared" si="9"/>
        <v>25</v>
      </c>
      <c r="Q61" s="56">
        <f t="shared" si="9"/>
        <v>3</v>
      </c>
      <c r="R61" s="91">
        <f t="shared" si="9"/>
        <v>18</v>
      </c>
      <c r="S61" s="85">
        <f t="shared" si="8"/>
        <v>0.52083333333333337</v>
      </c>
      <c r="U61" s="43" t="s">
        <v>363</v>
      </c>
      <c r="V61" s="86" t="s">
        <v>190</v>
      </c>
      <c r="W61" s="59">
        <v>18</v>
      </c>
      <c r="X61" s="59">
        <v>18</v>
      </c>
      <c r="Y61" s="60">
        <v>0.52083333333333337</v>
      </c>
      <c r="Z61" s="60" t="s">
        <v>200</v>
      </c>
      <c r="AA61" s="60">
        <v>1.6363636363636365</v>
      </c>
      <c r="AB61" s="60" t="s">
        <v>200</v>
      </c>
      <c r="AC61" s="59">
        <v>11</v>
      </c>
      <c r="AD61" s="105">
        <v>0.52083333333333337</v>
      </c>
    </row>
    <row r="62" spans="1:30" x14ac:dyDescent="0.2">
      <c r="A62" s="83" t="str">
        <f t="shared" si="5"/>
        <v>88</v>
      </c>
      <c r="B62" s="86" t="str">
        <f t="shared" si="6"/>
        <v>Ed Brown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7</v>
      </c>
      <c r="P62" s="56">
        <f t="shared" si="10"/>
        <v>2</v>
      </c>
      <c r="Q62" s="56">
        <f t="shared" si="10"/>
        <v>1</v>
      </c>
      <c r="R62" s="91">
        <f t="shared" si="10"/>
        <v>1</v>
      </c>
      <c r="S62" s="85">
        <f t="shared" si="8"/>
        <v>0.2857142857142857</v>
      </c>
      <c r="U62" s="43" t="s">
        <v>135</v>
      </c>
      <c r="V62" s="86" t="s">
        <v>124</v>
      </c>
      <c r="W62" s="59">
        <v>1</v>
      </c>
      <c r="X62" s="59">
        <v>1</v>
      </c>
      <c r="Y62" s="60">
        <v>0.2857142857142857</v>
      </c>
      <c r="Z62" s="60" t="s">
        <v>203</v>
      </c>
      <c r="AA62" s="60">
        <v>0.25</v>
      </c>
      <c r="AB62" s="60" t="s">
        <v>200</v>
      </c>
      <c r="AC62" s="59">
        <v>4</v>
      </c>
      <c r="AD62" s="105">
        <v>0.1</v>
      </c>
    </row>
    <row r="63" spans="1:30" x14ac:dyDescent="0.2">
      <c r="A63" s="83" t="str">
        <f t="shared" si="5"/>
        <v>10</v>
      </c>
      <c r="B63" s="86" t="str">
        <f t="shared" si="6"/>
        <v>Eric Rodriguez</v>
      </c>
      <c r="C63" s="12">
        <v>5</v>
      </c>
      <c r="D63" s="13">
        <v>4</v>
      </c>
      <c r="E63" s="13">
        <v>0</v>
      </c>
      <c r="F63" s="14">
        <v>7</v>
      </c>
      <c r="G63" s="12">
        <v>6</v>
      </c>
      <c r="H63" s="13">
        <v>4</v>
      </c>
      <c r="I63" s="13">
        <v>0</v>
      </c>
      <c r="J63" s="14">
        <v>3</v>
      </c>
      <c r="K63" s="12">
        <v>4</v>
      </c>
      <c r="L63" s="13">
        <v>2</v>
      </c>
      <c r="M63" s="13">
        <v>1</v>
      </c>
      <c r="N63" s="14">
        <v>6</v>
      </c>
      <c r="O63" s="90">
        <f t="shared" ref="O63:R63" si="11">SUM(C7,G7,K7,O7,C35,G35,K35,O35,C63,G63,K63)</f>
        <v>52</v>
      </c>
      <c r="P63" s="56">
        <f t="shared" si="11"/>
        <v>35</v>
      </c>
      <c r="Q63" s="56">
        <f t="shared" si="11"/>
        <v>3</v>
      </c>
      <c r="R63" s="91">
        <f t="shared" si="11"/>
        <v>49</v>
      </c>
      <c r="S63" s="85">
        <f t="shared" si="8"/>
        <v>0.67307692307692313</v>
      </c>
      <c r="U63" s="43" t="s">
        <v>133</v>
      </c>
      <c r="V63" s="86" t="s">
        <v>166</v>
      </c>
      <c r="W63" s="59">
        <v>49</v>
      </c>
      <c r="X63" s="59">
        <v>49</v>
      </c>
      <c r="Y63" s="60">
        <v>0.67307692307692313</v>
      </c>
      <c r="Z63" s="60" t="s">
        <v>200</v>
      </c>
      <c r="AA63" s="60">
        <v>4.9000000000000004</v>
      </c>
      <c r="AB63" s="60" t="s">
        <v>200</v>
      </c>
      <c r="AC63" s="59">
        <v>10</v>
      </c>
      <c r="AD63" s="105">
        <v>0.67307692307692313</v>
      </c>
    </row>
    <row r="64" spans="1:30" x14ac:dyDescent="0.2">
      <c r="A64" s="83" t="str">
        <f t="shared" si="5"/>
        <v>3</v>
      </c>
      <c r="B64" s="86" t="str">
        <f t="shared" si="6"/>
        <v>Cory White</v>
      </c>
      <c r="C64" s="12">
        <v>1</v>
      </c>
      <c r="D64" s="13">
        <v>1</v>
      </c>
      <c r="E64" s="13">
        <v>0</v>
      </c>
      <c r="F64" s="14">
        <v>0</v>
      </c>
      <c r="G64" s="12">
        <v>5</v>
      </c>
      <c r="H64" s="13">
        <v>1</v>
      </c>
      <c r="I64" s="13">
        <v>0</v>
      </c>
      <c r="J64" s="14">
        <v>0</v>
      </c>
      <c r="K64" s="12">
        <v>3</v>
      </c>
      <c r="L64" s="13">
        <v>3</v>
      </c>
      <c r="M64" s="13">
        <v>0</v>
      </c>
      <c r="N64" s="14">
        <v>0</v>
      </c>
      <c r="O64" s="90">
        <f t="shared" ref="O64:R64" si="12">SUM(C8,G8,K8,O8,C36,G36,K36,O36,C64,G64,K64)</f>
        <v>45</v>
      </c>
      <c r="P64" s="56">
        <f t="shared" si="12"/>
        <v>30</v>
      </c>
      <c r="Q64" s="56">
        <f t="shared" si="12"/>
        <v>5</v>
      </c>
      <c r="R64" s="91">
        <f t="shared" si="12"/>
        <v>3</v>
      </c>
      <c r="S64" s="85">
        <f t="shared" si="8"/>
        <v>0.66666666666666663</v>
      </c>
      <c r="U64" s="43" t="s">
        <v>149</v>
      </c>
      <c r="V64" s="86" t="s">
        <v>365</v>
      </c>
      <c r="W64" s="59">
        <v>3</v>
      </c>
      <c r="X64" s="59">
        <v>3</v>
      </c>
      <c r="Y64" s="60">
        <v>0.66666666666666663</v>
      </c>
      <c r="Z64" s="60" t="s">
        <v>200</v>
      </c>
      <c r="AA64" s="60">
        <v>0.27272727272727271</v>
      </c>
      <c r="AB64" s="60" t="s">
        <v>200</v>
      </c>
      <c r="AC64" s="59">
        <v>11</v>
      </c>
      <c r="AD64" s="105">
        <v>0.66666666666666663</v>
      </c>
    </row>
    <row r="65" spans="1:30" x14ac:dyDescent="0.2">
      <c r="A65" s="83" t="str">
        <f t="shared" si="5"/>
        <v>99</v>
      </c>
      <c r="B65" s="86" t="str">
        <f t="shared" si="6"/>
        <v>Ikram Ulah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6</v>
      </c>
      <c r="P65" s="56">
        <f t="shared" si="13"/>
        <v>3</v>
      </c>
      <c r="Q65" s="56">
        <f t="shared" si="13"/>
        <v>0</v>
      </c>
      <c r="R65" s="91">
        <f t="shared" si="13"/>
        <v>6</v>
      </c>
      <c r="S65" s="85">
        <f t="shared" si="8"/>
        <v>0.5</v>
      </c>
      <c r="U65" s="43" t="s">
        <v>366</v>
      </c>
      <c r="V65" s="86" t="s">
        <v>223</v>
      </c>
      <c r="W65" s="59">
        <v>6</v>
      </c>
      <c r="X65" s="59">
        <v>6</v>
      </c>
      <c r="Y65" s="60">
        <v>0.5</v>
      </c>
      <c r="Z65" s="60" t="s">
        <v>203</v>
      </c>
      <c r="AA65" s="60">
        <v>1.5</v>
      </c>
      <c r="AB65" s="60" t="s">
        <v>200</v>
      </c>
      <c r="AC65" s="59">
        <v>4</v>
      </c>
      <c r="AD65" s="105">
        <v>0.15</v>
      </c>
    </row>
    <row r="66" spans="1:30" x14ac:dyDescent="0.2">
      <c r="A66" s="83" t="str">
        <f t="shared" si="5"/>
        <v>30</v>
      </c>
      <c r="B66" s="86" t="str">
        <f t="shared" si="6"/>
        <v>Zach Buhler</v>
      </c>
      <c r="C66" s="12">
        <v>5</v>
      </c>
      <c r="D66" s="13">
        <v>2</v>
      </c>
      <c r="E66" s="13">
        <v>1</v>
      </c>
      <c r="F66" s="14">
        <v>0</v>
      </c>
      <c r="G66" s="12">
        <v>5</v>
      </c>
      <c r="H66" s="13">
        <v>0</v>
      </c>
      <c r="I66" s="13">
        <v>3</v>
      </c>
      <c r="J66" s="14">
        <v>3</v>
      </c>
      <c r="K66" s="12">
        <v>2</v>
      </c>
      <c r="L66" s="13">
        <v>2</v>
      </c>
      <c r="M66" s="13">
        <v>0</v>
      </c>
      <c r="N66" s="14">
        <v>1</v>
      </c>
      <c r="O66" s="90">
        <f t="shared" ref="O66:R66" si="14">SUM(C10,G10,K10,O10,C38,G38,K38,O38,C66,G66,K66)</f>
        <v>45</v>
      </c>
      <c r="P66" s="56">
        <f t="shared" si="14"/>
        <v>26</v>
      </c>
      <c r="Q66" s="56">
        <f t="shared" si="14"/>
        <v>12</v>
      </c>
      <c r="R66" s="91">
        <f t="shared" si="14"/>
        <v>9</v>
      </c>
      <c r="S66" s="85">
        <f t="shared" si="8"/>
        <v>0.57777777777777772</v>
      </c>
      <c r="U66" s="43" t="s">
        <v>110</v>
      </c>
      <c r="V66" s="86" t="s">
        <v>423</v>
      </c>
      <c r="W66" s="59">
        <v>9</v>
      </c>
      <c r="X66" s="59">
        <v>9</v>
      </c>
      <c r="Y66" s="60">
        <v>0.57777777777777772</v>
      </c>
      <c r="Z66" s="60" t="s">
        <v>200</v>
      </c>
      <c r="AA66" s="60">
        <v>0.9</v>
      </c>
      <c r="AB66" s="60" t="s">
        <v>200</v>
      </c>
      <c r="AC66" s="59">
        <v>10</v>
      </c>
      <c r="AD66" s="105">
        <v>0.57777777777777772</v>
      </c>
    </row>
    <row r="67" spans="1:30" x14ac:dyDescent="0.2">
      <c r="A67" s="83" t="str">
        <f t="shared" si="5"/>
        <v>79</v>
      </c>
      <c r="B67" s="86" t="str">
        <f t="shared" si="6"/>
        <v>Chip Arbogast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4</v>
      </c>
      <c r="P67" s="56">
        <f t="shared" si="15"/>
        <v>1</v>
      </c>
      <c r="Q67" s="56">
        <f t="shared" si="15"/>
        <v>0</v>
      </c>
      <c r="R67" s="91">
        <f t="shared" si="15"/>
        <v>0</v>
      </c>
      <c r="S67" s="85">
        <f t="shared" si="8"/>
        <v>0.25</v>
      </c>
      <c r="U67" s="43" t="s">
        <v>220</v>
      </c>
      <c r="V67" s="86" t="s">
        <v>240</v>
      </c>
      <c r="W67" s="59">
        <v>0</v>
      </c>
      <c r="X67" s="59" t="s">
        <v>434</v>
      </c>
      <c r="Y67" s="60">
        <v>0.25</v>
      </c>
      <c r="Z67" s="60" t="s">
        <v>203</v>
      </c>
      <c r="AA67" s="60">
        <v>0</v>
      </c>
      <c r="AB67" s="60" t="s">
        <v>204</v>
      </c>
      <c r="AC67" s="59">
        <v>3</v>
      </c>
      <c r="AD67" s="105">
        <v>0.05</v>
      </c>
    </row>
    <row r="68" spans="1:30" x14ac:dyDescent="0.2">
      <c r="A68" s="83" t="str">
        <f t="shared" si="5"/>
        <v>16</v>
      </c>
      <c r="B68" s="86" t="str">
        <f t="shared" si="6"/>
        <v>Miguel Tello</v>
      </c>
      <c r="C68" s="12">
        <v>0</v>
      </c>
      <c r="D68" s="13">
        <v>0</v>
      </c>
      <c r="E68" s="13">
        <v>0</v>
      </c>
      <c r="F68" s="14">
        <v>3</v>
      </c>
      <c r="G68" s="12">
        <v>0</v>
      </c>
      <c r="H68" s="13">
        <v>0</v>
      </c>
      <c r="I68" s="13">
        <v>0</v>
      </c>
      <c r="J68" s="14">
        <v>3</v>
      </c>
      <c r="K68" s="12">
        <v>0</v>
      </c>
      <c r="L68" s="13">
        <v>0</v>
      </c>
      <c r="M68" s="13">
        <v>0</v>
      </c>
      <c r="N68" s="14">
        <v>4</v>
      </c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27</v>
      </c>
      <c r="S68" s="85">
        <f t="shared" si="8"/>
        <v>0</v>
      </c>
      <c r="U68" s="43" t="s">
        <v>137</v>
      </c>
      <c r="V68" s="86" t="s">
        <v>221</v>
      </c>
      <c r="W68" s="59">
        <v>27</v>
      </c>
      <c r="X68" s="59">
        <v>27</v>
      </c>
      <c r="Y68" s="60">
        <v>0</v>
      </c>
      <c r="Z68" s="60" t="s">
        <v>203</v>
      </c>
      <c r="AA68" s="60">
        <v>2.4545454545454546</v>
      </c>
      <c r="AB68" s="60" t="s">
        <v>200</v>
      </c>
      <c r="AC68" s="59">
        <v>11</v>
      </c>
      <c r="AD68" s="105">
        <v>0</v>
      </c>
    </row>
    <row r="69" spans="1:30" x14ac:dyDescent="0.2">
      <c r="A69" s="83" t="str">
        <f t="shared" si="5"/>
        <v>6</v>
      </c>
      <c r="B69" s="86" t="str">
        <f t="shared" si="6"/>
        <v>Corion White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11</v>
      </c>
      <c r="P69" s="56">
        <f t="shared" si="17"/>
        <v>7</v>
      </c>
      <c r="Q69" s="56">
        <f t="shared" si="17"/>
        <v>1</v>
      </c>
      <c r="R69" s="91">
        <f t="shared" si="17"/>
        <v>0</v>
      </c>
      <c r="S69" s="85">
        <f t="shared" si="8"/>
        <v>0.63636363636363635</v>
      </c>
      <c r="U69" s="43" t="s">
        <v>152</v>
      </c>
      <c r="V69" s="86" t="s">
        <v>364</v>
      </c>
      <c r="W69" s="59">
        <v>0</v>
      </c>
      <c r="X69" s="59" t="s">
        <v>434</v>
      </c>
      <c r="Y69" s="60">
        <v>0.63636363636363635</v>
      </c>
      <c r="Z69" s="60" t="s">
        <v>203</v>
      </c>
      <c r="AA69" s="60">
        <v>0</v>
      </c>
      <c r="AB69" s="60" t="s">
        <v>200</v>
      </c>
      <c r="AC69" s="59">
        <v>4</v>
      </c>
      <c r="AD69" s="105">
        <v>0.35</v>
      </c>
    </row>
    <row r="70" spans="1:30" x14ac:dyDescent="0.2">
      <c r="A70" s="83" t="str">
        <f t="shared" si="5"/>
        <v>41</v>
      </c>
      <c r="B70" s="86" t="str">
        <f t="shared" si="6"/>
        <v>Adam Rodenbeck</v>
      </c>
      <c r="C70" s="12">
        <v>4</v>
      </c>
      <c r="D70" s="13">
        <v>2</v>
      </c>
      <c r="E70" s="13">
        <v>0</v>
      </c>
      <c r="F70" s="14">
        <v>2</v>
      </c>
      <c r="G70" s="12">
        <v>1</v>
      </c>
      <c r="H70" s="13">
        <v>1</v>
      </c>
      <c r="I70" s="13">
        <v>0</v>
      </c>
      <c r="J70" s="14">
        <v>0</v>
      </c>
      <c r="K70" s="12">
        <v>0</v>
      </c>
      <c r="L70" s="13">
        <v>0</v>
      </c>
      <c r="M70" s="13">
        <v>0</v>
      </c>
      <c r="N70" s="14">
        <v>0</v>
      </c>
      <c r="O70" s="92">
        <f t="shared" ref="O70:R70" si="18">SUM(C14,G14,K14,O14,C42,G42,K42,O42,C70,G70,K70)</f>
        <v>17</v>
      </c>
      <c r="P70" s="93">
        <f t="shared" si="18"/>
        <v>7</v>
      </c>
      <c r="Q70" s="93">
        <f t="shared" si="18"/>
        <v>2</v>
      </c>
      <c r="R70" s="94">
        <f t="shared" si="18"/>
        <v>8</v>
      </c>
      <c r="S70" s="85">
        <f t="shared" si="8"/>
        <v>0.41176470588235292</v>
      </c>
      <c r="U70" s="43" t="s">
        <v>153</v>
      </c>
      <c r="V70" s="86" t="s">
        <v>182</v>
      </c>
      <c r="W70" s="59">
        <v>8</v>
      </c>
      <c r="X70" s="59">
        <v>8</v>
      </c>
      <c r="Y70" s="60">
        <v>0.41176470588235292</v>
      </c>
      <c r="Z70" s="60" t="s">
        <v>203</v>
      </c>
      <c r="AA70" s="60">
        <v>0.72727272727272729</v>
      </c>
      <c r="AB70" s="60" t="s">
        <v>200</v>
      </c>
      <c r="AC70" s="59">
        <v>11</v>
      </c>
      <c r="AD70" s="105">
        <v>0.35</v>
      </c>
    </row>
    <row r="71" spans="1:30" x14ac:dyDescent="0.2">
      <c r="A71" s="83" t="str">
        <f t="shared" si="5"/>
        <v>21</v>
      </c>
      <c r="B71" s="86" t="str">
        <f t="shared" si="6"/>
        <v>Clint Woodard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1</v>
      </c>
      <c r="P71" s="56">
        <f t="shared" si="19"/>
        <v>0</v>
      </c>
      <c r="Q71" s="56">
        <f t="shared" si="19"/>
        <v>0</v>
      </c>
      <c r="R71" s="91">
        <f t="shared" si="19"/>
        <v>6</v>
      </c>
      <c r="S71" s="85">
        <f t="shared" si="8"/>
        <v>0</v>
      </c>
      <c r="U71" s="43" t="s">
        <v>98</v>
      </c>
      <c r="V71" s="86" t="s">
        <v>51</v>
      </c>
      <c r="W71" s="59">
        <v>6</v>
      </c>
      <c r="X71" s="59">
        <v>6</v>
      </c>
      <c r="Y71" s="60">
        <v>0</v>
      </c>
      <c r="Z71" s="60" t="s">
        <v>203</v>
      </c>
      <c r="AA71" s="60">
        <v>1.2</v>
      </c>
      <c r="AB71" s="60" t="s">
        <v>200</v>
      </c>
      <c r="AC71" s="59">
        <v>5</v>
      </c>
      <c r="AD71" s="105">
        <v>0</v>
      </c>
    </row>
    <row r="72" spans="1:30" x14ac:dyDescent="0.2">
      <c r="A72" s="83" t="str">
        <f t="shared" si="5"/>
        <v>37</v>
      </c>
      <c r="B72" s="86" t="str">
        <f t="shared" si="6"/>
        <v>Kyle Lewis</v>
      </c>
      <c r="C72" s="12">
        <v>3</v>
      </c>
      <c r="D72" s="13">
        <v>2</v>
      </c>
      <c r="E72" s="13">
        <v>0</v>
      </c>
      <c r="F72" s="14">
        <v>0</v>
      </c>
      <c r="G72" s="12">
        <v>6</v>
      </c>
      <c r="H72" s="13">
        <v>2</v>
      </c>
      <c r="I72" s="13">
        <v>1</v>
      </c>
      <c r="J72" s="14">
        <v>3</v>
      </c>
      <c r="K72" s="12">
        <v>4</v>
      </c>
      <c r="L72" s="13">
        <v>3</v>
      </c>
      <c r="M72" s="13">
        <v>0</v>
      </c>
      <c r="N72" s="16">
        <v>0</v>
      </c>
      <c r="O72" s="90">
        <f t="shared" ref="O72:R72" si="20">SUM(C16,G16,K16,O16,C44,G44,K44,O44,C72,G72,K72)</f>
        <v>39</v>
      </c>
      <c r="P72" s="56">
        <f t="shared" si="20"/>
        <v>23</v>
      </c>
      <c r="Q72" s="56">
        <f t="shared" si="20"/>
        <v>5</v>
      </c>
      <c r="R72" s="91">
        <f t="shared" si="20"/>
        <v>5</v>
      </c>
      <c r="S72" s="85">
        <f t="shared" si="8"/>
        <v>0.58974358974358976</v>
      </c>
      <c r="U72" s="43" t="s">
        <v>327</v>
      </c>
      <c r="V72" s="86" t="s">
        <v>76</v>
      </c>
      <c r="W72" s="59">
        <v>5</v>
      </c>
      <c r="X72" s="59">
        <v>5</v>
      </c>
      <c r="Y72" s="60">
        <v>0.58974358974358976</v>
      </c>
      <c r="Z72" s="60" t="s">
        <v>200</v>
      </c>
      <c r="AA72" s="60">
        <v>0.55555555555555558</v>
      </c>
      <c r="AB72" s="60" t="s">
        <v>200</v>
      </c>
      <c r="AC72" s="59">
        <v>9</v>
      </c>
      <c r="AD72" s="105">
        <v>0.58974358974358976</v>
      </c>
    </row>
    <row r="73" spans="1:30" x14ac:dyDescent="0.2">
      <c r="A73" s="83" t="str">
        <f t="shared" si="5"/>
        <v>2</v>
      </c>
      <c r="B73" s="86" t="str">
        <f t="shared" si="6"/>
        <v>Alex Rodriguez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 t="s">
        <v>99</v>
      </c>
      <c r="V73" s="86" t="s">
        <v>362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3</v>
      </c>
      <c r="AD73" s="105">
        <v>0</v>
      </c>
    </row>
    <row r="74" spans="1:30" x14ac:dyDescent="0.2">
      <c r="A74" s="83" t="str">
        <f t="shared" si="5"/>
        <v>31</v>
      </c>
      <c r="B74" s="86" t="str">
        <f t="shared" si="6"/>
        <v>Rebecca Lewis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 t="s">
        <v>165</v>
      </c>
      <c r="V74" s="86" t="s">
        <v>226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2</v>
      </c>
      <c r="AD74" s="105">
        <v>0</v>
      </c>
    </row>
    <row r="75" spans="1:30" s="131" customFormat="1" x14ac:dyDescent="0.2">
      <c r="A75" s="83" t="str">
        <f t="shared" si="5"/>
        <v>9</v>
      </c>
      <c r="B75" s="86" t="str">
        <f t="shared" si="6"/>
        <v>Demeille Wright</v>
      </c>
      <c r="C75" s="12"/>
      <c r="D75" s="130"/>
      <c r="E75" s="130"/>
      <c r="F75" s="14"/>
      <c r="G75" s="12"/>
      <c r="H75" s="130"/>
      <c r="I75" s="130"/>
      <c r="J75" s="14"/>
      <c r="K75" s="12">
        <v>1</v>
      </c>
      <c r="L75" s="130">
        <v>1</v>
      </c>
      <c r="M75" s="130">
        <v>0</v>
      </c>
      <c r="N75" s="16">
        <v>0</v>
      </c>
      <c r="O75" s="90">
        <f t="shared" ref="O75:R75" si="23">SUM(C19,G19,K19,O19,C47,G47,K47,O47,C75,G75,K75)</f>
        <v>13</v>
      </c>
      <c r="P75" s="56">
        <f t="shared" si="23"/>
        <v>8</v>
      </c>
      <c r="Q75" s="56">
        <f t="shared" si="23"/>
        <v>1</v>
      </c>
      <c r="R75" s="91">
        <f t="shared" si="23"/>
        <v>1</v>
      </c>
      <c r="S75" s="85">
        <f t="shared" si="8"/>
        <v>0.61538461538461542</v>
      </c>
      <c r="U75" s="43" t="s">
        <v>95</v>
      </c>
      <c r="V75" s="86" t="s">
        <v>389</v>
      </c>
      <c r="W75" s="59">
        <v>1</v>
      </c>
      <c r="X75" s="59">
        <v>1</v>
      </c>
      <c r="Y75" s="60">
        <v>0.61538461538461542</v>
      </c>
      <c r="Z75" s="60" t="s">
        <v>203</v>
      </c>
      <c r="AA75" s="60">
        <v>0.125</v>
      </c>
      <c r="AB75" s="60" t="s">
        <v>200</v>
      </c>
      <c r="AC75" s="59">
        <v>8</v>
      </c>
      <c r="AD75" s="105">
        <v>0.4</v>
      </c>
    </row>
    <row r="76" spans="1:30" s="131" customFormat="1" x14ac:dyDescent="0.2">
      <c r="A76" s="83" t="str">
        <f t="shared" si="5"/>
        <v>22</v>
      </c>
      <c r="B76" s="86" t="str">
        <f t="shared" si="6"/>
        <v>Steve Harris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5</v>
      </c>
      <c r="P76" s="56">
        <f t="shared" si="24"/>
        <v>4</v>
      </c>
      <c r="Q76" s="56">
        <f t="shared" si="24"/>
        <v>1</v>
      </c>
      <c r="R76" s="91">
        <f t="shared" si="24"/>
        <v>0</v>
      </c>
      <c r="S76" s="85">
        <f t="shared" si="8"/>
        <v>0.8</v>
      </c>
      <c r="U76" s="43" t="s">
        <v>144</v>
      </c>
      <c r="V76" s="86" t="s">
        <v>390</v>
      </c>
      <c r="W76" s="59">
        <v>0</v>
      </c>
      <c r="X76" s="59" t="s">
        <v>434</v>
      </c>
      <c r="Y76" s="60">
        <v>0.8</v>
      </c>
      <c r="Z76" s="60" t="s">
        <v>203</v>
      </c>
      <c r="AA76" s="60">
        <v>0</v>
      </c>
      <c r="AB76" s="60" t="s">
        <v>204</v>
      </c>
      <c r="AC76" s="59">
        <v>3</v>
      </c>
      <c r="AD76" s="105">
        <v>0.2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Jared Woodard</v>
      </c>
      <c r="C78" s="20">
        <v>27</v>
      </c>
      <c r="D78" s="21">
        <v>15</v>
      </c>
      <c r="E78" s="21">
        <v>1</v>
      </c>
      <c r="F78" s="22">
        <v>15</v>
      </c>
      <c r="G78" s="20">
        <v>34</v>
      </c>
      <c r="H78" s="21">
        <v>16</v>
      </c>
      <c r="I78" s="21">
        <v>4</v>
      </c>
      <c r="J78" s="22">
        <v>14</v>
      </c>
      <c r="K78" s="20">
        <v>21</v>
      </c>
      <c r="L78" s="21">
        <v>15</v>
      </c>
      <c r="M78" s="21">
        <v>2</v>
      </c>
      <c r="N78" s="22">
        <v>15</v>
      </c>
      <c r="O78" s="32">
        <f t="shared" ref="O78:Q81" si="25">SUM(C22,G22,K22,O22,C50,G50,K50,O50,C78,G78,K78)</f>
        <v>348</v>
      </c>
      <c r="P78" s="21">
        <f t="shared" si="25"/>
        <v>210</v>
      </c>
      <c r="Q78" s="142">
        <f t="shared" si="25"/>
        <v>38</v>
      </c>
      <c r="R78" s="141"/>
      <c r="S78" s="143">
        <f>SUM(Q78/O78)</f>
        <v>0.10919540229885058</v>
      </c>
      <c r="V78" s="56" t="s">
        <v>23</v>
      </c>
      <c r="W78" s="59">
        <v>133</v>
      </c>
      <c r="X78" s="59">
        <v>133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0.8</v>
      </c>
      <c r="Z79" s="68"/>
      <c r="AA79" s="68">
        <v>4.9000000000000004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f t="shared" ref="C82:R82" si="26">SUM(C59:C76)</f>
        <v>27</v>
      </c>
      <c r="D82" s="29">
        <f t="shared" si="26"/>
        <v>15</v>
      </c>
      <c r="E82" s="29">
        <f t="shared" si="26"/>
        <v>1</v>
      </c>
      <c r="F82" s="29">
        <f t="shared" si="26"/>
        <v>15</v>
      </c>
      <c r="G82" s="29">
        <f t="shared" si="26"/>
        <v>34</v>
      </c>
      <c r="H82" s="29">
        <f t="shared" si="26"/>
        <v>16</v>
      </c>
      <c r="I82" s="29">
        <f t="shared" si="26"/>
        <v>4</v>
      </c>
      <c r="J82" s="29">
        <f t="shared" si="26"/>
        <v>14</v>
      </c>
      <c r="K82" s="29">
        <f t="shared" si="26"/>
        <v>21</v>
      </c>
      <c r="L82" s="29">
        <f t="shared" si="26"/>
        <v>15</v>
      </c>
      <c r="M82" s="29">
        <f t="shared" si="26"/>
        <v>2</v>
      </c>
      <c r="N82" s="29">
        <f t="shared" si="26"/>
        <v>15</v>
      </c>
      <c r="O82" s="29">
        <f t="shared" si="26"/>
        <v>348</v>
      </c>
      <c r="P82" s="29">
        <f t="shared" si="26"/>
        <v>210</v>
      </c>
      <c r="Q82" s="29">
        <f t="shared" si="26"/>
        <v>38</v>
      </c>
      <c r="R82" s="29">
        <f t="shared" si="26"/>
        <v>133</v>
      </c>
      <c r="S82" s="69">
        <f>AVERAGE(P82/O82)</f>
        <v>0.60344827586206895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293</v>
      </c>
      <c r="D83" s="29">
        <f>SUM(P55,D82)</f>
        <v>179</v>
      </c>
      <c r="E83" s="29">
        <f>SUM(Q55,E82)</f>
        <v>32</v>
      </c>
      <c r="F83" s="29">
        <f>SUM(R55,F82)</f>
        <v>104</v>
      </c>
      <c r="G83" s="29">
        <f t="shared" ref="G83:M83" si="27">SUM(C83,G82)</f>
        <v>327</v>
      </c>
      <c r="H83" s="29">
        <f t="shared" si="27"/>
        <v>195</v>
      </c>
      <c r="I83" s="29">
        <f t="shared" si="27"/>
        <v>36</v>
      </c>
      <c r="J83" s="29">
        <f t="shared" si="27"/>
        <v>118</v>
      </c>
      <c r="K83" s="29">
        <f t="shared" si="27"/>
        <v>348</v>
      </c>
      <c r="L83" s="29">
        <f t="shared" si="27"/>
        <v>210</v>
      </c>
      <c r="M83" s="29">
        <f t="shared" si="27"/>
        <v>38</v>
      </c>
      <c r="N83" s="29">
        <f>SUM(AA27,N82)</f>
        <v>15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0.32258064516129037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1.4365079365079365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11</v>
      </c>
      <c r="E86" s="73" t="s">
        <v>32</v>
      </c>
      <c r="V86" s="77" t="s">
        <v>29</v>
      </c>
      <c r="W86" s="61" t="s">
        <v>112</v>
      </c>
      <c r="X86" s="79">
        <v>0.89080459770114939</v>
      </c>
      <c r="Y86" s="62" t="s">
        <v>200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205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205</v>
      </c>
    </row>
  </sheetData>
  <sheetProtection password="97AA" sheet="1" objects="1" scenarios="1"/>
  <sortState ref="T4:T11">
    <sortCondition ref="T4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71" priority="5" stopIfTrue="1" operator="equal">
      <formula>$Y$79</formula>
    </cfRule>
  </conditionalFormatting>
  <conditionalFormatting sqref="AA59:AB74 AA77:AB77">
    <cfRule type="cellIs" dxfId="70" priority="6" stopIfTrue="1" operator="equal">
      <formula>$AA$79</formula>
    </cfRule>
  </conditionalFormatting>
  <conditionalFormatting sqref="Y75:Z75">
    <cfRule type="cellIs" dxfId="69" priority="3" stopIfTrue="1" operator="equal">
      <formula>$Y$79</formula>
    </cfRule>
  </conditionalFormatting>
  <conditionalFormatting sqref="AA75:AB75">
    <cfRule type="cellIs" dxfId="68" priority="4" stopIfTrue="1" operator="equal">
      <formula>$AA$79</formula>
    </cfRule>
  </conditionalFormatting>
  <conditionalFormatting sqref="Y76:Z76">
    <cfRule type="cellIs" dxfId="67" priority="1" stopIfTrue="1" operator="equal">
      <formula>$Y$79</formula>
    </cfRule>
  </conditionalFormatting>
  <conditionalFormatting sqref="AA76:AB76">
    <cfRule type="cellIs" dxfId="6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8">
    <tabColor rgb="FF92D050"/>
  </sheetPr>
  <dimension ref="A1:AD89"/>
  <sheetViews>
    <sheetView zoomScaleNormal="100" workbookViewId="0">
      <pane xSplit="2" ySplit="2" topLeftCell="C64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19" ht="13.5" thickBot="1" x14ac:dyDescent="0.25">
      <c r="A1" s="1" t="s">
        <v>0</v>
      </c>
      <c r="B1" s="2" t="s">
        <v>1</v>
      </c>
      <c r="C1" s="192" t="s">
        <v>209</v>
      </c>
      <c r="D1" s="193"/>
      <c r="E1" s="194"/>
      <c r="F1" s="4">
        <v>5</v>
      </c>
      <c r="G1" s="192" t="s">
        <v>301</v>
      </c>
      <c r="H1" s="193"/>
      <c r="I1" s="194"/>
      <c r="J1" s="4">
        <v>8</v>
      </c>
      <c r="K1" s="192" t="s">
        <v>71</v>
      </c>
      <c r="L1" s="193"/>
      <c r="M1" s="194"/>
      <c r="N1" s="4">
        <v>15</v>
      </c>
      <c r="O1" s="192" t="s">
        <v>39</v>
      </c>
      <c r="P1" s="193"/>
      <c r="Q1" s="194"/>
      <c r="R1" s="5">
        <v>14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162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99</v>
      </c>
      <c r="B3" s="86" t="s">
        <v>324</v>
      </c>
      <c r="C3" s="12">
        <v>4</v>
      </c>
      <c r="D3" s="130">
        <v>1</v>
      </c>
      <c r="E3" s="130">
        <v>2</v>
      </c>
      <c r="F3" s="14">
        <v>1</v>
      </c>
      <c r="G3" s="116">
        <v>4</v>
      </c>
      <c r="H3" s="117">
        <v>2</v>
      </c>
      <c r="I3" s="117">
        <v>2</v>
      </c>
      <c r="J3" s="118">
        <v>0</v>
      </c>
      <c r="K3" s="116">
        <v>4</v>
      </c>
      <c r="L3" s="117">
        <v>1</v>
      </c>
      <c r="M3" s="117">
        <v>3</v>
      </c>
      <c r="N3" s="118">
        <v>1</v>
      </c>
      <c r="O3" s="12">
        <v>4</v>
      </c>
      <c r="P3" s="130">
        <v>2</v>
      </c>
      <c r="Q3" s="130">
        <v>1</v>
      </c>
      <c r="R3" s="14">
        <v>0</v>
      </c>
      <c r="S3" s="17"/>
    </row>
    <row r="4" spans="1:19" x14ac:dyDescent="0.2">
      <c r="A4" s="83" t="s">
        <v>100</v>
      </c>
      <c r="B4" s="86" t="s">
        <v>237</v>
      </c>
      <c r="C4" s="12">
        <v>4</v>
      </c>
      <c r="D4" s="130">
        <v>0</v>
      </c>
      <c r="E4" s="130">
        <v>4</v>
      </c>
      <c r="F4" s="14">
        <v>2</v>
      </c>
      <c r="G4" s="116">
        <v>4</v>
      </c>
      <c r="H4" s="117">
        <v>1</v>
      </c>
      <c r="I4" s="117">
        <v>2</v>
      </c>
      <c r="J4" s="118">
        <v>0</v>
      </c>
      <c r="K4" s="116">
        <v>3</v>
      </c>
      <c r="L4" s="117">
        <v>0</v>
      </c>
      <c r="M4" s="117">
        <v>1</v>
      </c>
      <c r="N4" s="118">
        <v>0</v>
      </c>
      <c r="O4" s="12">
        <v>4</v>
      </c>
      <c r="P4" s="130">
        <v>1</v>
      </c>
      <c r="Q4" s="130">
        <v>1</v>
      </c>
      <c r="R4" s="14">
        <v>2</v>
      </c>
      <c r="S4" s="17"/>
    </row>
    <row r="5" spans="1:19" x14ac:dyDescent="0.2">
      <c r="A5" s="83" t="s">
        <v>138</v>
      </c>
      <c r="B5" s="86" t="s">
        <v>376</v>
      </c>
      <c r="C5" s="12">
        <v>4</v>
      </c>
      <c r="D5" s="130">
        <v>0</v>
      </c>
      <c r="E5" s="130">
        <v>2</v>
      </c>
      <c r="F5" s="14">
        <v>0</v>
      </c>
      <c r="G5" s="116">
        <v>4</v>
      </c>
      <c r="H5" s="117">
        <v>2</v>
      </c>
      <c r="I5" s="117">
        <v>0</v>
      </c>
      <c r="J5" s="118">
        <v>1</v>
      </c>
      <c r="K5" s="116">
        <v>3</v>
      </c>
      <c r="L5" s="117">
        <v>1</v>
      </c>
      <c r="M5" s="117">
        <v>1</v>
      </c>
      <c r="N5" s="118">
        <v>1</v>
      </c>
      <c r="O5" s="12">
        <v>4</v>
      </c>
      <c r="P5" s="130">
        <v>2</v>
      </c>
      <c r="Q5" s="130">
        <v>2</v>
      </c>
      <c r="R5" s="14">
        <v>1</v>
      </c>
      <c r="S5" s="17"/>
    </row>
    <row r="6" spans="1:19" x14ac:dyDescent="0.2">
      <c r="A6" s="83" t="s">
        <v>139</v>
      </c>
      <c r="B6" s="86" t="s">
        <v>125</v>
      </c>
      <c r="C6" s="12">
        <v>5</v>
      </c>
      <c r="D6" s="130">
        <v>2</v>
      </c>
      <c r="E6" s="130">
        <v>3</v>
      </c>
      <c r="F6" s="14">
        <v>4</v>
      </c>
      <c r="G6" s="12">
        <v>5</v>
      </c>
      <c r="H6" s="130">
        <v>3</v>
      </c>
      <c r="I6" s="130">
        <v>1</v>
      </c>
      <c r="J6" s="14">
        <v>1</v>
      </c>
      <c r="K6" s="12">
        <v>4</v>
      </c>
      <c r="L6" s="117">
        <v>2</v>
      </c>
      <c r="M6" s="117">
        <v>2</v>
      </c>
      <c r="N6" s="118">
        <v>1</v>
      </c>
      <c r="O6" s="12">
        <v>5</v>
      </c>
      <c r="P6" s="130">
        <v>0</v>
      </c>
      <c r="Q6" s="130">
        <v>3</v>
      </c>
      <c r="R6" s="14">
        <v>1</v>
      </c>
      <c r="S6" s="17" t="s">
        <v>8</v>
      </c>
    </row>
    <row r="7" spans="1:19" x14ac:dyDescent="0.2">
      <c r="A7" s="83" t="s">
        <v>254</v>
      </c>
      <c r="B7" s="86" t="s">
        <v>292</v>
      </c>
      <c r="C7" s="12">
        <v>4</v>
      </c>
      <c r="D7" s="130">
        <v>1</v>
      </c>
      <c r="E7" s="130">
        <v>0</v>
      </c>
      <c r="F7" s="14">
        <v>0</v>
      </c>
      <c r="G7" s="12">
        <v>2</v>
      </c>
      <c r="H7" s="130">
        <v>0</v>
      </c>
      <c r="I7" s="130">
        <v>2</v>
      </c>
      <c r="J7" s="14">
        <v>0</v>
      </c>
      <c r="K7" s="12">
        <v>3</v>
      </c>
      <c r="L7" s="130">
        <v>0</v>
      </c>
      <c r="M7" s="130">
        <v>3</v>
      </c>
      <c r="N7" s="14">
        <v>0</v>
      </c>
      <c r="O7" s="15">
        <v>4</v>
      </c>
      <c r="P7" s="130">
        <v>0</v>
      </c>
      <c r="Q7" s="130">
        <v>4</v>
      </c>
      <c r="R7" s="16">
        <v>0</v>
      </c>
      <c r="S7" s="17"/>
    </row>
    <row r="8" spans="1:19" x14ac:dyDescent="0.2">
      <c r="A8" s="83" t="s">
        <v>137</v>
      </c>
      <c r="B8" s="86" t="s">
        <v>375</v>
      </c>
      <c r="C8" s="12">
        <v>5</v>
      </c>
      <c r="D8" s="130">
        <v>2</v>
      </c>
      <c r="E8" s="130">
        <v>2</v>
      </c>
      <c r="F8" s="14">
        <v>0</v>
      </c>
      <c r="G8" s="12">
        <v>4</v>
      </c>
      <c r="H8" s="130">
        <v>2</v>
      </c>
      <c r="I8" s="130">
        <v>2</v>
      </c>
      <c r="J8" s="14">
        <v>2</v>
      </c>
      <c r="K8" s="12">
        <v>4</v>
      </c>
      <c r="L8" s="130">
        <v>0</v>
      </c>
      <c r="M8" s="130">
        <v>1</v>
      </c>
      <c r="N8" s="14">
        <v>1</v>
      </c>
      <c r="O8" s="15">
        <v>4</v>
      </c>
      <c r="P8" s="130">
        <v>2</v>
      </c>
      <c r="Q8" s="130">
        <v>1</v>
      </c>
      <c r="R8" s="16">
        <v>6</v>
      </c>
      <c r="S8" s="17"/>
    </row>
    <row r="9" spans="1:19" x14ac:dyDescent="0.2">
      <c r="A9" s="83" t="s">
        <v>105</v>
      </c>
      <c r="B9" s="86" t="s">
        <v>325</v>
      </c>
      <c r="C9" s="12">
        <v>0</v>
      </c>
      <c r="D9" s="130">
        <v>0</v>
      </c>
      <c r="E9" s="130">
        <v>0</v>
      </c>
      <c r="F9" s="14">
        <v>0</v>
      </c>
      <c r="G9" s="12">
        <v>2</v>
      </c>
      <c r="H9" s="130">
        <v>0</v>
      </c>
      <c r="I9" s="130">
        <v>1</v>
      </c>
      <c r="J9" s="14">
        <v>0</v>
      </c>
      <c r="K9" s="12">
        <v>1</v>
      </c>
      <c r="L9" s="130">
        <v>0</v>
      </c>
      <c r="M9" s="130">
        <v>1</v>
      </c>
      <c r="N9" s="14">
        <v>0</v>
      </c>
      <c r="O9" s="15"/>
      <c r="P9" s="130"/>
      <c r="Q9" s="130"/>
      <c r="R9" s="16"/>
      <c r="S9" s="17"/>
    </row>
    <row r="10" spans="1:19" x14ac:dyDescent="0.2">
      <c r="A10" s="83"/>
      <c r="B10" s="86"/>
      <c r="C10" s="12"/>
      <c r="D10" s="130"/>
      <c r="E10" s="130"/>
      <c r="F10" s="14"/>
      <c r="G10" s="12"/>
      <c r="H10" s="130"/>
      <c r="I10" s="130"/>
      <c r="J10" s="14"/>
      <c r="K10" s="12"/>
      <c r="L10" s="130"/>
      <c r="M10" s="130"/>
      <c r="N10" s="14"/>
      <c r="O10" s="15"/>
      <c r="P10" s="130"/>
      <c r="Q10" s="130"/>
      <c r="R10" s="16"/>
      <c r="S10" s="17"/>
    </row>
    <row r="11" spans="1:19" x14ac:dyDescent="0.2">
      <c r="A11" s="83"/>
      <c r="B11" s="86"/>
      <c r="C11" s="12"/>
      <c r="D11" s="130"/>
      <c r="E11" s="130"/>
      <c r="F11" s="14"/>
      <c r="G11" s="12"/>
      <c r="H11" s="130"/>
      <c r="I11" s="130"/>
      <c r="J11" s="14"/>
      <c r="K11" s="12"/>
      <c r="L11" s="130"/>
      <c r="M11" s="130"/>
      <c r="N11" s="14"/>
      <c r="O11" s="15"/>
      <c r="P11" s="130"/>
      <c r="Q11" s="130"/>
      <c r="R11" s="16"/>
      <c r="S11" s="17"/>
    </row>
    <row r="12" spans="1:19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5"/>
      <c r="P12" s="130"/>
      <c r="Q12" s="130"/>
      <c r="R12" s="16"/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5"/>
      <c r="P13" s="130"/>
      <c r="Q13" s="130"/>
      <c r="R13" s="16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5"/>
      <c r="P14" s="130"/>
      <c r="Q14" s="130"/>
      <c r="R14" s="16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5"/>
      <c r="P15" s="130"/>
      <c r="Q15" s="130"/>
      <c r="R15" s="16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5"/>
      <c r="P16" s="130"/>
      <c r="Q16" s="130"/>
      <c r="R16" s="16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5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326</v>
      </c>
      <c r="C22" s="20">
        <v>26</v>
      </c>
      <c r="D22" s="21">
        <v>6</v>
      </c>
      <c r="E22" s="21">
        <v>13</v>
      </c>
      <c r="F22" s="22">
        <v>7</v>
      </c>
      <c r="G22" s="20">
        <v>25</v>
      </c>
      <c r="H22" s="21">
        <v>10</v>
      </c>
      <c r="I22" s="21">
        <v>10</v>
      </c>
      <c r="J22" s="22">
        <v>4</v>
      </c>
      <c r="K22" s="20">
        <v>22</v>
      </c>
      <c r="L22" s="21">
        <v>4</v>
      </c>
      <c r="M22" s="21">
        <v>12</v>
      </c>
      <c r="N22" s="22">
        <v>4</v>
      </c>
      <c r="O22" s="20">
        <v>25</v>
      </c>
      <c r="P22" s="21">
        <v>7</v>
      </c>
      <c r="Q22" s="21">
        <v>12</v>
      </c>
      <c r="R22" s="23">
        <v>10</v>
      </c>
      <c r="S22" s="24"/>
    </row>
    <row r="23" spans="1:24" x14ac:dyDescent="0.2">
      <c r="A23" s="18"/>
      <c r="B23" s="152" t="s">
        <v>376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26</v>
      </c>
      <c r="D26" s="29">
        <f t="shared" si="0"/>
        <v>6</v>
      </c>
      <c r="E26" s="29">
        <f t="shared" si="0"/>
        <v>13</v>
      </c>
      <c r="F26" s="29">
        <f t="shared" si="0"/>
        <v>7</v>
      </c>
      <c r="G26" s="29">
        <f t="shared" si="0"/>
        <v>25</v>
      </c>
      <c r="H26" s="29">
        <f t="shared" si="0"/>
        <v>10</v>
      </c>
      <c r="I26" s="29">
        <f t="shared" si="0"/>
        <v>10</v>
      </c>
      <c r="J26" s="29">
        <f t="shared" si="0"/>
        <v>4</v>
      </c>
      <c r="K26" s="29">
        <f t="shared" si="0"/>
        <v>22</v>
      </c>
      <c r="L26" s="29">
        <f t="shared" si="0"/>
        <v>4</v>
      </c>
      <c r="M26" s="29">
        <f t="shared" si="0"/>
        <v>12</v>
      </c>
      <c r="N26" s="29">
        <f t="shared" si="0"/>
        <v>4</v>
      </c>
      <c r="O26" s="29">
        <f t="shared" si="0"/>
        <v>25</v>
      </c>
      <c r="P26" s="29">
        <f t="shared" si="0"/>
        <v>7</v>
      </c>
      <c r="Q26" s="29">
        <f t="shared" si="0"/>
        <v>12</v>
      </c>
      <c r="R26" s="29">
        <f t="shared" si="0"/>
        <v>10</v>
      </c>
      <c r="S26" s="24"/>
    </row>
    <row r="27" spans="1:24" ht="13.5" thickBot="1" x14ac:dyDescent="0.25">
      <c r="A27" s="18"/>
      <c r="B27" s="28" t="s">
        <v>11</v>
      </c>
      <c r="C27" s="30">
        <f>C26</f>
        <v>26</v>
      </c>
      <c r="D27" s="30">
        <f>D26</f>
        <v>6</v>
      </c>
      <c r="E27" s="30">
        <f>E26</f>
        <v>13</v>
      </c>
      <c r="F27" s="30">
        <f>F26</f>
        <v>7</v>
      </c>
      <c r="G27" s="30">
        <f t="shared" ref="G27:R27" si="1">SUM(C27,G26)</f>
        <v>51</v>
      </c>
      <c r="H27" s="30">
        <f t="shared" si="1"/>
        <v>16</v>
      </c>
      <c r="I27" s="30">
        <f t="shared" si="1"/>
        <v>23</v>
      </c>
      <c r="J27" s="30">
        <f t="shared" si="1"/>
        <v>11</v>
      </c>
      <c r="K27" s="30">
        <f t="shared" si="1"/>
        <v>73</v>
      </c>
      <c r="L27" s="30">
        <f t="shared" si="1"/>
        <v>20</v>
      </c>
      <c r="M27" s="30">
        <f t="shared" si="1"/>
        <v>35</v>
      </c>
      <c r="N27" s="30">
        <f t="shared" si="1"/>
        <v>15</v>
      </c>
      <c r="O27" s="31">
        <f t="shared" si="1"/>
        <v>98</v>
      </c>
      <c r="P27" s="30">
        <f t="shared" si="1"/>
        <v>27</v>
      </c>
      <c r="Q27" s="30">
        <f t="shared" si="1"/>
        <v>47</v>
      </c>
      <c r="R27" s="32">
        <f t="shared" si="1"/>
        <v>25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9" t="s">
        <v>41</v>
      </c>
      <c r="D29" s="193"/>
      <c r="E29" s="194"/>
      <c r="F29" s="4">
        <v>12</v>
      </c>
      <c r="G29" s="199" t="s">
        <v>208</v>
      </c>
      <c r="H29" s="193"/>
      <c r="I29" s="194"/>
      <c r="J29" s="4">
        <v>8</v>
      </c>
      <c r="K29" s="199" t="s">
        <v>94</v>
      </c>
      <c r="L29" s="193"/>
      <c r="M29" s="194"/>
      <c r="N29" s="4">
        <v>9</v>
      </c>
      <c r="O29" s="199"/>
      <c r="P29" s="193"/>
      <c r="Q29" s="194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2" t="s">
        <v>4</v>
      </c>
      <c r="P30" s="8" t="s">
        <v>5</v>
      </c>
      <c r="Q30" s="8" t="s">
        <v>6</v>
      </c>
      <c r="R30" s="161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2</v>
      </c>
      <c r="B31" s="86" t="str">
        <f t="shared" si="2"/>
        <v>Isaac Smith</v>
      </c>
      <c r="C31" s="12">
        <v>4</v>
      </c>
      <c r="D31" s="130">
        <v>1</v>
      </c>
      <c r="E31" s="130">
        <v>3</v>
      </c>
      <c r="F31" s="14">
        <v>0</v>
      </c>
      <c r="G31" s="12">
        <v>4</v>
      </c>
      <c r="H31" s="130">
        <v>1</v>
      </c>
      <c r="I31" s="130">
        <v>2</v>
      </c>
      <c r="J31" s="14">
        <v>0</v>
      </c>
      <c r="K31" s="12">
        <v>4</v>
      </c>
      <c r="L31" s="130">
        <v>1</v>
      </c>
      <c r="M31" s="130">
        <v>3</v>
      </c>
      <c r="N31" s="14">
        <v>0</v>
      </c>
      <c r="O31" s="15"/>
      <c r="P31" s="130"/>
      <c r="Q31" s="130"/>
      <c r="R31" s="1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11</v>
      </c>
      <c r="B32" s="86" t="str">
        <f t="shared" si="2"/>
        <v>Ozzy Calamaco</v>
      </c>
      <c r="C32" s="12">
        <v>4</v>
      </c>
      <c r="D32" s="130">
        <v>0</v>
      </c>
      <c r="E32" s="130">
        <v>2</v>
      </c>
      <c r="F32" s="14">
        <v>0</v>
      </c>
      <c r="G32" s="12">
        <v>4</v>
      </c>
      <c r="H32" s="130">
        <v>0</v>
      </c>
      <c r="I32" s="130">
        <v>1</v>
      </c>
      <c r="J32" s="14">
        <v>0</v>
      </c>
      <c r="K32" s="12"/>
      <c r="L32" s="130"/>
      <c r="M32" s="130"/>
      <c r="N32" s="14"/>
      <c r="O32" s="15"/>
      <c r="P32" s="130"/>
      <c r="Q32" s="130"/>
      <c r="R32" s="1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8</v>
      </c>
      <c r="B33" s="86" t="str">
        <f t="shared" si="2"/>
        <v>Anavar Pedro Garcia</v>
      </c>
      <c r="C33" s="12">
        <v>3</v>
      </c>
      <c r="D33" s="130">
        <v>2</v>
      </c>
      <c r="E33" s="130">
        <v>0</v>
      </c>
      <c r="F33" s="14">
        <v>0</v>
      </c>
      <c r="G33" s="12">
        <v>3</v>
      </c>
      <c r="H33" s="130">
        <v>2</v>
      </c>
      <c r="I33" s="130">
        <v>1</v>
      </c>
      <c r="J33" s="14">
        <v>1</v>
      </c>
      <c r="K33" s="12">
        <v>4</v>
      </c>
      <c r="L33" s="130">
        <v>3</v>
      </c>
      <c r="M33" s="130">
        <v>1</v>
      </c>
      <c r="N33" s="14">
        <v>5</v>
      </c>
      <c r="O33" s="15"/>
      <c r="P33" s="130"/>
      <c r="Q33" s="130"/>
      <c r="R33" s="1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13</v>
      </c>
      <c r="B34" s="86" t="str">
        <f t="shared" si="2"/>
        <v>Dennis Lynch</v>
      </c>
      <c r="C34" s="12">
        <v>4</v>
      </c>
      <c r="D34" s="130">
        <v>2</v>
      </c>
      <c r="E34" s="130">
        <v>2</v>
      </c>
      <c r="F34" s="14">
        <v>1</v>
      </c>
      <c r="G34" s="12">
        <v>4</v>
      </c>
      <c r="H34" s="130">
        <v>1</v>
      </c>
      <c r="I34" s="130">
        <v>3</v>
      </c>
      <c r="J34" s="14">
        <v>3</v>
      </c>
      <c r="K34" s="12">
        <v>5</v>
      </c>
      <c r="L34" s="130">
        <v>1</v>
      </c>
      <c r="M34" s="130">
        <v>0</v>
      </c>
      <c r="N34" s="14">
        <v>0</v>
      </c>
      <c r="O34" s="15"/>
      <c r="P34" s="130"/>
      <c r="Q34" s="130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0</v>
      </c>
      <c r="B35" s="86" t="str">
        <f t="shared" si="2"/>
        <v>Josh Perry</v>
      </c>
      <c r="C35" s="12">
        <v>4</v>
      </c>
      <c r="D35" s="130">
        <v>0</v>
      </c>
      <c r="E35" s="130">
        <v>3</v>
      </c>
      <c r="F35" s="14">
        <v>0</v>
      </c>
      <c r="G35" s="12">
        <v>4</v>
      </c>
      <c r="H35" s="130">
        <v>1</v>
      </c>
      <c r="I35" s="130">
        <v>2</v>
      </c>
      <c r="J35" s="14">
        <v>0</v>
      </c>
      <c r="K35" s="12">
        <v>4</v>
      </c>
      <c r="L35" s="130">
        <v>0</v>
      </c>
      <c r="M35" s="130">
        <v>3</v>
      </c>
      <c r="N35" s="14">
        <v>0</v>
      </c>
      <c r="O35" s="15"/>
      <c r="P35" s="130"/>
      <c r="Q35" s="130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16</v>
      </c>
      <c r="B36" s="86" t="str">
        <f t="shared" si="2"/>
        <v>Ricardo Castaneda</v>
      </c>
      <c r="C36" s="12">
        <v>4</v>
      </c>
      <c r="D36" s="130">
        <v>0</v>
      </c>
      <c r="E36" s="130">
        <v>4</v>
      </c>
      <c r="F36" s="14">
        <v>1</v>
      </c>
      <c r="G36" s="12">
        <v>4</v>
      </c>
      <c r="H36" s="130">
        <v>0</v>
      </c>
      <c r="I36" s="130">
        <v>4</v>
      </c>
      <c r="J36" s="14">
        <v>7</v>
      </c>
      <c r="K36" s="12">
        <v>5</v>
      </c>
      <c r="L36" s="130">
        <v>3</v>
      </c>
      <c r="M36" s="130">
        <v>2</v>
      </c>
      <c r="N36" s="14">
        <v>5</v>
      </c>
      <c r="O36" s="15"/>
      <c r="P36" s="130"/>
      <c r="Q36" s="130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4</v>
      </c>
      <c r="B37" s="86" t="str">
        <f t="shared" si="2"/>
        <v>Alexa Owens</v>
      </c>
      <c r="C37" s="12"/>
      <c r="D37" s="130"/>
      <c r="E37" s="130"/>
      <c r="F37" s="14"/>
      <c r="G37" s="12"/>
      <c r="H37" s="130"/>
      <c r="I37" s="130"/>
      <c r="J37" s="14"/>
      <c r="K37" s="12">
        <v>4</v>
      </c>
      <c r="L37" s="130">
        <v>0</v>
      </c>
      <c r="M37" s="130">
        <v>4</v>
      </c>
      <c r="N37" s="14">
        <v>0</v>
      </c>
      <c r="O37" s="15"/>
      <c r="P37" s="130"/>
      <c r="Q37" s="130"/>
      <c r="R37" s="16"/>
      <c r="S37" s="17"/>
      <c r="U37" s="43"/>
      <c r="V37" s="39"/>
      <c r="W37" s="44"/>
      <c r="X37" s="39"/>
    </row>
    <row r="38" spans="1:24" ht="12.75" customHeight="1" x14ac:dyDescent="0.2">
      <c r="A38" s="83">
        <f t="shared" si="2"/>
        <v>0</v>
      </c>
      <c r="B38" s="86">
        <f t="shared" si="2"/>
        <v>0</v>
      </c>
      <c r="C38" s="12"/>
      <c r="D38" s="130"/>
      <c r="E38" s="130"/>
      <c r="F38" s="14"/>
      <c r="G38" s="12"/>
      <c r="H38" s="130"/>
      <c r="I38" s="130"/>
      <c r="J38" s="14"/>
      <c r="K38" s="12"/>
      <c r="L38" s="130"/>
      <c r="M38" s="130"/>
      <c r="N38" s="14"/>
      <c r="O38" s="15"/>
      <c r="P38" s="130"/>
      <c r="Q38" s="130"/>
      <c r="R38" s="16"/>
      <c r="S38" s="17"/>
      <c r="U38" s="43"/>
      <c r="V38" s="39"/>
      <c r="W38" s="44"/>
      <c r="X38" s="39"/>
    </row>
    <row r="39" spans="1:24" ht="12.75" customHeight="1" x14ac:dyDescent="0.2">
      <c r="A39" s="83">
        <f t="shared" si="2"/>
        <v>0</v>
      </c>
      <c r="B39" s="86">
        <f t="shared" si="2"/>
        <v>0</v>
      </c>
      <c r="C39" s="12"/>
      <c r="D39" s="130"/>
      <c r="E39" s="130"/>
      <c r="F39" s="14"/>
      <c r="G39" s="12"/>
      <c r="H39" s="130"/>
      <c r="I39" s="130"/>
      <c r="J39" s="14"/>
      <c r="K39" s="12"/>
      <c r="L39" s="130"/>
      <c r="M39" s="130"/>
      <c r="N39" s="14"/>
      <c r="O39" s="15"/>
      <c r="P39" s="130"/>
      <c r="Q39" s="130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0"/>
      <c r="E40" s="130"/>
      <c r="F40" s="14"/>
      <c r="G40" s="12"/>
      <c r="H40" s="130"/>
      <c r="I40" s="130"/>
      <c r="J40" s="14"/>
      <c r="K40" s="12"/>
      <c r="L40" s="130"/>
      <c r="M40" s="130"/>
      <c r="N40" s="14"/>
      <c r="O40" s="15"/>
      <c r="P40" s="130"/>
      <c r="Q40" s="130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4"/>
      <c r="O41" s="15"/>
      <c r="P41" s="130"/>
      <c r="Q41" s="130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/>
      <c r="P42" s="130"/>
      <c r="Q42" s="130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Kenneth Sanchez</v>
      </c>
      <c r="C50" s="20">
        <v>19</v>
      </c>
      <c r="D50" s="21">
        <v>5</v>
      </c>
      <c r="E50" s="21">
        <v>12</v>
      </c>
      <c r="F50" s="22">
        <v>2</v>
      </c>
      <c r="G50" s="20">
        <v>14</v>
      </c>
      <c r="H50" s="21">
        <v>4</v>
      </c>
      <c r="I50" s="21">
        <v>9</v>
      </c>
      <c r="J50" s="22">
        <v>11</v>
      </c>
      <c r="K50" s="20">
        <v>26</v>
      </c>
      <c r="L50" s="21">
        <v>8</v>
      </c>
      <c r="M50" s="21">
        <v>13</v>
      </c>
      <c r="N50" s="22">
        <v>10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Anavar Pedro Garcia</v>
      </c>
      <c r="C51" s="90">
        <v>4</v>
      </c>
      <c r="D51" s="56"/>
      <c r="E51" s="56">
        <v>2</v>
      </c>
      <c r="F51" s="91"/>
      <c r="G51" s="90">
        <v>9</v>
      </c>
      <c r="H51" s="56">
        <v>1</v>
      </c>
      <c r="I51" s="56">
        <v>4</v>
      </c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23</v>
      </c>
      <c r="D54" s="29">
        <f t="shared" si="4"/>
        <v>5</v>
      </c>
      <c r="E54" s="29">
        <f t="shared" si="4"/>
        <v>14</v>
      </c>
      <c r="F54" s="29">
        <f t="shared" si="4"/>
        <v>2</v>
      </c>
      <c r="G54" s="29">
        <f t="shared" si="4"/>
        <v>23</v>
      </c>
      <c r="H54" s="29">
        <f t="shared" si="4"/>
        <v>5</v>
      </c>
      <c r="I54" s="29">
        <f t="shared" si="4"/>
        <v>13</v>
      </c>
      <c r="J54" s="29">
        <f t="shared" si="4"/>
        <v>11</v>
      </c>
      <c r="K54" s="29">
        <f t="shared" si="4"/>
        <v>26</v>
      </c>
      <c r="L54" s="29">
        <f t="shared" si="4"/>
        <v>8</v>
      </c>
      <c r="M54" s="29">
        <f t="shared" si="4"/>
        <v>13</v>
      </c>
      <c r="N54" s="29">
        <f t="shared" si="4"/>
        <v>10</v>
      </c>
      <c r="O54" s="29">
        <f t="shared" si="4"/>
        <v>0</v>
      </c>
      <c r="P54" s="29">
        <f t="shared" si="4"/>
        <v>0</v>
      </c>
      <c r="Q54" s="29">
        <f t="shared" si="4"/>
        <v>0</v>
      </c>
      <c r="R54" s="29">
        <f t="shared" si="4"/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121</v>
      </c>
      <c r="D55" s="30">
        <f>SUM(P27,D54)</f>
        <v>32</v>
      </c>
      <c r="E55" s="30">
        <f>SUM(Q27,E54)</f>
        <v>61</v>
      </c>
      <c r="F55" s="30">
        <f>SUM(R27,F54)</f>
        <v>27</v>
      </c>
      <c r="G55" s="30">
        <f t="shared" ref="G55:R55" si="5">SUM(C55,G54)</f>
        <v>144</v>
      </c>
      <c r="H55" s="30">
        <f t="shared" si="5"/>
        <v>37</v>
      </c>
      <c r="I55" s="30">
        <f t="shared" si="5"/>
        <v>74</v>
      </c>
      <c r="J55" s="30">
        <f t="shared" si="5"/>
        <v>38</v>
      </c>
      <c r="K55" s="30">
        <f t="shared" si="5"/>
        <v>170</v>
      </c>
      <c r="L55" s="30">
        <f t="shared" si="5"/>
        <v>45</v>
      </c>
      <c r="M55" s="30">
        <f t="shared" si="5"/>
        <v>87</v>
      </c>
      <c r="N55" s="30">
        <f t="shared" si="5"/>
        <v>48</v>
      </c>
      <c r="O55" s="31">
        <f t="shared" si="5"/>
        <v>170</v>
      </c>
      <c r="P55" s="30">
        <f t="shared" si="5"/>
        <v>45</v>
      </c>
      <c r="Q55" s="30">
        <f t="shared" si="5"/>
        <v>87</v>
      </c>
      <c r="R55" s="32">
        <f t="shared" si="5"/>
        <v>48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/>
      <c r="D57" s="193"/>
      <c r="E57" s="194"/>
      <c r="F57" s="49"/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71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6">A3</f>
        <v>2</v>
      </c>
      <c r="B59" s="86" t="str">
        <f t="shared" ref="B59:B76" si="7">B31</f>
        <v>Isaac Smith</v>
      </c>
      <c r="C59" s="12"/>
      <c r="D59" s="130"/>
      <c r="E59" s="130"/>
      <c r="F59" s="14"/>
      <c r="G59" s="12"/>
      <c r="H59" s="130"/>
      <c r="I59" s="130"/>
      <c r="J59" s="14"/>
      <c r="K59" s="12"/>
      <c r="L59" s="130"/>
      <c r="M59" s="130"/>
      <c r="N59" s="14"/>
      <c r="O59" s="58">
        <f>SUM(C3,G3,K3,O3,C31,G31,K31,O31,C59,G59,K59)</f>
        <v>28</v>
      </c>
      <c r="P59" s="88">
        <f>SUM(D3,H3,L3,P3,D31,H31,L31,P31,D59,H59,L59)</f>
        <v>9</v>
      </c>
      <c r="Q59" s="88">
        <f>SUM(E3,I3,M3,Q3,E31,I31,M31,Q31,E59,I59,M59)</f>
        <v>16</v>
      </c>
      <c r="R59" s="89">
        <f>SUM(F3,J3,N3,R3,F31,J31,N31,R31,F59,J59,N59)</f>
        <v>2</v>
      </c>
      <c r="S59" s="84">
        <f>IF(O59=0,0,AVERAGE(P59/O59))</f>
        <v>0.32142857142857145</v>
      </c>
      <c r="U59" s="43" t="s">
        <v>99</v>
      </c>
      <c r="V59" s="86" t="s">
        <v>324</v>
      </c>
      <c r="W59" s="59">
        <v>2</v>
      </c>
      <c r="X59" s="59">
        <v>2</v>
      </c>
      <c r="Y59" s="60">
        <v>0.32142857142857145</v>
      </c>
      <c r="Z59" s="60" t="s">
        <v>200</v>
      </c>
      <c r="AA59" s="60">
        <v>0.2857142857142857</v>
      </c>
      <c r="AB59" s="60" t="s">
        <v>200</v>
      </c>
      <c r="AC59" s="59">
        <v>7</v>
      </c>
      <c r="AD59" s="105">
        <v>0.32142857142857145</v>
      </c>
    </row>
    <row r="60" spans="1:30" x14ac:dyDescent="0.2">
      <c r="A60" s="83" t="str">
        <f t="shared" si="6"/>
        <v>11</v>
      </c>
      <c r="B60" s="86" t="str">
        <f t="shared" si="7"/>
        <v>Ozzy Calamaco</v>
      </c>
      <c r="C60" s="12"/>
      <c r="D60" s="130"/>
      <c r="E60" s="130"/>
      <c r="F60" s="14"/>
      <c r="G60" s="12"/>
      <c r="H60" s="130"/>
      <c r="I60" s="130"/>
      <c r="J60" s="14"/>
      <c r="K60" s="12"/>
      <c r="L60" s="130"/>
      <c r="M60" s="130"/>
      <c r="N60" s="14"/>
      <c r="O60" s="90">
        <f t="shared" ref="O60:R60" si="8">SUM(C4,G4,K4,O4,C32,G32,K32,O32,C60,G60,K60)</f>
        <v>23</v>
      </c>
      <c r="P60" s="56">
        <f t="shared" si="8"/>
        <v>2</v>
      </c>
      <c r="Q60" s="56">
        <f t="shared" si="8"/>
        <v>11</v>
      </c>
      <c r="R60" s="91">
        <f t="shared" si="8"/>
        <v>4</v>
      </c>
      <c r="S60" s="85">
        <f t="shared" ref="S60:S76" si="9">IF(O60=0,0,AVERAGE(P60/O60))</f>
        <v>8.6956521739130432E-2</v>
      </c>
      <c r="U60" s="43" t="s">
        <v>100</v>
      </c>
      <c r="V60" s="86" t="s">
        <v>237</v>
      </c>
      <c r="W60" s="59">
        <v>4</v>
      </c>
      <c r="X60" s="59">
        <v>4</v>
      </c>
      <c r="Y60" s="60">
        <v>8.6956521739130432E-2</v>
      </c>
      <c r="Z60" s="60" t="s">
        <v>200</v>
      </c>
      <c r="AA60" s="60">
        <v>0.66666666666666663</v>
      </c>
      <c r="AB60" s="60" t="s">
        <v>200</v>
      </c>
      <c r="AC60" s="59">
        <v>6</v>
      </c>
      <c r="AD60" s="105">
        <v>8.6956521739130432E-2</v>
      </c>
    </row>
    <row r="61" spans="1:30" x14ac:dyDescent="0.2">
      <c r="A61" s="83" t="str">
        <f t="shared" si="6"/>
        <v>8</v>
      </c>
      <c r="B61" s="86" t="str">
        <f t="shared" si="7"/>
        <v>Anavar Pedro Garcia</v>
      </c>
      <c r="C61" s="12"/>
      <c r="D61" s="130"/>
      <c r="E61" s="130"/>
      <c r="F61" s="14"/>
      <c r="G61" s="12"/>
      <c r="H61" s="130"/>
      <c r="I61" s="130"/>
      <c r="J61" s="14"/>
      <c r="K61" s="12"/>
      <c r="L61" s="130"/>
      <c r="M61" s="130"/>
      <c r="N61" s="14"/>
      <c r="O61" s="90">
        <f t="shared" ref="O61:R61" si="10">SUM(C5,G5,K5,O5,C33,G33,K33,O33,C61,G61,K61)</f>
        <v>25</v>
      </c>
      <c r="P61" s="56">
        <f t="shared" si="10"/>
        <v>12</v>
      </c>
      <c r="Q61" s="56">
        <f t="shared" si="10"/>
        <v>7</v>
      </c>
      <c r="R61" s="91">
        <f t="shared" si="10"/>
        <v>9</v>
      </c>
      <c r="S61" s="85">
        <f t="shared" si="9"/>
        <v>0.48</v>
      </c>
      <c r="U61" s="43" t="s">
        <v>138</v>
      </c>
      <c r="V61" s="86" t="s">
        <v>376</v>
      </c>
      <c r="W61" s="59">
        <v>9</v>
      </c>
      <c r="X61" s="59">
        <v>9</v>
      </c>
      <c r="Y61" s="60">
        <v>0.48</v>
      </c>
      <c r="Z61" s="60" t="s">
        <v>200</v>
      </c>
      <c r="AA61" s="60">
        <v>1.2857142857142858</v>
      </c>
      <c r="AB61" s="60" t="s">
        <v>200</v>
      </c>
      <c r="AC61" s="59">
        <v>7</v>
      </c>
      <c r="AD61" s="105">
        <v>0.48</v>
      </c>
    </row>
    <row r="62" spans="1:30" x14ac:dyDescent="0.2">
      <c r="A62" s="83" t="str">
        <f t="shared" si="6"/>
        <v>13</v>
      </c>
      <c r="B62" s="86" t="str">
        <f t="shared" si="7"/>
        <v>Dennis Lynch</v>
      </c>
      <c r="C62" s="12"/>
      <c r="D62" s="130"/>
      <c r="E62" s="130"/>
      <c r="F62" s="14"/>
      <c r="G62" s="12"/>
      <c r="H62" s="130"/>
      <c r="I62" s="130"/>
      <c r="J62" s="14"/>
      <c r="K62" s="12"/>
      <c r="L62" s="130"/>
      <c r="M62" s="130"/>
      <c r="N62" s="14"/>
      <c r="O62" s="90">
        <f t="shared" ref="O62:R62" si="11">SUM(C6,G6,K6,O6,C34,G34,K34,O34,C62,G62,K62)</f>
        <v>32</v>
      </c>
      <c r="P62" s="56">
        <f t="shared" si="11"/>
        <v>11</v>
      </c>
      <c r="Q62" s="56">
        <f t="shared" si="11"/>
        <v>14</v>
      </c>
      <c r="R62" s="91">
        <f t="shared" si="11"/>
        <v>11</v>
      </c>
      <c r="S62" s="85">
        <f t="shared" si="9"/>
        <v>0.34375</v>
      </c>
      <c r="U62" s="43" t="s">
        <v>139</v>
      </c>
      <c r="V62" s="86" t="s">
        <v>125</v>
      </c>
      <c r="W62" s="59">
        <v>11</v>
      </c>
      <c r="X62" s="59">
        <v>11</v>
      </c>
      <c r="Y62" s="60">
        <v>0.34375</v>
      </c>
      <c r="Z62" s="60" t="s">
        <v>200</v>
      </c>
      <c r="AA62" s="60">
        <v>1.5714285714285714</v>
      </c>
      <c r="AB62" s="60" t="s">
        <v>200</v>
      </c>
      <c r="AC62" s="59">
        <v>7</v>
      </c>
      <c r="AD62" s="105">
        <v>0.34375</v>
      </c>
    </row>
    <row r="63" spans="1:30" x14ac:dyDescent="0.2">
      <c r="A63" s="83" t="str">
        <f t="shared" si="6"/>
        <v>0</v>
      </c>
      <c r="B63" s="86" t="str">
        <f t="shared" si="7"/>
        <v>Josh Perry</v>
      </c>
      <c r="C63" s="12"/>
      <c r="D63" s="130"/>
      <c r="E63" s="130"/>
      <c r="F63" s="14"/>
      <c r="G63" s="12"/>
      <c r="H63" s="130"/>
      <c r="I63" s="130"/>
      <c r="J63" s="14"/>
      <c r="K63" s="12"/>
      <c r="L63" s="130"/>
      <c r="M63" s="130"/>
      <c r="N63" s="14"/>
      <c r="O63" s="90">
        <f t="shared" ref="O63:R63" si="12">SUM(C7,G7,K7,O7,C35,G35,K35,O35,C63,G63,K63)</f>
        <v>25</v>
      </c>
      <c r="P63" s="56">
        <f t="shared" si="12"/>
        <v>2</v>
      </c>
      <c r="Q63" s="56">
        <f t="shared" si="12"/>
        <v>17</v>
      </c>
      <c r="R63" s="91">
        <f t="shared" si="12"/>
        <v>0</v>
      </c>
      <c r="S63" s="85">
        <f t="shared" si="9"/>
        <v>0.08</v>
      </c>
      <c r="U63" s="43" t="s">
        <v>254</v>
      </c>
      <c r="V63" s="86" t="s">
        <v>292</v>
      </c>
      <c r="W63" s="59">
        <v>0</v>
      </c>
      <c r="X63" s="59" t="s">
        <v>434</v>
      </c>
      <c r="Y63" s="60">
        <v>0.08</v>
      </c>
      <c r="Z63" s="60" t="s">
        <v>200</v>
      </c>
      <c r="AA63" s="60">
        <v>0</v>
      </c>
      <c r="AB63" s="60" t="s">
        <v>200</v>
      </c>
      <c r="AC63" s="59">
        <v>7</v>
      </c>
      <c r="AD63" s="105">
        <v>0.08</v>
      </c>
    </row>
    <row r="64" spans="1:30" x14ac:dyDescent="0.2">
      <c r="A64" s="83" t="str">
        <f t="shared" si="6"/>
        <v>16</v>
      </c>
      <c r="B64" s="86" t="str">
        <f t="shared" si="7"/>
        <v>Ricardo Castaneda</v>
      </c>
      <c r="C64" s="12"/>
      <c r="D64" s="130"/>
      <c r="E64" s="130"/>
      <c r="F64" s="14"/>
      <c r="G64" s="12"/>
      <c r="H64" s="130"/>
      <c r="I64" s="130"/>
      <c r="J64" s="14"/>
      <c r="K64" s="12"/>
      <c r="L64" s="130"/>
      <c r="M64" s="130"/>
      <c r="N64" s="14"/>
      <c r="O64" s="90">
        <f t="shared" ref="O64:R64" si="13">SUM(C8,G8,K8,O8,C36,G36,K36,O36,C64,G64,K64)</f>
        <v>30</v>
      </c>
      <c r="P64" s="56">
        <f t="shared" si="13"/>
        <v>9</v>
      </c>
      <c r="Q64" s="56">
        <f t="shared" si="13"/>
        <v>16</v>
      </c>
      <c r="R64" s="91">
        <f t="shared" si="13"/>
        <v>22</v>
      </c>
      <c r="S64" s="85">
        <f t="shared" si="9"/>
        <v>0.3</v>
      </c>
      <c r="U64" s="43" t="s">
        <v>137</v>
      </c>
      <c r="V64" s="86" t="s">
        <v>375</v>
      </c>
      <c r="W64" s="59">
        <v>22</v>
      </c>
      <c r="X64" s="59">
        <v>22</v>
      </c>
      <c r="Y64" s="60">
        <v>0.3</v>
      </c>
      <c r="Z64" s="60" t="s">
        <v>200</v>
      </c>
      <c r="AA64" s="60">
        <v>3.1428571428571428</v>
      </c>
      <c r="AB64" s="60" t="s">
        <v>200</v>
      </c>
      <c r="AC64" s="59">
        <v>7</v>
      </c>
      <c r="AD64" s="105">
        <v>0.3</v>
      </c>
    </row>
    <row r="65" spans="1:30" x14ac:dyDescent="0.2">
      <c r="A65" s="83" t="str">
        <f t="shared" si="6"/>
        <v>4</v>
      </c>
      <c r="B65" s="86" t="str">
        <f t="shared" si="7"/>
        <v>Alexa Owens</v>
      </c>
      <c r="C65" s="12"/>
      <c r="D65" s="130"/>
      <c r="E65" s="130"/>
      <c r="F65" s="14"/>
      <c r="G65" s="12"/>
      <c r="H65" s="130"/>
      <c r="I65" s="130"/>
      <c r="J65" s="14"/>
      <c r="K65" s="12"/>
      <c r="L65" s="130"/>
      <c r="M65" s="130"/>
      <c r="N65" s="14"/>
      <c r="O65" s="90">
        <f t="shared" ref="O65:R65" si="14">SUM(C9,G9,K9,O9,C37,G37,K37,O37,C65,G65,K65)</f>
        <v>7</v>
      </c>
      <c r="P65" s="56">
        <f t="shared" si="14"/>
        <v>0</v>
      </c>
      <c r="Q65" s="56">
        <f t="shared" si="14"/>
        <v>6</v>
      </c>
      <c r="R65" s="91">
        <f t="shared" si="14"/>
        <v>0</v>
      </c>
      <c r="S65" s="85">
        <f t="shared" si="9"/>
        <v>0</v>
      </c>
      <c r="U65" s="43" t="s">
        <v>105</v>
      </c>
      <c r="V65" s="86" t="s">
        <v>325</v>
      </c>
      <c r="W65" s="59">
        <v>0</v>
      </c>
      <c r="X65" s="59" t="s">
        <v>434</v>
      </c>
      <c r="Y65" s="60">
        <v>0</v>
      </c>
      <c r="Z65" s="60" t="s">
        <v>203</v>
      </c>
      <c r="AA65" s="60">
        <v>0</v>
      </c>
      <c r="AB65" s="60" t="s">
        <v>200</v>
      </c>
      <c r="AC65" s="59">
        <v>4</v>
      </c>
      <c r="AD65" s="105">
        <v>0</v>
      </c>
    </row>
    <row r="66" spans="1:30" x14ac:dyDescent="0.2">
      <c r="A66" s="83">
        <f t="shared" si="6"/>
        <v>0</v>
      </c>
      <c r="B66" s="86">
        <f t="shared" si="7"/>
        <v>0</v>
      </c>
      <c r="C66" s="12"/>
      <c r="D66" s="130"/>
      <c r="E66" s="130"/>
      <c r="F66" s="14"/>
      <c r="G66" s="12"/>
      <c r="H66" s="130"/>
      <c r="I66" s="130"/>
      <c r="J66" s="14"/>
      <c r="K66" s="12"/>
      <c r="L66" s="130"/>
      <c r="M66" s="130"/>
      <c r="N66" s="14"/>
      <c r="O66" s="90">
        <f t="shared" ref="O66:R66" si="15">SUM(C10,G10,K10,O10,C38,G38,K38,O38,C66,G66,K66)</f>
        <v>0</v>
      </c>
      <c r="P66" s="56">
        <f t="shared" si="15"/>
        <v>0</v>
      </c>
      <c r="Q66" s="56">
        <f t="shared" si="15"/>
        <v>0</v>
      </c>
      <c r="R66" s="91">
        <f t="shared" si="15"/>
        <v>0</v>
      </c>
      <c r="S66" s="85">
        <f t="shared" si="9"/>
        <v>0</v>
      </c>
      <c r="U66" s="43">
        <v>0</v>
      </c>
      <c r="V66" s="86">
        <v>0</v>
      </c>
      <c r="W66" s="59">
        <v>0</v>
      </c>
      <c r="X66" s="59" t="s">
        <v>434</v>
      </c>
      <c r="Y66" s="60">
        <v>0</v>
      </c>
      <c r="Z66" s="60" t="s">
        <v>203</v>
      </c>
      <c r="AA66" s="60">
        <v>0</v>
      </c>
      <c r="AB66" s="60" t="s">
        <v>204</v>
      </c>
      <c r="AC66" s="59">
        <v>0</v>
      </c>
      <c r="AD66" s="105">
        <v>0</v>
      </c>
    </row>
    <row r="67" spans="1:30" x14ac:dyDescent="0.2">
      <c r="A67" s="83">
        <f t="shared" si="6"/>
        <v>0</v>
      </c>
      <c r="B67" s="86">
        <f t="shared" si="7"/>
        <v>0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f t="shared" ref="O67:R67" si="16">SUM(C11,G11,K11,O11,C39,G39,K39,O39,C67,G67,K67)</f>
        <v>0</v>
      </c>
      <c r="P67" s="56">
        <f t="shared" si="16"/>
        <v>0</v>
      </c>
      <c r="Q67" s="56">
        <f t="shared" si="16"/>
        <v>0</v>
      </c>
      <c r="R67" s="91">
        <f t="shared" si="16"/>
        <v>0</v>
      </c>
      <c r="S67" s="85">
        <f t="shared" si="9"/>
        <v>0</v>
      </c>
      <c r="U67" s="43">
        <v>0</v>
      </c>
      <c r="V67" s="86">
        <v>0</v>
      </c>
      <c r="W67" s="59">
        <v>0</v>
      </c>
      <c r="X67" s="59" t="s">
        <v>434</v>
      </c>
      <c r="Y67" s="60">
        <v>0</v>
      </c>
      <c r="Z67" s="60" t="s">
        <v>203</v>
      </c>
      <c r="AA67" s="60">
        <v>0</v>
      </c>
      <c r="AB67" s="60" t="s">
        <v>204</v>
      </c>
      <c r="AC67" s="59">
        <v>0</v>
      </c>
      <c r="AD67" s="105">
        <v>0</v>
      </c>
    </row>
    <row r="68" spans="1:30" x14ac:dyDescent="0.2">
      <c r="A68" s="83">
        <f t="shared" si="6"/>
        <v>0</v>
      </c>
      <c r="B68" s="86">
        <f t="shared" si="7"/>
        <v>0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f t="shared" ref="O68:R68" si="17">SUM(C12,G12,K12,O12,C40,G40,K40,O40,C68,G68,K68)</f>
        <v>0</v>
      </c>
      <c r="P68" s="56">
        <f t="shared" si="17"/>
        <v>0</v>
      </c>
      <c r="Q68" s="56">
        <f t="shared" si="17"/>
        <v>0</v>
      </c>
      <c r="R68" s="91">
        <f t="shared" si="17"/>
        <v>0</v>
      </c>
      <c r="S68" s="85">
        <f t="shared" si="9"/>
        <v>0</v>
      </c>
      <c r="U68" s="43">
        <v>0</v>
      </c>
      <c r="V68" s="86">
        <v>0</v>
      </c>
      <c r="W68" s="59">
        <v>0</v>
      </c>
      <c r="X68" s="59" t="s">
        <v>434</v>
      </c>
      <c r="Y68" s="60">
        <v>0</v>
      </c>
      <c r="Z68" s="60" t="s">
        <v>203</v>
      </c>
      <c r="AA68" s="60">
        <v>0</v>
      </c>
      <c r="AB68" s="60" t="s">
        <v>204</v>
      </c>
      <c r="AC68" s="59">
        <v>0</v>
      </c>
      <c r="AD68" s="105">
        <v>0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434</v>
      </c>
      <c r="Y69" s="60">
        <v>0</v>
      </c>
      <c r="Z69" s="60" t="s">
        <v>203</v>
      </c>
      <c r="AA69" s="60">
        <v>0</v>
      </c>
      <c r="AB69" s="60" t="s">
        <v>204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434</v>
      </c>
      <c r="Y70" s="60">
        <v>0</v>
      </c>
      <c r="Z70" s="60" t="s">
        <v>203</v>
      </c>
      <c r="AA70" s="60">
        <v>0</v>
      </c>
      <c r="AB70" s="60" t="s">
        <v>204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434</v>
      </c>
      <c r="Y71" s="60">
        <v>0</v>
      </c>
      <c r="Z71" s="60" t="s">
        <v>203</v>
      </c>
      <c r="AA71" s="60">
        <v>0</v>
      </c>
      <c r="AB71" s="60" t="s">
        <v>204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Kenneth Sanchez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157</v>
      </c>
      <c r="P78" s="21">
        <f t="shared" si="26"/>
        <v>44</v>
      </c>
      <c r="Q78" s="142">
        <f t="shared" si="26"/>
        <v>81</v>
      </c>
      <c r="R78" s="141"/>
      <c r="S78" s="143">
        <f>SUM(Q78/O78)</f>
        <v>0.51592356687898089</v>
      </c>
      <c r="V78" s="56" t="s">
        <v>23</v>
      </c>
      <c r="W78" s="59">
        <v>48</v>
      </c>
      <c r="X78" s="59">
        <v>48</v>
      </c>
      <c r="Y78" s="61"/>
      <c r="Z78" s="61"/>
      <c r="AA78" s="61"/>
      <c r="AB78" s="61"/>
      <c r="AC78" s="158"/>
    </row>
    <row r="79" spans="1:30" x14ac:dyDescent="0.2">
      <c r="A79" s="153"/>
      <c r="B79" s="140" t="str">
        <f>B51</f>
        <v>Anavar Pedro Garcia</v>
      </c>
      <c r="C79" s="90"/>
      <c r="D79" s="56"/>
      <c r="E79" s="56"/>
      <c r="F79" s="14"/>
      <c r="G79" s="12"/>
      <c r="H79" s="130"/>
      <c r="I79" s="130"/>
      <c r="J79" s="14"/>
      <c r="K79" s="12"/>
      <c r="L79" s="130"/>
      <c r="M79" s="130"/>
      <c r="N79" s="14"/>
      <c r="O79" s="90">
        <f t="shared" si="26"/>
        <v>13</v>
      </c>
      <c r="P79" s="56">
        <f t="shared" si="26"/>
        <v>1</v>
      </c>
      <c r="Q79" s="56">
        <f t="shared" si="26"/>
        <v>6</v>
      </c>
      <c r="R79" s="91"/>
      <c r="S79" s="144">
        <f>SUM(Q79/O79)</f>
        <v>0.46153846153846156</v>
      </c>
      <c r="V79" s="67" t="s">
        <v>24</v>
      </c>
      <c r="W79" s="158"/>
      <c r="X79" s="158"/>
      <c r="Y79" s="68">
        <v>0.48</v>
      </c>
      <c r="Z79" s="68"/>
      <c r="AA79" s="68">
        <v>3.1428571428571428</v>
      </c>
      <c r="AB79" s="68"/>
      <c r="AC79" s="158"/>
    </row>
    <row r="80" spans="1:30" x14ac:dyDescent="0.2">
      <c r="A80" s="153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44" t="e">
        <f>SUM(Q80/O80)</f>
        <v>#DIV/0!</v>
      </c>
      <c r="V80" s="67"/>
      <c r="W80" s="158"/>
      <c r="X80" s="158"/>
      <c r="Y80" s="68"/>
      <c r="Z80" s="68"/>
      <c r="AA80" s="68"/>
      <c r="AB80" s="68"/>
      <c r="AC80" s="158"/>
    </row>
    <row r="81" spans="1:29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170</v>
      </c>
      <c r="P82" s="29">
        <f t="shared" si="27"/>
        <v>45</v>
      </c>
      <c r="Q82" s="29">
        <f t="shared" si="27"/>
        <v>87</v>
      </c>
      <c r="R82" s="29">
        <f t="shared" si="27"/>
        <v>48</v>
      </c>
      <c r="S82" s="69">
        <f>AVERAGE(P82/O82)</f>
        <v>0.26470588235294118</v>
      </c>
      <c r="Y82" s="158"/>
      <c r="Z82" s="158"/>
    </row>
    <row r="83" spans="1:29" ht="13.5" thickBot="1" x14ac:dyDescent="0.25">
      <c r="A83" s="18"/>
      <c r="B83" s="28" t="s">
        <v>11</v>
      </c>
      <c r="C83" s="29">
        <f>SUM(O55,C82)</f>
        <v>170</v>
      </c>
      <c r="D83" s="29">
        <f>SUM(P55,D82)</f>
        <v>45</v>
      </c>
      <c r="E83" s="29">
        <f>SUM(Q55,E82)</f>
        <v>87</v>
      </c>
      <c r="F83" s="29">
        <f>SUM(R55,F82)</f>
        <v>48</v>
      </c>
      <c r="G83" s="29">
        <f t="shared" ref="G83:M83" si="28">SUM(C83,G82)</f>
        <v>170</v>
      </c>
      <c r="H83" s="29">
        <f t="shared" si="28"/>
        <v>45</v>
      </c>
      <c r="I83" s="29">
        <f t="shared" si="28"/>
        <v>87</v>
      </c>
      <c r="J83" s="29">
        <f t="shared" si="28"/>
        <v>48</v>
      </c>
      <c r="K83" s="29">
        <f t="shared" si="28"/>
        <v>170</v>
      </c>
      <c r="L83" s="29">
        <f t="shared" si="28"/>
        <v>45</v>
      </c>
      <c r="M83" s="29">
        <f t="shared" si="28"/>
        <v>87</v>
      </c>
      <c r="N83" s="29">
        <f>SUM(AA27,N82)</f>
        <v>0</v>
      </c>
      <c r="O83" s="70"/>
      <c r="P83" s="71"/>
      <c r="Q83" s="71"/>
      <c r="R83" s="71"/>
      <c r="S83" s="72"/>
      <c r="Y83" s="158"/>
      <c r="Z83" s="158"/>
      <c r="AC83" s="15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0.45783132530120485</v>
      </c>
      <c r="V84" s="195" t="s">
        <v>25</v>
      </c>
      <c r="W84" s="196"/>
      <c r="X84" s="197"/>
      <c r="Y84" s="158"/>
      <c r="Z84" s="158"/>
      <c r="AA84" s="73" t="s">
        <v>26</v>
      </c>
      <c r="AB84" s="73"/>
      <c r="AC84" s="158"/>
    </row>
    <row r="85" spans="1:29" x14ac:dyDescent="0.2">
      <c r="V85" s="77" t="s">
        <v>27</v>
      </c>
      <c r="W85" s="61"/>
      <c r="X85" s="78">
        <v>0.95774647887323938</v>
      </c>
      <c r="Y85" s="158" t="s">
        <v>37</v>
      </c>
      <c r="Z85" s="158"/>
      <c r="AA85" s="73" t="s">
        <v>28</v>
      </c>
      <c r="AB85" s="73"/>
      <c r="AC85" s="158"/>
    </row>
    <row r="86" spans="1:29" x14ac:dyDescent="0.2">
      <c r="A86" s="67" t="s">
        <v>31</v>
      </c>
      <c r="C86" s="130">
        <f>COUNTA(C1,G1,K1,O1,C29,G29,K29,O29,C57,G57,K57)</f>
        <v>7</v>
      </c>
      <c r="E86" s="73" t="s">
        <v>32</v>
      </c>
      <c r="V86" s="77" t="s">
        <v>29</v>
      </c>
      <c r="W86" s="61" t="s">
        <v>326</v>
      </c>
      <c r="X86" s="79">
        <v>0.48407643312101911</v>
      </c>
      <c r="Y86" s="158" t="s">
        <v>200</v>
      </c>
      <c r="Z86" s="158"/>
      <c r="AA86" s="73" t="s">
        <v>30</v>
      </c>
      <c r="AB86" s="73"/>
      <c r="AC86" s="158"/>
    </row>
    <row r="87" spans="1:29" x14ac:dyDescent="0.2">
      <c r="E87" s="73"/>
      <c r="V87" s="77" t="s">
        <v>29</v>
      </c>
      <c r="W87" s="61" t="s">
        <v>376</v>
      </c>
      <c r="X87" s="147">
        <v>0.53846153846153844</v>
      </c>
      <c r="Y87" s="158" t="s">
        <v>205</v>
      </c>
      <c r="Z87" s="158"/>
      <c r="AA87" s="158"/>
      <c r="AB87" s="158"/>
      <c r="AC87" s="158"/>
    </row>
    <row r="88" spans="1:29" x14ac:dyDescent="0.2">
      <c r="V88" s="77" t="s">
        <v>29</v>
      </c>
      <c r="W88" s="61">
        <v>0</v>
      </c>
      <c r="X88" s="147" t="e">
        <v>#DIV/0!</v>
      </c>
      <c r="Y88" s="158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205</v>
      </c>
    </row>
  </sheetData>
  <sheetProtection password="97AA" sheet="1" objects="1" scenarios="1"/>
  <sortState ref="T5:T13">
    <sortCondition ref="T13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65" priority="5" stopIfTrue="1" operator="equal">
      <formula>$Y$79</formula>
    </cfRule>
  </conditionalFormatting>
  <conditionalFormatting sqref="AA59:AB74 AA77:AB77">
    <cfRule type="cellIs" dxfId="64" priority="6" stopIfTrue="1" operator="equal">
      <formula>$AA$79</formula>
    </cfRule>
  </conditionalFormatting>
  <conditionalFormatting sqref="Y75:Z75">
    <cfRule type="cellIs" dxfId="63" priority="3" stopIfTrue="1" operator="equal">
      <formula>$Y$79</formula>
    </cfRule>
  </conditionalFormatting>
  <conditionalFormatting sqref="AA75:AB75">
    <cfRule type="cellIs" dxfId="62" priority="4" stopIfTrue="1" operator="equal">
      <formula>$AA$79</formula>
    </cfRule>
  </conditionalFormatting>
  <conditionalFormatting sqref="Y76:Z76">
    <cfRule type="cellIs" dxfId="61" priority="1" stopIfTrue="1" operator="equal">
      <formula>$Y$79</formula>
    </cfRule>
  </conditionalFormatting>
  <conditionalFormatting sqref="AA76:AB76">
    <cfRule type="cellIs" dxfId="6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4">
    <tabColor rgb="FF92D050"/>
  </sheetPr>
  <dimension ref="A1:AD89"/>
  <sheetViews>
    <sheetView zoomScaleNormal="100" workbookViewId="0">
      <pane xSplit="2" ySplit="2" topLeftCell="C51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2" t="s">
        <v>39</v>
      </c>
      <c r="D1" s="193"/>
      <c r="E1" s="194"/>
      <c r="F1" s="4">
        <v>13</v>
      </c>
      <c r="G1" s="192" t="s">
        <v>244</v>
      </c>
      <c r="H1" s="193"/>
      <c r="I1" s="194"/>
      <c r="J1" s="4">
        <v>17</v>
      </c>
      <c r="K1" s="192" t="s">
        <v>306</v>
      </c>
      <c r="L1" s="193"/>
      <c r="M1" s="194"/>
      <c r="N1" s="4">
        <v>2</v>
      </c>
      <c r="O1" s="192" t="s">
        <v>209</v>
      </c>
      <c r="P1" s="193"/>
      <c r="Q1" s="194"/>
      <c r="R1" s="4">
        <v>1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108</v>
      </c>
      <c r="B3" s="86" t="s">
        <v>347</v>
      </c>
      <c r="C3" s="12">
        <v>4</v>
      </c>
      <c r="D3" s="13">
        <v>1</v>
      </c>
      <c r="E3" s="13">
        <v>3</v>
      </c>
      <c r="F3" s="14">
        <v>1</v>
      </c>
      <c r="G3" s="116">
        <v>2</v>
      </c>
      <c r="H3" s="13">
        <v>0</v>
      </c>
      <c r="I3" s="13">
        <v>0</v>
      </c>
      <c r="J3" s="14">
        <v>0</v>
      </c>
      <c r="K3" s="116"/>
      <c r="L3" s="117"/>
      <c r="M3" s="117"/>
      <c r="N3" s="118"/>
      <c r="O3" s="116">
        <v>5</v>
      </c>
      <c r="P3" s="117">
        <v>1</v>
      </c>
      <c r="Q3" s="117">
        <v>3</v>
      </c>
      <c r="R3" s="118">
        <v>0</v>
      </c>
      <c r="S3" s="17"/>
    </row>
    <row r="4" spans="1:19" x14ac:dyDescent="0.2">
      <c r="A4" s="83" t="s">
        <v>139</v>
      </c>
      <c r="B4" s="86" t="s">
        <v>348</v>
      </c>
      <c r="C4" s="12">
        <v>2</v>
      </c>
      <c r="D4" s="13">
        <v>1</v>
      </c>
      <c r="E4" s="13">
        <v>1</v>
      </c>
      <c r="F4" s="14">
        <v>0</v>
      </c>
      <c r="G4" s="116">
        <v>4</v>
      </c>
      <c r="H4" s="13">
        <v>2</v>
      </c>
      <c r="I4" s="13">
        <v>1</v>
      </c>
      <c r="J4" s="14">
        <v>0</v>
      </c>
      <c r="K4" s="116">
        <v>3</v>
      </c>
      <c r="L4" s="117">
        <v>0</v>
      </c>
      <c r="M4" s="117">
        <v>3</v>
      </c>
      <c r="N4" s="118">
        <v>0</v>
      </c>
      <c r="O4" s="116">
        <v>3</v>
      </c>
      <c r="P4" s="117">
        <v>2</v>
      </c>
      <c r="Q4" s="117">
        <v>1</v>
      </c>
      <c r="R4" s="118">
        <v>0</v>
      </c>
      <c r="S4" s="17"/>
    </row>
    <row r="5" spans="1:19" x14ac:dyDescent="0.2">
      <c r="A5" s="83" t="s">
        <v>95</v>
      </c>
      <c r="B5" s="86" t="s">
        <v>349</v>
      </c>
      <c r="C5" s="12">
        <v>2</v>
      </c>
      <c r="D5" s="13">
        <v>0</v>
      </c>
      <c r="E5" s="13">
        <v>2</v>
      </c>
      <c r="F5" s="14">
        <v>0</v>
      </c>
      <c r="G5" s="116">
        <v>2</v>
      </c>
      <c r="H5" s="13">
        <v>0</v>
      </c>
      <c r="I5" s="13">
        <v>1</v>
      </c>
      <c r="J5" s="14">
        <v>1</v>
      </c>
      <c r="K5" s="116">
        <v>0</v>
      </c>
      <c r="L5" s="117">
        <v>0</v>
      </c>
      <c r="M5" s="117">
        <v>0</v>
      </c>
      <c r="N5" s="118">
        <v>0</v>
      </c>
      <c r="O5" s="116">
        <v>2</v>
      </c>
      <c r="P5" s="117">
        <v>1</v>
      </c>
      <c r="Q5" s="117">
        <v>0</v>
      </c>
      <c r="R5" s="118">
        <v>0</v>
      </c>
      <c r="S5" s="17"/>
    </row>
    <row r="6" spans="1:19" x14ac:dyDescent="0.2">
      <c r="A6" s="83" t="s">
        <v>137</v>
      </c>
      <c r="B6" s="86" t="s">
        <v>350</v>
      </c>
      <c r="C6" s="12">
        <v>2</v>
      </c>
      <c r="D6" s="13">
        <v>0</v>
      </c>
      <c r="E6" s="13">
        <v>1</v>
      </c>
      <c r="F6" s="14">
        <v>0</v>
      </c>
      <c r="G6" s="116">
        <v>0</v>
      </c>
      <c r="H6" s="13">
        <v>0</v>
      </c>
      <c r="I6" s="13">
        <v>0</v>
      </c>
      <c r="J6" s="14">
        <v>0</v>
      </c>
      <c r="K6" s="116">
        <v>1</v>
      </c>
      <c r="L6" s="117">
        <v>0</v>
      </c>
      <c r="M6" s="117">
        <v>1</v>
      </c>
      <c r="N6" s="118">
        <v>0</v>
      </c>
      <c r="O6" s="116"/>
      <c r="P6" s="117"/>
      <c r="Q6" s="117"/>
      <c r="R6" s="118"/>
      <c r="S6" s="17" t="s">
        <v>8</v>
      </c>
    </row>
    <row r="7" spans="1:19" x14ac:dyDescent="0.2">
      <c r="A7" s="83" t="s">
        <v>136</v>
      </c>
      <c r="B7" s="86" t="s">
        <v>58</v>
      </c>
      <c r="C7" s="12">
        <v>2</v>
      </c>
      <c r="D7" s="13">
        <v>0</v>
      </c>
      <c r="E7" s="13">
        <v>1</v>
      </c>
      <c r="F7" s="14">
        <v>0</v>
      </c>
      <c r="G7" s="116">
        <v>3</v>
      </c>
      <c r="H7" s="13">
        <v>0</v>
      </c>
      <c r="I7" s="13">
        <v>1</v>
      </c>
      <c r="J7" s="14">
        <v>0</v>
      </c>
      <c r="K7" s="116"/>
      <c r="L7" s="117"/>
      <c r="M7" s="117"/>
      <c r="N7" s="118"/>
      <c r="O7" s="116">
        <v>2</v>
      </c>
      <c r="P7" s="117">
        <v>1</v>
      </c>
      <c r="Q7" s="117">
        <v>0</v>
      </c>
      <c r="R7" s="118">
        <v>0</v>
      </c>
      <c r="S7" s="17"/>
    </row>
    <row r="8" spans="1:19" x14ac:dyDescent="0.2">
      <c r="A8" s="83" t="s">
        <v>196</v>
      </c>
      <c r="B8" s="86" t="s">
        <v>351</v>
      </c>
      <c r="C8" s="12">
        <v>2</v>
      </c>
      <c r="D8" s="130">
        <v>1</v>
      </c>
      <c r="E8" s="130">
        <v>1</v>
      </c>
      <c r="F8" s="14">
        <v>0</v>
      </c>
      <c r="G8" s="116">
        <v>2</v>
      </c>
      <c r="H8" s="13">
        <v>1</v>
      </c>
      <c r="I8" s="13">
        <v>1</v>
      </c>
      <c r="J8" s="14">
        <v>0</v>
      </c>
      <c r="K8" s="116">
        <v>3</v>
      </c>
      <c r="L8" s="117">
        <v>1</v>
      </c>
      <c r="M8" s="117">
        <v>2</v>
      </c>
      <c r="N8" s="119">
        <v>0</v>
      </c>
      <c r="O8" s="116">
        <v>2</v>
      </c>
      <c r="P8" s="117">
        <v>0</v>
      </c>
      <c r="Q8" s="117">
        <v>2</v>
      </c>
      <c r="R8" s="119">
        <v>1</v>
      </c>
      <c r="S8" s="17"/>
    </row>
    <row r="9" spans="1:19" x14ac:dyDescent="0.2">
      <c r="A9" s="83" t="s">
        <v>227</v>
      </c>
      <c r="B9" s="86" t="s">
        <v>386</v>
      </c>
      <c r="C9" s="12">
        <v>2</v>
      </c>
      <c r="D9" s="130">
        <v>0</v>
      </c>
      <c r="E9" s="130">
        <v>2</v>
      </c>
      <c r="F9" s="14">
        <v>0</v>
      </c>
      <c r="G9" s="116">
        <v>4</v>
      </c>
      <c r="H9" s="13">
        <v>0</v>
      </c>
      <c r="I9" s="13">
        <v>1</v>
      </c>
      <c r="J9" s="14">
        <v>0</v>
      </c>
      <c r="K9" s="116">
        <v>2</v>
      </c>
      <c r="L9" s="117">
        <v>0</v>
      </c>
      <c r="M9" s="117">
        <v>2</v>
      </c>
      <c r="N9" s="118">
        <v>0</v>
      </c>
      <c r="O9" s="116"/>
      <c r="P9" s="117"/>
      <c r="Q9" s="117"/>
      <c r="R9" s="118"/>
      <c r="S9" s="17"/>
    </row>
    <row r="10" spans="1:19" x14ac:dyDescent="0.2">
      <c r="A10" s="83" t="s">
        <v>138</v>
      </c>
      <c r="B10" s="86" t="s">
        <v>111</v>
      </c>
      <c r="C10" s="12">
        <v>2</v>
      </c>
      <c r="D10" s="130">
        <v>1</v>
      </c>
      <c r="E10" s="130">
        <v>0</v>
      </c>
      <c r="F10" s="14">
        <v>1</v>
      </c>
      <c r="G10" s="116">
        <v>2</v>
      </c>
      <c r="H10" s="13">
        <v>2</v>
      </c>
      <c r="I10" s="13">
        <v>0</v>
      </c>
      <c r="J10" s="14">
        <v>0</v>
      </c>
      <c r="K10" s="116">
        <v>3</v>
      </c>
      <c r="L10" s="117">
        <v>0</v>
      </c>
      <c r="M10" s="117">
        <v>2</v>
      </c>
      <c r="N10" s="118">
        <v>0</v>
      </c>
      <c r="O10" s="116">
        <v>4</v>
      </c>
      <c r="P10" s="117">
        <v>1</v>
      </c>
      <c r="Q10" s="117">
        <v>2</v>
      </c>
      <c r="R10" s="118">
        <v>3</v>
      </c>
      <c r="S10" s="17"/>
    </row>
    <row r="11" spans="1:19" x14ac:dyDescent="0.2">
      <c r="A11" s="83" t="s">
        <v>167</v>
      </c>
      <c r="B11" s="86" t="s">
        <v>352</v>
      </c>
      <c r="C11" s="12">
        <v>1</v>
      </c>
      <c r="D11" s="13">
        <v>0</v>
      </c>
      <c r="E11" s="13">
        <v>1</v>
      </c>
      <c r="F11" s="14">
        <v>0</v>
      </c>
      <c r="G11" s="116">
        <v>2</v>
      </c>
      <c r="H11" s="13">
        <v>0</v>
      </c>
      <c r="I11" s="13">
        <v>0</v>
      </c>
      <c r="J11" s="14">
        <v>1</v>
      </c>
      <c r="K11" s="120">
        <v>3</v>
      </c>
      <c r="L11" s="121">
        <v>0</v>
      </c>
      <c r="M11" s="121">
        <v>2</v>
      </c>
      <c r="N11" s="119">
        <v>0</v>
      </c>
      <c r="O11" s="120">
        <v>1</v>
      </c>
      <c r="P11" s="121">
        <v>0</v>
      </c>
      <c r="Q11" s="121">
        <v>1</v>
      </c>
      <c r="R11" s="119">
        <v>0</v>
      </c>
      <c r="S11" s="17"/>
    </row>
    <row r="12" spans="1:19" x14ac:dyDescent="0.2">
      <c r="A12" s="83" t="s">
        <v>107</v>
      </c>
      <c r="B12" s="86" t="s">
        <v>353</v>
      </c>
      <c r="C12" s="12">
        <v>2</v>
      </c>
      <c r="D12" s="13">
        <v>0</v>
      </c>
      <c r="E12" s="13">
        <v>2</v>
      </c>
      <c r="F12" s="14">
        <v>0</v>
      </c>
      <c r="G12" s="116">
        <v>3</v>
      </c>
      <c r="H12" s="13">
        <v>2</v>
      </c>
      <c r="I12" s="13">
        <v>0</v>
      </c>
      <c r="J12" s="14">
        <v>0</v>
      </c>
      <c r="K12" s="116">
        <v>3</v>
      </c>
      <c r="L12" s="117">
        <v>2</v>
      </c>
      <c r="M12" s="117">
        <v>1</v>
      </c>
      <c r="N12" s="118">
        <v>0</v>
      </c>
      <c r="O12" s="116">
        <v>3</v>
      </c>
      <c r="P12" s="117">
        <v>0</v>
      </c>
      <c r="Q12" s="117">
        <v>3</v>
      </c>
      <c r="R12" s="118">
        <v>0</v>
      </c>
      <c r="S12" s="17"/>
    </row>
    <row r="13" spans="1:19" x14ac:dyDescent="0.2">
      <c r="A13" s="83" t="s">
        <v>141</v>
      </c>
      <c r="B13" s="86" t="s">
        <v>410</v>
      </c>
      <c r="C13" s="12">
        <v>1</v>
      </c>
      <c r="D13" s="130">
        <v>0</v>
      </c>
      <c r="E13" s="130">
        <v>1</v>
      </c>
      <c r="F13" s="14">
        <v>0</v>
      </c>
      <c r="G13" s="12">
        <v>2</v>
      </c>
      <c r="H13" s="130">
        <v>1</v>
      </c>
      <c r="I13" s="130">
        <v>0</v>
      </c>
      <c r="J13" s="14">
        <v>0</v>
      </c>
      <c r="K13" s="116">
        <v>0</v>
      </c>
      <c r="L13" s="117">
        <v>0</v>
      </c>
      <c r="M13" s="117">
        <v>0</v>
      </c>
      <c r="N13" s="118">
        <v>0</v>
      </c>
      <c r="O13" s="116">
        <v>4</v>
      </c>
      <c r="P13" s="117">
        <v>2</v>
      </c>
      <c r="Q13" s="117">
        <v>1</v>
      </c>
      <c r="R13" s="118">
        <v>2</v>
      </c>
      <c r="S13" s="17"/>
    </row>
    <row r="14" spans="1:19" x14ac:dyDescent="0.2">
      <c r="A14" s="83"/>
      <c r="B14" s="150"/>
      <c r="C14" s="12"/>
      <c r="D14" s="130"/>
      <c r="E14" s="130"/>
      <c r="F14" s="14"/>
      <c r="G14" s="116"/>
      <c r="H14" s="13"/>
      <c r="I14" s="13"/>
      <c r="J14" s="14"/>
      <c r="K14" s="116"/>
      <c r="L14" s="117"/>
      <c r="M14" s="117"/>
      <c r="N14" s="118"/>
      <c r="O14" s="116"/>
      <c r="P14" s="117"/>
      <c r="Q14" s="117"/>
      <c r="R14" s="118"/>
      <c r="S14" s="17"/>
    </row>
    <row r="15" spans="1:19" x14ac:dyDescent="0.2">
      <c r="A15" s="83"/>
      <c r="B15" s="86"/>
      <c r="C15" s="12"/>
      <c r="D15" s="130"/>
      <c r="E15" s="130"/>
      <c r="F15" s="14"/>
      <c r="G15" s="116"/>
      <c r="H15" s="13"/>
      <c r="I15" s="13"/>
      <c r="J15" s="14"/>
      <c r="K15" s="116"/>
      <c r="L15" s="117"/>
      <c r="M15" s="117"/>
      <c r="N15" s="118"/>
      <c r="O15" s="116"/>
      <c r="P15" s="117"/>
      <c r="Q15" s="117"/>
      <c r="R15" s="118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354</v>
      </c>
      <c r="C22" s="20">
        <v>22</v>
      </c>
      <c r="D22" s="21">
        <v>4</v>
      </c>
      <c r="E22" s="21">
        <v>15</v>
      </c>
      <c r="F22" s="22">
        <v>2</v>
      </c>
      <c r="G22" s="20"/>
      <c r="H22" s="21"/>
      <c r="I22" s="21"/>
      <c r="J22" s="22"/>
      <c r="K22" s="20">
        <v>18</v>
      </c>
      <c r="L22" s="21">
        <v>3</v>
      </c>
      <c r="M22" s="21">
        <v>13</v>
      </c>
      <c r="N22" s="22">
        <v>0</v>
      </c>
      <c r="O22" s="20">
        <v>26</v>
      </c>
      <c r="P22" s="21">
        <v>8</v>
      </c>
      <c r="Q22" s="21">
        <v>13</v>
      </c>
      <c r="R22" s="22">
        <v>6</v>
      </c>
      <c r="S22" s="24"/>
    </row>
    <row r="23" spans="1:24" x14ac:dyDescent="0.2">
      <c r="A23" s="18"/>
      <c r="B23" s="152" t="s">
        <v>387</v>
      </c>
      <c r="C23" s="90"/>
      <c r="D23" s="56"/>
      <c r="E23" s="56"/>
      <c r="F23" s="91"/>
      <c r="G23" s="90">
        <v>26</v>
      </c>
      <c r="H23" s="56">
        <v>8</v>
      </c>
      <c r="I23" s="56">
        <v>5</v>
      </c>
      <c r="J23" s="91">
        <v>2</v>
      </c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22</v>
      </c>
      <c r="D26" s="29">
        <f t="shared" si="0"/>
        <v>4</v>
      </c>
      <c r="E26" s="29">
        <f t="shared" si="0"/>
        <v>15</v>
      </c>
      <c r="F26" s="29">
        <f t="shared" si="0"/>
        <v>2</v>
      </c>
      <c r="G26" s="29">
        <f t="shared" si="0"/>
        <v>26</v>
      </c>
      <c r="H26" s="29">
        <f t="shared" si="0"/>
        <v>8</v>
      </c>
      <c r="I26" s="29">
        <f t="shared" si="0"/>
        <v>5</v>
      </c>
      <c r="J26" s="29">
        <f t="shared" si="0"/>
        <v>2</v>
      </c>
      <c r="K26" s="29">
        <f t="shared" si="0"/>
        <v>18</v>
      </c>
      <c r="L26" s="29">
        <f t="shared" si="0"/>
        <v>3</v>
      </c>
      <c r="M26" s="29">
        <f t="shared" si="0"/>
        <v>13</v>
      </c>
      <c r="N26" s="29">
        <f t="shared" si="0"/>
        <v>0</v>
      </c>
      <c r="O26" s="29">
        <f t="shared" si="0"/>
        <v>26</v>
      </c>
      <c r="P26" s="29">
        <f t="shared" si="0"/>
        <v>8</v>
      </c>
      <c r="Q26" s="29">
        <f t="shared" si="0"/>
        <v>13</v>
      </c>
      <c r="R26" s="29">
        <f t="shared" si="0"/>
        <v>6</v>
      </c>
      <c r="S26" s="24"/>
    </row>
    <row r="27" spans="1:24" ht="13.5" thickBot="1" x14ac:dyDescent="0.25">
      <c r="A27" s="18"/>
      <c r="B27" s="28" t="s">
        <v>11</v>
      </c>
      <c r="C27" s="30">
        <f>C26</f>
        <v>22</v>
      </c>
      <c r="D27" s="30">
        <f>D26</f>
        <v>4</v>
      </c>
      <c r="E27" s="30">
        <f>E26</f>
        <v>15</v>
      </c>
      <c r="F27" s="30">
        <f>F26</f>
        <v>2</v>
      </c>
      <c r="G27" s="30">
        <f t="shared" ref="G27:R27" si="1">SUM(C27,G26)</f>
        <v>48</v>
      </c>
      <c r="H27" s="30">
        <f t="shared" si="1"/>
        <v>12</v>
      </c>
      <c r="I27" s="30">
        <f t="shared" si="1"/>
        <v>20</v>
      </c>
      <c r="J27" s="30">
        <f t="shared" si="1"/>
        <v>4</v>
      </c>
      <c r="K27" s="30">
        <f t="shared" si="1"/>
        <v>66</v>
      </c>
      <c r="L27" s="30">
        <f t="shared" si="1"/>
        <v>15</v>
      </c>
      <c r="M27" s="30">
        <f t="shared" si="1"/>
        <v>33</v>
      </c>
      <c r="N27" s="30">
        <f t="shared" si="1"/>
        <v>4</v>
      </c>
      <c r="O27" s="31">
        <f t="shared" si="1"/>
        <v>92</v>
      </c>
      <c r="P27" s="30">
        <f t="shared" si="1"/>
        <v>23</v>
      </c>
      <c r="Q27" s="30">
        <f t="shared" si="1"/>
        <v>46</v>
      </c>
      <c r="R27" s="32">
        <f t="shared" si="1"/>
        <v>10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2" t="s">
        <v>40</v>
      </c>
      <c r="D29" s="193"/>
      <c r="E29" s="194"/>
      <c r="F29" s="4">
        <v>20</v>
      </c>
      <c r="G29" s="192" t="s">
        <v>303</v>
      </c>
      <c r="H29" s="193"/>
      <c r="I29" s="194"/>
      <c r="J29" s="4">
        <v>5</v>
      </c>
      <c r="K29" s="192" t="s">
        <v>184</v>
      </c>
      <c r="L29" s="193"/>
      <c r="M29" s="194"/>
      <c r="N29" s="4">
        <v>5</v>
      </c>
      <c r="O29" s="199" t="s">
        <v>67</v>
      </c>
      <c r="P29" s="193"/>
      <c r="Q29" s="194"/>
      <c r="R29" s="5">
        <v>18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55</v>
      </c>
      <c r="B31" s="86" t="str">
        <f t="shared" si="2"/>
        <v>Joe DeJesus</v>
      </c>
      <c r="C31" s="12">
        <v>5</v>
      </c>
      <c r="D31" s="13">
        <v>2</v>
      </c>
      <c r="E31" s="13">
        <v>3</v>
      </c>
      <c r="F31" s="14">
        <v>3</v>
      </c>
      <c r="G31" s="12">
        <v>1</v>
      </c>
      <c r="H31" s="13">
        <v>0</v>
      </c>
      <c r="I31" s="13">
        <v>1</v>
      </c>
      <c r="J31" s="14">
        <v>0</v>
      </c>
      <c r="K31" s="12">
        <v>5</v>
      </c>
      <c r="L31" s="13">
        <v>2</v>
      </c>
      <c r="M31" s="13">
        <v>3</v>
      </c>
      <c r="N31" s="14">
        <v>1</v>
      </c>
      <c r="O31" s="15">
        <v>4</v>
      </c>
      <c r="P31" s="13">
        <v>1</v>
      </c>
      <c r="Q31" s="13">
        <v>2</v>
      </c>
      <c r="R31" s="16">
        <v>7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13</v>
      </c>
      <c r="B32" s="86" t="str">
        <f t="shared" si="2"/>
        <v>Alex Barerra</v>
      </c>
      <c r="C32" s="12">
        <v>2</v>
      </c>
      <c r="D32" s="13">
        <v>2</v>
      </c>
      <c r="E32" s="13">
        <v>0</v>
      </c>
      <c r="F32" s="14">
        <v>0</v>
      </c>
      <c r="G32" s="12">
        <v>3</v>
      </c>
      <c r="H32" s="13">
        <v>2</v>
      </c>
      <c r="I32" s="13">
        <v>1</v>
      </c>
      <c r="J32" s="14">
        <v>0</v>
      </c>
      <c r="K32" s="12">
        <v>5</v>
      </c>
      <c r="L32" s="13">
        <v>2</v>
      </c>
      <c r="M32" s="13">
        <v>3</v>
      </c>
      <c r="N32" s="14">
        <v>0</v>
      </c>
      <c r="O32" s="15"/>
      <c r="P32" s="13"/>
      <c r="Q32" s="13"/>
      <c r="R32" s="16"/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9</v>
      </c>
      <c r="B33" s="86" t="str">
        <f t="shared" si="2"/>
        <v>Eric Sholz</v>
      </c>
      <c r="C33" s="12">
        <v>1</v>
      </c>
      <c r="D33" s="13">
        <v>0</v>
      </c>
      <c r="E33" s="13">
        <v>0</v>
      </c>
      <c r="F33" s="14">
        <v>0</v>
      </c>
      <c r="G33" s="12">
        <v>2</v>
      </c>
      <c r="H33" s="13">
        <v>0</v>
      </c>
      <c r="I33" s="13">
        <v>1</v>
      </c>
      <c r="J33" s="14">
        <v>1</v>
      </c>
      <c r="K33" s="12">
        <v>1</v>
      </c>
      <c r="L33" s="13">
        <v>0</v>
      </c>
      <c r="M33" s="13">
        <v>1</v>
      </c>
      <c r="N33" s="14">
        <v>0</v>
      </c>
      <c r="O33" s="15">
        <v>2</v>
      </c>
      <c r="P33" s="13">
        <v>0</v>
      </c>
      <c r="Q33" s="13">
        <v>2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16</v>
      </c>
      <c r="B34" s="86" t="str">
        <f t="shared" si="2"/>
        <v>Jim Hughes</v>
      </c>
      <c r="C34" s="12">
        <v>0</v>
      </c>
      <c r="D34" s="13">
        <v>0</v>
      </c>
      <c r="E34" s="13">
        <v>0</v>
      </c>
      <c r="F34" s="14">
        <v>0</v>
      </c>
      <c r="G34" s="12">
        <v>0</v>
      </c>
      <c r="H34" s="13">
        <v>0</v>
      </c>
      <c r="I34" s="13">
        <v>0</v>
      </c>
      <c r="J34" s="14">
        <v>3</v>
      </c>
      <c r="K34" s="12">
        <v>0</v>
      </c>
      <c r="L34" s="13">
        <v>0</v>
      </c>
      <c r="M34" s="13">
        <v>0</v>
      </c>
      <c r="N34" s="14">
        <v>1</v>
      </c>
      <c r="O34" s="15">
        <v>0</v>
      </c>
      <c r="P34" s="13">
        <v>0</v>
      </c>
      <c r="Q34" s="13">
        <v>0</v>
      </c>
      <c r="R34" s="16">
        <v>1</v>
      </c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23</v>
      </c>
      <c r="B35" s="86" t="str">
        <f t="shared" si="2"/>
        <v>Braulio Thorne</v>
      </c>
      <c r="C35" s="12">
        <v>1</v>
      </c>
      <c r="D35" s="13">
        <v>0</v>
      </c>
      <c r="E35" s="13">
        <v>1</v>
      </c>
      <c r="F35" s="14">
        <v>2</v>
      </c>
      <c r="G35" s="12">
        <v>3</v>
      </c>
      <c r="H35" s="13">
        <v>1</v>
      </c>
      <c r="I35" s="13">
        <v>1</v>
      </c>
      <c r="J35" s="14">
        <v>1</v>
      </c>
      <c r="K35" s="12">
        <v>2</v>
      </c>
      <c r="L35" s="13">
        <v>2</v>
      </c>
      <c r="M35" s="13">
        <v>0</v>
      </c>
      <c r="N35" s="14">
        <v>0</v>
      </c>
      <c r="O35" s="15">
        <v>2</v>
      </c>
      <c r="P35" s="13">
        <v>0</v>
      </c>
      <c r="Q35" s="13">
        <v>1</v>
      </c>
      <c r="R35" s="16">
        <v>2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38</v>
      </c>
      <c r="B36" s="86" t="str">
        <f t="shared" si="2"/>
        <v>Edgar Ericson</v>
      </c>
      <c r="C36" s="12">
        <v>2</v>
      </c>
      <c r="D36" s="13">
        <v>0</v>
      </c>
      <c r="E36" s="13">
        <v>2</v>
      </c>
      <c r="F36" s="14">
        <v>2</v>
      </c>
      <c r="G36" s="12">
        <v>1</v>
      </c>
      <c r="H36" s="13">
        <v>0</v>
      </c>
      <c r="I36" s="13">
        <v>1</v>
      </c>
      <c r="J36" s="14">
        <v>0</v>
      </c>
      <c r="K36" s="12">
        <v>2</v>
      </c>
      <c r="L36" s="13">
        <v>1</v>
      </c>
      <c r="M36" s="13">
        <v>1</v>
      </c>
      <c r="N36" s="14">
        <v>0</v>
      </c>
      <c r="O36" s="15">
        <v>3</v>
      </c>
      <c r="P36" s="13">
        <v>0</v>
      </c>
      <c r="Q36" s="13">
        <v>2</v>
      </c>
      <c r="R36" s="16">
        <v>0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tr">
        <f t="shared" si="2"/>
        <v>65</v>
      </c>
      <c r="B37" s="86" t="str">
        <f t="shared" si="2"/>
        <v>Mike Zampella</v>
      </c>
      <c r="C37" s="12">
        <v>5</v>
      </c>
      <c r="D37" s="13">
        <v>2</v>
      </c>
      <c r="E37" s="13">
        <v>3</v>
      </c>
      <c r="F37" s="14">
        <v>0</v>
      </c>
      <c r="G37" s="12">
        <v>2</v>
      </c>
      <c r="H37" s="13">
        <v>0</v>
      </c>
      <c r="I37" s="13">
        <v>2</v>
      </c>
      <c r="J37" s="14">
        <v>0</v>
      </c>
      <c r="K37" s="12"/>
      <c r="L37" s="13"/>
      <c r="M37" s="13"/>
      <c r="N37" s="14"/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8</v>
      </c>
      <c r="B38" s="86" t="str">
        <f t="shared" si="2"/>
        <v>Matt Puvogel</v>
      </c>
      <c r="C38" s="12">
        <v>2</v>
      </c>
      <c r="D38" s="13">
        <v>0</v>
      </c>
      <c r="E38" s="13">
        <v>0</v>
      </c>
      <c r="F38" s="14">
        <v>1</v>
      </c>
      <c r="G38" s="12"/>
      <c r="H38" s="13"/>
      <c r="I38" s="13"/>
      <c r="J38" s="14"/>
      <c r="K38" s="12">
        <v>2</v>
      </c>
      <c r="L38" s="13">
        <v>0</v>
      </c>
      <c r="M38" s="13">
        <v>2</v>
      </c>
      <c r="N38" s="14">
        <v>0</v>
      </c>
      <c r="O38" s="15">
        <v>1</v>
      </c>
      <c r="P38" s="13">
        <v>0</v>
      </c>
      <c r="Q38" s="13">
        <v>1</v>
      </c>
      <c r="R38" s="16">
        <v>1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20</v>
      </c>
      <c r="B39" s="86" t="str">
        <f t="shared" si="2"/>
        <v>Derrick Anderson</v>
      </c>
      <c r="C39" s="12">
        <v>2</v>
      </c>
      <c r="D39" s="13">
        <v>0</v>
      </c>
      <c r="E39" s="13">
        <v>2</v>
      </c>
      <c r="F39" s="14">
        <v>0</v>
      </c>
      <c r="G39" s="12">
        <v>2</v>
      </c>
      <c r="H39" s="13">
        <v>1</v>
      </c>
      <c r="I39" s="13">
        <v>1</v>
      </c>
      <c r="J39" s="14">
        <v>1</v>
      </c>
      <c r="K39" s="12">
        <v>3</v>
      </c>
      <c r="L39" s="13">
        <v>2</v>
      </c>
      <c r="M39" s="13">
        <v>1</v>
      </c>
      <c r="N39" s="14">
        <v>1</v>
      </c>
      <c r="O39" s="15">
        <v>4</v>
      </c>
      <c r="P39" s="13">
        <v>1</v>
      </c>
      <c r="Q39" s="13">
        <v>2</v>
      </c>
      <c r="R39" s="16">
        <v>2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35</v>
      </c>
      <c r="B40" s="86" t="str">
        <f t="shared" si="2"/>
        <v>Pasquale Agone</v>
      </c>
      <c r="C40" s="12">
        <v>3</v>
      </c>
      <c r="D40" s="13">
        <v>2</v>
      </c>
      <c r="E40" s="13">
        <v>0</v>
      </c>
      <c r="F40" s="14">
        <v>0</v>
      </c>
      <c r="G40" s="12">
        <v>3</v>
      </c>
      <c r="H40" s="13">
        <v>2</v>
      </c>
      <c r="I40" s="13">
        <v>0</v>
      </c>
      <c r="J40" s="14">
        <v>0</v>
      </c>
      <c r="K40" s="12">
        <v>5</v>
      </c>
      <c r="L40" s="13">
        <v>3</v>
      </c>
      <c r="M40" s="13">
        <v>2</v>
      </c>
      <c r="N40" s="14">
        <v>0</v>
      </c>
      <c r="O40" s="15">
        <v>3</v>
      </c>
      <c r="P40" s="13">
        <v>1</v>
      </c>
      <c r="Q40" s="13">
        <v>0</v>
      </c>
      <c r="R40" s="16">
        <v>0</v>
      </c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15</v>
      </c>
      <c r="B41" s="86" t="str">
        <f t="shared" si="2"/>
        <v>Meghan Fink</v>
      </c>
      <c r="C41" s="12">
        <v>3</v>
      </c>
      <c r="D41" s="13">
        <v>0</v>
      </c>
      <c r="E41" s="13">
        <v>1</v>
      </c>
      <c r="F41" s="14">
        <v>2</v>
      </c>
      <c r="G41" s="12">
        <v>3</v>
      </c>
      <c r="H41" s="13">
        <v>0</v>
      </c>
      <c r="I41" s="13">
        <v>2</v>
      </c>
      <c r="J41" s="14">
        <v>3</v>
      </c>
      <c r="K41" s="12">
        <v>5</v>
      </c>
      <c r="L41" s="13">
        <v>0</v>
      </c>
      <c r="M41" s="13">
        <v>3</v>
      </c>
      <c r="N41" s="14">
        <v>1</v>
      </c>
      <c r="O41" s="15">
        <v>2</v>
      </c>
      <c r="P41" s="13">
        <v>0</v>
      </c>
      <c r="Q41" s="13">
        <v>1</v>
      </c>
      <c r="R41" s="16">
        <v>1</v>
      </c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Dave Mazza</v>
      </c>
      <c r="C50" s="20"/>
      <c r="D50" s="21"/>
      <c r="E50" s="21"/>
      <c r="F50" s="22"/>
      <c r="G50" s="20">
        <v>20</v>
      </c>
      <c r="H50" s="21">
        <v>6</v>
      </c>
      <c r="I50" s="21">
        <v>10</v>
      </c>
      <c r="J50" s="22">
        <v>9</v>
      </c>
      <c r="K50" s="20">
        <v>30</v>
      </c>
      <c r="L50" s="21">
        <v>3</v>
      </c>
      <c r="M50" s="21">
        <v>12</v>
      </c>
      <c r="N50" s="22">
        <v>4</v>
      </c>
      <c r="O50" s="20">
        <v>21</v>
      </c>
      <c r="P50" s="21">
        <v>3</v>
      </c>
      <c r="Q50" s="21">
        <v>11</v>
      </c>
      <c r="R50" s="23">
        <v>14</v>
      </c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James Sciortino</v>
      </c>
      <c r="C51" s="90">
        <v>26</v>
      </c>
      <c r="D51" s="56">
        <v>8</v>
      </c>
      <c r="E51" s="56">
        <v>12</v>
      </c>
      <c r="F51" s="91">
        <v>10</v>
      </c>
      <c r="G51" s="90"/>
      <c r="H51" s="56"/>
      <c r="I51" s="56"/>
      <c r="J51" s="91"/>
      <c r="K51" s="90">
        <v>15</v>
      </c>
      <c r="L51" s="56">
        <v>9</v>
      </c>
      <c r="M51" s="56">
        <v>4</v>
      </c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26</v>
      </c>
      <c r="D54" s="29">
        <f t="shared" si="3"/>
        <v>8</v>
      </c>
      <c r="E54" s="29">
        <f t="shared" si="3"/>
        <v>12</v>
      </c>
      <c r="F54" s="29">
        <f t="shared" si="3"/>
        <v>10</v>
      </c>
      <c r="G54" s="29">
        <f t="shared" si="3"/>
        <v>20</v>
      </c>
      <c r="H54" s="29">
        <f t="shared" si="3"/>
        <v>6</v>
      </c>
      <c r="I54" s="29">
        <f t="shared" si="3"/>
        <v>10</v>
      </c>
      <c r="J54" s="29">
        <f t="shared" si="3"/>
        <v>9</v>
      </c>
      <c r="K54" s="29">
        <f t="shared" si="3"/>
        <v>30</v>
      </c>
      <c r="L54" s="29">
        <f t="shared" si="3"/>
        <v>12</v>
      </c>
      <c r="M54" s="29">
        <f t="shared" si="3"/>
        <v>16</v>
      </c>
      <c r="N54" s="29">
        <f t="shared" si="3"/>
        <v>4</v>
      </c>
      <c r="O54" s="29">
        <f t="shared" si="3"/>
        <v>21</v>
      </c>
      <c r="P54" s="29">
        <f t="shared" si="3"/>
        <v>3</v>
      </c>
      <c r="Q54" s="29">
        <f t="shared" si="3"/>
        <v>11</v>
      </c>
      <c r="R54" s="29">
        <f t="shared" si="3"/>
        <v>14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118</v>
      </c>
      <c r="D55" s="30">
        <f>SUM(P27,D54)</f>
        <v>31</v>
      </c>
      <c r="E55" s="30">
        <f>SUM(Q27,E54)</f>
        <v>58</v>
      </c>
      <c r="F55" s="30">
        <f>SUM(R27,F54)</f>
        <v>20</v>
      </c>
      <c r="G55" s="30">
        <f t="shared" ref="G55:R55" si="4">SUM(C55,G54)</f>
        <v>138</v>
      </c>
      <c r="H55" s="30">
        <f t="shared" si="4"/>
        <v>37</v>
      </c>
      <c r="I55" s="30">
        <f t="shared" si="4"/>
        <v>68</v>
      </c>
      <c r="J55" s="30">
        <f t="shared" si="4"/>
        <v>29</v>
      </c>
      <c r="K55" s="30">
        <f t="shared" si="4"/>
        <v>168</v>
      </c>
      <c r="L55" s="30">
        <f t="shared" si="4"/>
        <v>49</v>
      </c>
      <c r="M55" s="30">
        <f t="shared" si="4"/>
        <v>84</v>
      </c>
      <c r="N55" s="30">
        <f t="shared" si="4"/>
        <v>33</v>
      </c>
      <c r="O55" s="31">
        <f t="shared" si="4"/>
        <v>189</v>
      </c>
      <c r="P55" s="30">
        <f t="shared" si="4"/>
        <v>52</v>
      </c>
      <c r="Q55" s="30">
        <f t="shared" si="4"/>
        <v>95</v>
      </c>
      <c r="R55" s="32">
        <f t="shared" si="4"/>
        <v>47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 t="s">
        <v>248</v>
      </c>
      <c r="D57" s="193"/>
      <c r="E57" s="194"/>
      <c r="F57" s="49">
        <v>9</v>
      </c>
      <c r="G57" s="192" t="s">
        <v>70</v>
      </c>
      <c r="H57" s="193"/>
      <c r="I57" s="194"/>
      <c r="J57" s="49">
        <v>17</v>
      </c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107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5">A3</f>
        <v>55</v>
      </c>
      <c r="B59" s="86" t="str">
        <f t="shared" ref="B59:B76" si="6">B31</f>
        <v>Joe DeJesus</v>
      </c>
      <c r="C59" s="12">
        <v>5</v>
      </c>
      <c r="D59" s="13">
        <v>2</v>
      </c>
      <c r="E59" s="13">
        <v>3</v>
      </c>
      <c r="F59" s="14">
        <v>3</v>
      </c>
      <c r="G59" s="12">
        <v>4</v>
      </c>
      <c r="H59" s="13">
        <v>2</v>
      </c>
      <c r="I59" s="13">
        <v>0</v>
      </c>
      <c r="J59" s="14">
        <v>2</v>
      </c>
      <c r="K59" s="12"/>
      <c r="L59" s="13"/>
      <c r="M59" s="13"/>
      <c r="N59" s="14"/>
      <c r="O59" s="58">
        <f>SUM(C3,G3,K3,O3,C31,G31,K31,O31,C59,G59,K59)</f>
        <v>35</v>
      </c>
      <c r="P59" s="88">
        <f>SUM(D3,H3,L3,P3,D31,H31,L31,P31,D59,H59,L59)</f>
        <v>11</v>
      </c>
      <c r="Q59" s="88">
        <f>SUM(E3,I3,M3,Q3,E31,I31,M31,Q31,E59,I59,M59)</f>
        <v>18</v>
      </c>
      <c r="R59" s="89">
        <f>SUM(F3,J3,N3,R3,F31,J31,N31,R31,F59,J59,N59)</f>
        <v>17</v>
      </c>
      <c r="S59" s="84">
        <f>IF(O59=0,0,AVERAGE(P59/O59))</f>
        <v>0.31428571428571428</v>
      </c>
      <c r="U59" s="43" t="s">
        <v>108</v>
      </c>
      <c r="V59" s="86" t="s">
        <v>347</v>
      </c>
      <c r="W59" s="59">
        <v>17</v>
      </c>
      <c r="X59" s="59">
        <v>17</v>
      </c>
      <c r="Y59" s="60">
        <v>0.31428571428571428</v>
      </c>
      <c r="Z59" s="60" t="s">
        <v>200</v>
      </c>
      <c r="AA59" s="60">
        <v>1.8888888888888888</v>
      </c>
      <c r="AB59" s="60" t="s">
        <v>200</v>
      </c>
      <c r="AC59" s="59">
        <v>9</v>
      </c>
      <c r="AD59" s="105">
        <v>0.31428571428571428</v>
      </c>
    </row>
    <row r="60" spans="1:30" x14ac:dyDescent="0.2">
      <c r="A60" s="83" t="str">
        <f t="shared" si="5"/>
        <v>13</v>
      </c>
      <c r="B60" s="86" t="str">
        <f t="shared" si="6"/>
        <v>Alex Barerra</v>
      </c>
      <c r="C60" s="12">
        <v>5</v>
      </c>
      <c r="D60" s="13">
        <v>4</v>
      </c>
      <c r="E60" s="13">
        <v>1</v>
      </c>
      <c r="F60" s="14">
        <v>0</v>
      </c>
      <c r="G60" s="12">
        <v>2</v>
      </c>
      <c r="H60" s="13">
        <v>1</v>
      </c>
      <c r="I60" s="13">
        <v>1</v>
      </c>
      <c r="J60" s="14">
        <v>0</v>
      </c>
      <c r="K60" s="12"/>
      <c r="L60" s="13"/>
      <c r="M60" s="13"/>
      <c r="N60" s="14"/>
      <c r="O60" s="90">
        <f t="shared" ref="O60:R60" si="7">SUM(C4,G4,K4,O4,C32,G32,K32,O32,C60,G60,K60)</f>
        <v>29</v>
      </c>
      <c r="P60" s="56">
        <f t="shared" si="7"/>
        <v>16</v>
      </c>
      <c r="Q60" s="56">
        <f t="shared" si="7"/>
        <v>12</v>
      </c>
      <c r="R60" s="91">
        <f t="shared" si="7"/>
        <v>0</v>
      </c>
      <c r="S60" s="85">
        <f t="shared" ref="S60:S76" si="8">IF(O60=0,0,AVERAGE(P60/O60))</f>
        <v>0.55172413793103448</v>
      </c>
      <c r="U60" s="43" t="s">
        <v>139</v>
      </c>
      <c r="V60" s="86" t="s">
        <v>348</v>
      </c>
      <c r="W60" s="59">
        <v>0</v>
      </c>
      <c r="X60" s="59" t="s">
        <v>434</v>
      </c>
      <c r="Y60" s="60">
        <v>0.55172413793103448</v>
      </c>
      <c r="Z60" s="60" t="s">
        <v>200</v>
      </c>
      <c r="AA60" s="60">
        <v>0</v>
      </c>
      <c r="AB60" s="60" t="s">
        <v>200</v>
      </c>
      <c r="AC60" s="59">
        <v>9</v>
      </c>
      <c r="AD60" s="105">
        <v>0.55172413793103448</v>
      </c>
    </row>
    <row r="61" spans="1:30" x14ac:dyDescent="0.2">
      <c r="A61" s="83" t="str">
        <f t="shared" si="5"/>
        <v>9</v>
      </c>
      <c r="B61" s="86" t="str">
        <f t="shared" si="6"/>
        <v>Eric Sholz</v>
      </c>
      <c r="C61" s="12"/>
      <c r="D61" s="13"/>
      <c r="E61" s="13"/>
      <c r="F61" s="14"/>
      <c r="G61" s="12">
        <v>3</v>
      </c>
      <c r="H61" s="13">
        <v>1</v>
      </c>
      <c r="I61" s="13">
        <v>2</v>
      </c>
      <c r="J61" s="14">
        <v>1</v>
      </c>
      <c r="K61" s="12"/>
      <c r="L61" s="13"/>
      <c r="M61" s="13"/>
      <c r="N61" s="14"/>
      <c r="O61" s="90">
        <f t="shared" ref="O61:R61" si="9">SUM(C5,G5,K5,O5,C33,G33,K33,O33,C61,G61,K61)</f>
        <v>15</v>
      </c>
      <c r="P61" s="56">
        <f t="shared" si="9"/>
        <v>2</v>
      </c>
      <c r="Q61" s="56">
        <f t="shared" si="9"/>
        <v>9</v>
      </c>
      <c r="R61" s="91">
        <f t="shared" si="9"/>
        <v>3</v>
      </c>
      <c r="S61" s="85">
        <f t="shared" si="8"/>
        <v>0.13333333333333333</v>
      </c>
      <c r="U61" s="43" t="s">
        <v>95</v>
      </c>
      <c r="V61" s="86" t="s">
        <v>349</v>
      </c>
      <c r="W61" s="59">
        <v>3</v>
      </c>
      <c r="X61" s="59">
        <v>3</v>
      </c>
      <c r="Y61" s="60">
        <v>0.13333333333333333</v>
      </c>
      <c r="Z61" s="60" t="s">
        <v>203</v>
      </c>
      <c r="AA61" s="60">
        <v>0.33333333333333331</v>
      </c>
      <c r="AB61" s="60" t="s">
        <v>200</v>
      </c>
      <c r="AC61" s="59">
        <v>9</v>
      </c>
      <c r="AD61" s="105">
        <v>0.1</v>
      </c>
    </row>
    <row r="62" spans="1:30" x14ac:dyDescent="0.2">
      <c r="A62" s="83" t="str">
        <f t="shared" si="5"/>
        <v>16</v>
      </c>
      <c r="B62" s="86" t="str">
        <f t="shared" si="6"/>
        <v>Jim Hughes</v>
      </c>
      <c r="C62" s="12">
        <v>2</v>
      </c>
      <c r="D62" s="13">
        <v>0</v>
      </c>
      <c r="E62" s="13">
        <v>1</v>
      </c>
      <c r="F62" s="14">
        <v>0</v>
      </c>
      <c r="G62" s="12">
        <v>1</v>
      </c>
      <c r="H62" s="13">
        <v>0</v>
      </c>
      <c r="I62" s="13">
        <v>0</v>
      </c>
      <c r="J62" s="14">
        <v>1</v>
      </c>
      <c r="K62" s="12"/>
      <c r="L62" s="13"/>
      <c r="M62" s="13"/>
      <c r="N62" s="14"/>
      <c r="O62" s="90">
        <f t="shared" ref="O62:R62" si="10">SUM(C6,G6,K6,O6,C34,G34,K34,O34,C62,G62,K62)</f>
        <v>6</v>
      </c>
      <c r="P62" s="56">
        <f t="shared" si="10"/>
        <v>0</v>
      </c>
      <c r="Q62" s="56">
        <f t="shared" si="10"/>
        <v>3</v>
      </c>
      <c r="R62" s="91">
        <f t="shared" si="10"/>
        <v>6</v>
      </c>
      <c r="S62" s="85">
        <f t="shared" si="8"/>
        <v>0</v>
      </c>
      <c r="U62" s="43" t="s">
        <v>137</v>
      </c>
      <c r="V62" s="86" t="s">
        <v>350</v>
      </c>
      <c r="W62" s="59">
        <v>6</v>
      </c>
      <c r="X62" s="59">
        <v>6</v>
      </c>
      <c r="Y62" s="60">
        <v>0</v>
      </c>
      <c r="Z62" s="60" t="s">
        <v>203</v>
      </c>
      <c r="AA62" s="60">
        <v>0.66666666666666663</v>
      </c>
      <c r="AB62" s="60" t="s">
        <v>200</v>
      </c>
      <c r="AC62" s="59">
        <v>9</v>
      </c>
      <c r="AD62" s="105">
        <v>0</v>
      </c>
    </row>
    <row r="63" spans="1:30" x14ac:dyDescent="0.2">
      <c r="A63" s="83" t="str">
        <f t="shared" si="5"/>
        <v>23</v>
      </c>
      <c r="B63" s="86" t="str">
        <f t="shared" si="6"/>
        <v>Braulio Thorne</v>
      </c>
      <c r="C63" s="12">
        <v>5</v>
      </c>
      <c r="D63" s="13">
        <v>4</v>
      </c>
      <c r="E63" s="13">
        <v>0</v>
      </c>
      <c r="F63" s="14">
        <v>0</v>
      </c>
      <c r="G63" s="12">
        <v>3</v>
      </c>
      <c r="H63" s="13">
        <v>1</v>
      </c>
      <c r="I63" s="13">
        <v>1</v>
      </c>
      <c r="J63" s="14">
        <v>1</v>
      </c>
      <c r="K63" s="12"/>
      <c r="L63" s="13"/>
      <c r="M63" s="13"/>
      <c r="N63" s="14"/>
      <c r="O63" s="90">
        <f t="shared" ref="O63:R63" si="11">SUM(C7,G7,K7,O7,C35,G35,K35,O35,C63,G63,K63)</f>
        <v>23</v>
      </c>
      <c r="P63" s="56">
        <f t="shared" si="11"/>
        <v>9</v>
      </c>
      <c r="Q63" s="56">
        <f t="shared" si="11"/>
        <v>6</v>
      </c>
      <c r="R63" s="91">
        <f t="shared" si="11"/>
        <v>6</v>
      </c>
      <c r="S63" s="85">
        <f t="shared" si="8"/>
        <v>0.39130434782608697</v>
      </c>
      <c r="U63" s="43" t="s">
        <v>136</v>
      </c>
      <c r="V63" s="86" t="s">
        <v>58</v>
      </c>
      <c r="W63" s="59">
        <v>6</v>
      </c>
      <c r="X63" s="59">
        <v>6</v>
      </c>
      <c r="Y63" s="60">
        <v>0.39130434782608697</v>
      </c>
      <c r="Z63" s="60" t="s">
        <v>200</v>
      </c>
      <c r="AA63" s="60">
        <v>0.66666666666666663</v>
      </c>
      <c r="AB63" s="60" t="s">
        <v>200</v>
      </c>
      <c r="AC63" s="59">
        <v>9</v>
      </c>
      <c r="AD63" s="105">
        <v>0.39130434782608697</v>
      </c>
    </row>
    <row r="64" spans="1:30" x14ac:dyDescent="0.2">
      <c r="A64" s="83" t="str">
        <f t="shared" si="5"/>
        <v>38</v>
      </c>
      <c r="B64" s="86" t="str">
        <f t="shared" si="6"/>
        <v>Edgar Ericson</v>
      </c>
      <c r="C64" s="12">
        <v>3</v>
      </c>
      <c r="D64" s="13">
        <v>0</v>
      </c>
      <c r="E64" s="13">
        <v>2</v>
      </c>
      <c r="F64" s="14">
        <v>1</v>
      </c>
      <c r="G64" s="12">
        <v>1</v>
      </c>
      <c r="H64" s="13">
        <v>0</v>
      </c>
      <c r="I64" s="13">
        <v>1</v>
      </c>
      <c r="J64" s="14">
        <v>0</v>
      </c>
      <c r="K64" s="12"/>
      <c r="L64" s="13"/>
      <c r="M64" s="13"/>
      <c r="N64" s="14"/>
      <c r="O64" s="90">
        <f t="shared" ref="O64:R64" si="12">SUM(C8,G8,K8,O8,C36,G36,K36,O36,C64,G64,K64)</f>
        <v>21</v>
      </c>
      <c r="P64" s="56">
        <f t="shared" si="12"/>
        <v>4</v>
      </c>
      <c r="Q64" s="56">
        <f t="shared" si="12"/>
        <v>15</v>
      </c>
      <c r="R64" s="91">
        <f t="shared" si="12"/>
        <v>4</v>
      </c>
      <c r="S64" s="85">
        <f t="shared" si="8"/>
        <v>0.19047619047619047</v>
      </c>
      <c r="U64" s="43" t="s">
        <v>196</v>
      </c>
      <c r="V64" s="86" t="s">
        <v>351</v>
      </c>
      <c r="W64" s="59">
        <v>4</v>
      </c>
      <c r="X64" s="59">
        <v>4</v>
      </c>
      <c r="Y64" s="60">
        <v>0.19047619047619047</v>
      </c>
      <c r="Z64" s="60" t="s">
        <v>200</v>
      </c>
      <c r="AA64" s="60">
        <v>0.4</v>
      </c>
      <c r="AB64" s="60" t="s">
        <v>200</v>
      </c>
      <c r="AC64" s="59">
        <v>10</v>
      </c>
      <c r="AD64" s="105">
        <v>0.19047619047619047</v>
      </c>
    </row>
    <row r="65" spans="1:30" x14ac:dyDescent="0.2">
      <c r="A65" s="83" t="str">
        <f t="shared" si="5"/>
        <v>65</v>
      </c>
      <c r="B65" s="86" t="str">
        <f t="shared" si="6"/>
        <v>Mike Zampella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15</v>
      </c>
      <c r="P65" s="56">
        <f t="shared" si="13"/>
        <v>2</v>
      </c>
      <c r="Q65" s="56">
        <f t="shared" si="13"/>
        <v>10</v>
      </c>
      <c r="R65" s="91">
        <f t="shared" si="13"/>
        <v>0</v>
      </c>
      <c r="S65" s="85">
        <f t="shared" si="8"/>
        <v>0.13333333333333333</v>
      </c>
      <c r="U65" s="43" t="s">
        <v>227</v>
      </c>
      <c r="V65" s="86" t="s">
        <v>386</v>
      </c>
      <c r="W65" s="59">
        <v>0</v>
      </c>
      <c r="X65" s="59" t="s">
        <v>434</v>
      </c>
      <c r="Y65" s="60">
        <v>0.13333333333333333</v>
      </c>
      <c r="Z65" s="60" t="s">
        <v>203</v>
      </c>
      <c r="AA65" s="60">
        <v>0</v>
      </c>
      <c r="AB65" s="60" t="s">
        <v>200</v>
      </c>
      <c r="AC65" s="59">
        <v>5</v>
      </c>
      <c r="AD65" s="105">
        <v>0.1</v>
      </c>
    </row>
    <row r="66" spans="1:30" x14ac:dyDescent="0.2">
      <c r="A66" s="83" t="str">
        <f t="shared" si="5"/>
        <v>8</v>
      </c>
      <c r="B66" s="86" t="str">
        <f t="shared" si="6"/>
        <v>Matt Puvogel</v>
      </c>
      <c r="C66" s="12">
        <v>3</v>
      </c>
      <c r="D66" s="13">
        <v>2</v>
      </c>
      <c r="E66" s="13">
        <v>0</v>
      </c>
      <c r="F66" s="14">
        <v>2</v>
      </c>
      <c r="G66" s="12">
        <v>1</v>
      </c>
      <c r="H66" s="13">
        <v>0</v>
      </c>
      <c r="I66" s="13">
        <v>0</v>
      </c>
      <c r="J66" s="14">
        <v>0</v>
      </c>
      <c r="K66" s="12"/>
      <c r="L66" s="13"/>
      <c r="M66" s="13"/>
      <c r="N66" s="14"/>
      <c r="O66" s="90">
        <f t="shared" ref="O66:R66" si="14">SUM(C10,G10,K10,O10,C38,G38,K38,O38,C66,G66,K66)</f>
        <v>20</v>
      </c>
      <c r="P66" s="56">
        <f t="shared" si="14"/>
        <v>6</v>
      </c>
      <c r="Q66" s="56">
        <f t="shared" si="14"/>
        <v>7</v>
      </c>
      <c r="R66" s="91">
        <f t="shared" si="14"/>
        <v>8</v>
      </c>
      <c r="S66" s="85">
        <f t="shared" si="8"/>
        <v>0.3</v>
      </c>
      <c r="U66" s="43" t="s">
        <v>138</v>
      </c>
      <c r="V66" s="86" t="s">
        <v>111</v>
      </c>
      <c r="W66" s="59">
        <v>8</v>
      </c>
      <c r="X66" s="59">
        <v>8</v>
      </c>
      <c r="Y66" s="60">
        <v>0.3</v>
      </c>
      <c r="Z66" s="60" t="s">
        <v>200</v>
      </c>
      <c r="AA66" s="60">
        <v>0.88888888888888884</v>
      </c>
      <c r="AB66" s="60" t="s">
        <v>200</v>
      </c>
      <c r="AC66" s="59">
        <v>9</v>
      </c>
      <c r="AD66" s="105">
        <v>0.3</v>
      </c>
    </row>
    <row r="67" spans="1:30" x14ac:dyDescent="0.2">
      <c r="A67" s="83" t="str">
        <f t="shared" si="5"/>
        <v>20</v>
      </c>
      <c r="B67" s="86" t="str">
        <f t="shared" si="6"/>
        <v>Derrick Anderson</v>
      </c>
      <c r="C67" s="12">
        <v>1</v>
      </c>
      <c r="D67" s="13">
        <v>0</v>
      </c>
      <c r="E67" s="13">
        <v>1</v>
      </c>
      <c r="F67" s="14">
        <v>0</v>
      </c>
      <c r="G67" s="12">
        <v>4</v>
      </c>
      <c r="H67" s="13">
        <v>2</v>
      </c>
      <c r="I67" s="13">
        <v>1</v>
      </c>
      <c r="J67" s="14">
        <v>0</v>
      </c>
      <c r="K67" s="12"/>
      <c r="L67" s="13"/>
      <c r="M67" s="13"/>
      <c r="N67" s="14"/>
      <c r="O67" s="90">
        <f t="shared" ref="O67:R67" si="15">SUM(C11,G11,K11,O11,C39,G39,K39,O39,C67,G67,K67)</f>
        <v>23</v>
      </c>
      <c r="P67" s="56">
        <f t="shared" si="15"/>
        <v>6</v>
      </c>
      <c r="Q67" s="56">
        <f t="shared" si="15"/>
        <v>12</v>
      </c>
      <c r="R67" s="91">
        <f t="shared" si="15"/>
        <v>5</v>
      </c>
      <c r="S67" s="85">
        <f t="shared" si="8"/>
        <v>0.2608695652173913</v>
      </c>
      <c r="U67" s="43" t="s">
        <v>167</v>
      </c>
      <c r="V67" s="86" t="s">
        <v>352</v>
      </c>
      <c r="W67" s="59">
        <v>5</v>
      </c>
      <c r="X67" s="59">
        <v>5</v>
      </c>
      <c r="Y67" s="60">
        <v>0.2608695652173913</v>
      </c>
      <c r="Z67" s="60" t="s">
        <v>200</v>
      </c>
      <c r="AA67" s="60">
        <v>0.5</v>
      </c>
      <c r="AB67" s="60" t="s">
        <v>200</v>
      </c>
      <c r="AC67" s="59">
        <v>10</v>
      </c>
      <c r="AD67" s="105">
        <v>0.2608695652173913</v>
      </c>
    </row>
    <row r="68" spans="1:30" x14ac:dyDescent="0.2">
      <c r="A68" s="83" t="str">
        <f t="shared" si="5"/>
        <v>35</v>
      </c>
      <c r="B68" s="86" t="str">
        <f t="shared" si="6"/>
        <v>Pasquale Agone</v>
      </c>
      <c r="C68" s="12">
        <v>5</v>
      </c>
      <c r="D68" s="13">
        <v>2</v>
      </c>
      <c r="E68" s="13">
        <v>1</v>
      </c>
      <c r="F68" s="14">
        <v>0</v>
      </c>
      <c r="G68" s="12">
        <v>3</v>
      </c>
      <c r="H68" s="13">
        <v>0</v>
      </c>
      <c r="I68" s="13">
        <v>3</v>
      </c>
      <c r="J68" s="14">
        <v>0</v>
      </c>
      <c r="K68" s="12"/>
      <c r="L68" s="13"/>
      <c r="M68" s="13"/>
      <c r="N68" s="14"/>
      <c r="O68" s="90">
        <f t="shared" ref="O68:R68" si="16">SUM(C12,G12,K12,O12,C40,G40,K40,O40,C68,G68,K68)</f>
        <v>33</v>
      </c>
      <c r="P68" s="56">
        <f t="shared" si="16"/>
        <v>14</v>
      </c>
      <c r="Q68" s="56">
        <f t="shared" si="16"/>
        <v>12</v>
      </c>
      <c r="R68" s="91">
        <f t="shared" si="16"/>
        <v>0</v>
      </c>
      <c r="S68" s="85">
        <f t="shared" si="8"/>
        <v>0.42424242424242425</v>
      </c>
      <c r="U68" s="43" t="s">
        <v>107</v>
      </c>
      <c r="V68" s="86" t="s">
        <v>353</v>
      </c>
      <c r="W68" s="59">
        <v>0</v>
      </c>
      <c r="X68" s="59" t="s">
        <v>434</v>
      </c>
      <c r="Y68" s="60">
        <v>0.42424242424242425</v>
      </c>
      <c r="Z68" s="60" t="s">
        <v>200</v>
      </c>
      <c r="AA68" s="60">
        <v>0</v>
      </c>
      <c r="AB68" s="60" t="s">
        <v>200</v>
      </c>
      <c r="AC68" s="59">
        <v>10</v>
      </c>
      <c r="AD68" s="105">
        <v>0.42424242424242425</v>
      </c>
    </row>
    <row r="69" spans="1:30" x14ac:dyDescent="0.2">
      <c r="A69" s="83" t="str">
        <f t="shared" si="5"/>
        <v>15</v>
      </c>
      <c r="B69" s="86" t="str">
        <f t="shared" si="6"/>
        <v>Meghan Fink</v>
      </c>
      <c r="C69" s="12">
        <v>0</v>
      </c>
      <c r="D69" s="13">
        <v>0</v>
      </c>
      <c r="E69" s="13">
        <v>0</v>
      </c>
      <c r="F69" s="14">
        <v>3</v>
      </c>
      <c r="G69" s="12">
        <v>3</v>
      </c>
      <c r="H69" s="13">
        <v>0</v>
      </c>
      <c r="I69" s="13">
        <v>2</v>
      </c>
      <c r="J69" s="14">
        <v>2</v>
      </c>
      <c r="K69" s="12"/>
      <c r="L69" s="13"/>
      <c r="M69" s="13"/>
      <c r="N69" s="14"/>
      <c r="O69" s="90">
        <f t="shared" ref="O69:R69" si="17">SUM(C13,G13,K13,O13,C41,G41,K41,O41,C69,G69,K69)</f>
        <v>23</v>
      </c>
      <c r="P69" s="56">
        <f t="shared" si="17"/>
        <v>3</v>
      </c>
      <c r="Q69" s="56">
        <f t="shared" si="17"/>
        <v>11</v>
      </c>
      <c r="R69" s="91">
        <f t="shared" si="17"/>
        <v>14</v>
      </c>
      <c r="S69" s="85">
        <f t="shared" si="8"/>
        <v>0.13043478260869565</v>
      </c>
      <c r="U69" s="43" t="s">
        <v>141</v>
      </c>
      <c r="V69" s="86" t="s">
        <v>410</v>
      </c>
      <c r="W69" s="59">
        <v>14</v>
      </c>
      <c r="X69" s="59">
        <v>14</v>
      </c>
      <c r="Y69" s="60">
        <v>0.13043478260869565</v>
      </c>
      <c r="Z69" s="60" t="s">
        <v>200</v>
      </c>
      <c r="AA69" s="60">
        <v>1.4</v>
      </c>
      <c r="AB69" s="60" t="s">
        <v>200</v>
      </c>
      <c r="AC69" s="59">
        <v>10</v>
      </c>
      <c r="AD69" s="105">
        <v>0.13043478260869565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434</v>
      </c>
      <c r="Y70" s="60">
        <v>0</v>
      </c>
      <c r="Z70" s="60" t="s">
        <v>203</v>
      </c>
      <c r="AA70" s="60">
        <v>0</v>
      </c>
      <c r="AB70" s="60" t="s">
        <v>204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434</v>
      </c>
      <c r="Y71" s="60">
        <v>0</v>
      </c>
      <c r="Z71" s="60" t="s">
        <v>203</v>
      </c>
      <c r="AA71" s="60">
        <v>0</v>
      </c>
      <c r="AB71" s="60" t="s">
        <v>204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Dave Mazza</v>
      </c>
      <c r="C78" s="20"/>
      <c r="D78" s="21"/>
      <c r="E78" s="21"/>
      <c r="F78" s="22"/>
      <c r="G78" s="20"/>
      <c r="H78" s="21"/>
      <c r="I78" s="21"/>
      <c r="J78" s="22"/>
      <c r="K78" s="64"/>
      <c r="L78" s="65"/>
      <c r="M78" s="65"/>
      <c r="N78" s="66"/>
      <c r="O78" s="32">
        <f t="shared" ref="O78:Q81" si="25">SUM(C22,G22,K22,O22,C50,G50,K50,O50,C78,G78,K78)</f>
        <v>137</v>
      </c>
      <c r="P78" s="21">
        <f t="shared" si="25"/>
        <v>27</v>
      </c>
      <c r="Q78" s="142">
        <f t="shared" si="25"/>
        <v>74</v>
      </c>
      <c r="R78" s="141"/>
      <c r="S78" s="143">
        <f>SUM(Q78/O78)</f>
        <v>0.54014598540145986</v>
      </c>
      <c r="V78" s="56" t="s">
        <v>23</v>
      </c>
      <c r="W78" s="59">
        <v>63</v>
      </c>
      <c r="X78" s="59">
        <v>63</v>
      </c>
      <c r="Y78" s="61"/>
      <c r="Z78" s="61"/>
      <c r="AA78" s="61"/>
      <c r="AB78" s="61"/>
      <c r="AC78" s="62"/>
    </row>
    <row r="79" spans="1:30" x14ac:dyDescent="0.2">
      <c r="A79" s="11"/>
      <c r="B79" s="140" t="str">
        <f>B51</f>
        <v>James Sciortino</v>
      </c>
      <c r="C79" s="90">
        <v>29</v>
      </c>
      <c r="D79" s="56">
        <v>14</v>
      </c>
      <c r="E79" s="56">
        <v>9</v>
      </c>
      <c r="F79" s="91">
        <v>9</v>
      </c>
      <c r="G79" s="90">
        <v>25</v>
      </c>
      <c r="H79" s="56">
        <v>7</v>
      </c>
      <c r="I79" s="56">
        <v>11</v>
      </c>
      <c r="J79" s="91">
        <v>7</v>
      </c>
      <c r="K79" s="12"/>
      <c r="L79" s="13"/>
      <c r="M79" s="13"/>
      <c r="N79" s="14"/>
      <c r="O79" s="90">
        <f t="shared" si="25"/>
        <v>121</v>
      </c>
      <c r="P79" s="56">
        <f t="shared" si="25"/>
        <v>46</v>
      </c>
      <c r="Q79" s="56">
        <f t="shared" si="25"/>
        <v>41</v>
      </c>
      <c r="R79" s="91"/>
      <c r="S79" s="144">
        <f>SUM(Q79/O79)</f>
        <v>0.33884297520661155</v>
      </c>
      <c r="V79" s="67" t="s">
        <v>24</v>
      </c>
      <c r="W79" s="62"/>
      <c r="X79" s="62"/>
      <c r="Y79" s="68">
        <v>0.55172413793103448</v>
      </c>
      <c r="Z79" s="68"/>
      <c r="AA79" s="68">
        <v>1.8888888888888888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f t="shared" ref="C82:R82" si="26">SUM(C59:C76)</f>
        <v>29</v>
      </c>
      <c r="D82" s="29">
        <f t="shared" si="26"/>
        <v>14</v>
      </c>
      <c r="E82" s="29">
        <f t="shared" si="26"/>
        <v>9</v>
      </c>
      <c r="F82" s="29">
        <f t="shared" si="26"/>
        <v>9</v>
      </c>
      <c r="G82" s="29">
        <f t="shared" si="26"/>
        <v>25</v>
      </c>
      <c r="H82" s="29">
        <f t="shared" si="26"/>
        <v>7</v>
      </c>
      <c r="I82" s="29">
        <f t="shared" si="26"/>
        <v>11</v>
      </c>
      <c r="J82" s="29">
        <f t="shared" si="26"/>
        <v>7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243</v>
      </c>
      <c r="P82" s="29">
        <f t="shared" si="26"/>
        <v>73</v>
      </c>
      <c r="Q82" s="29">
        <f t="shared" si="26"/>
        <v>115</v>
      </c>
      <c r="R82" s="29">
        <f t="shared" si="26"/>
        <v>63</v>
      </c>
      <c r="S82" s="69">
        <f>AVERAGE(P82/O82)</f>
        <v>0.30041152263374488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218</v>
      </c>
      <c r="D83" s="29">
        <f>SUM(P55,D82)</f>
        <v>66</v>
      </c>
      <c r="E83" s="29">
        <f>SUM(Q55,E82)</f>
        <v>104</v>
      </c>
      <c r="F83" s="29">
        <f>SUM(R55,F82)</f>
        <v>56</v>
      </c>
      <c r="G83" s="29">
        <f t="shared" ref="G83:M83" si="27">SUM(C83,G82)</f>
        <v>243</v>
      </c>
      <c r="H83" s="29">
        <f t="shared" si="27"/>
        <v>73</v>
      </c>
      <c r="I83" s="29">
        <f t="shared" si="27"/>
        <v>115</v>
      </c>
      <c r="J83" s="29">
        <f t="shared" si="27"/>
        <v>63</v>
      </c>
      <c r="K83" s="29">
        <f t="shared" si="27"/>
        <v>243</v>
      </c>
      <c r="L83" s="29">
        <f t="shared" si="27"/>
        <v>73</v>
      </c>
      <c r="M83" s="29">
        <f t="shared" si="27"/>
        <v>115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0.4296875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0.71962616822429903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10</v>
      </c>
      <c r="E86" s="73" t="s">
        <v>32</v>
      </c>
      <c r="V86" s="77" t="s">
        <v>29</v>
      </c>
      <c r="W86" s="61" t="s">
        <v>354</v>
      </c>
      <c r="X86" s="79">
        <v>0.45985401459854014</v>
      </c>
      <c r="Y86" s="62" t="s">
        <v>200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387</v>
      </c>
      <c r="X87" s="147">
        <v>0.66115702479338845</v>
      </c>
      <c r="Y87" s="62" t="s">
        <v>200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205</v>
      </c>
    </row>
  </sheetData>
  <sheetProtection password="97AA" sheet="1" objects="1" scenarios="1"/>
  <sortState ref="T4:T12">
    <sortCondition ref="T4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59" priority="5" stopIfTrue="1" operator="equal">
      <formula>$Y$79</formula>
    </cfRule>
  </conditionalFormatting>
  <conditionalFormatting sqref="AA59:AB74 AA77:AB77">
    <cfRule type="cellIs" dxfId="58" priority="6" stopIfTrue="1" operator="equal">
      <formula>$AA$79</formula>
    </cfRule>
  </conditionalFormatting>
  <conditionalFormatting sqref="Y75:Z75">
    <cfRule type="cellIs" dxfId="57" priority="3" stopIfTrue="1" operator="equal">
      <formula>$Y$79</formula>
    </cfRule>
  </conditionalFormatting>
  <conditionalFormatting sqref="AA75:AB75">
    <cfRule type="cellIs" dxfId="56" priority="4" stopIfTrue="1" operator="equal">
      <formula>$AA$79</formula>
    </cfRule>
  </conditionalFormatting>
  <conditionalFormatting sqref="Y76:Z76">
    <cfRule type="cellIs" dxfId="55" priority="1" stopIfTrue="1" operator="equal">
      <formula>$Y$79</formula>
    </cfRule>
  </conditionalFormatting>
  <conditionalFormatting sqref="AA76:AB76">
    <cfRule type="cellIs" dxfId="5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6">
    <tabColor rgb="FF92D050"/>
  </sheetPr>
  <dimension ref="A1:AD89"/>
  <sheetViews>
    <sheetView zoomScaleNormal="100" workbookViewId="0">
      <pane xSplit="2" ySplit="2" topLeftCell="C64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2" t="s">
        <v>131</v>
      </c>
      <c r="D1" s="193"/>
      <c r="E1" s="194"/>
      <c r="F1" s="4">
        <v>5</v>
      </c>
      <c r="G1" s="192" t="s">
        <v>303</v>
      </c>
      <c r="H1" s="193"/>
      <c r="I1" s="194"/>
      <c r="J1" s="4">
        <v>5</v>
      </c>
      <c r="K1" s="192" t="s">
        <v>302</v>
      </c>
      <c r="L1" s="193"/>
      <c r="M1" s="194"/>
      <c r="N1" s="4">
        <v>16</v>
      </c>
      <c r="O1" s="192" t="s">
        <v>249</v>
      </c>
      <c r="P1" s="193"/>
      <c r="Q1" s="194"/>
      <c r="R1" s="4">
        <v>20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134</v>
      </c>
      <c r="B3" s="86" t="s">
        <v>169</v>
      </c>
      <c r="C3" s="12">
        <v>5</v>
      </c>
      <c r="D3" s="13">
        <v>3</v>
      </c>
      <c r="E3" s="13">
        <v>1</v>
      </c>
      <c r="F3" s="14">
        <v>0</v>
      </c>
      <c r="G3" s="12">
        <v>2</v>
      </c>
      <c r="H3" s="13">
        <v>0</v>
      </c>
      <c r="I3" s="13">
        <v>1</v>
      </c>
      <c r="J3" s="14">
        <v>2</v>
      </c>
      <c r="K3" s="116">
        <v>2</v>
      </c>
      <c r="L3" s="117">
        <v>1</v>
      </c>
      <c r="M3" s="117">
        <v>1</v>
      </c>
      <c r="N3" s="118">
        <v>1</v>
      </c>
      <c r="O3" s="116">
        <v>4</v>
      </c>
      <c r="P3" s="117">
        <v>0</v>
      </c>
      <c r="Q3" s="117">
        <v>0</v>
      </c>
      <c r="R3" s="118">
        <v>1</v>
      </c>
      <c r="S3" s="17"/>
    </row>
    <row r="4" spans="1:19" x14ac:dyDescent="0.2">
      <c r="A4" s="83" t="s">
        <v>146</v>
      </c>
      <c r="B4" s="86" t="s">
        <v>91</v>
      </c>
      <c r="C4" s="12">
        <v>3</v>
      </c>
      <c r="D4" s="13">
        <v>1</v>
      </c>
      <c r="E4" s="13">
        <v>1</v>
      </c>
      <c r="F4" s="14">
        <v>0</v>
      </c>
      <c r="G4" s="12">
        <v>4</v>
      </c>
      <c r="H4" s="13">
        <v>3</v>
      </c>
      <c r="I4" s="13">
        <v>1</v>
      </c>
      <c r="J4" s="14">
        <v>0</v>
      </c>
      <c r="K4" s="116">
        <v>4</v>
      </c>
      <c r="L4" s="117">
        <v>0</v>
      </c>
      <c r="M4" s="117">
        <v>1</v>
      </c>
      <c r="N4" s="118">
        <v>0</v>
      </c>
      <c r="O4" s="116">
        <v>2</v>
      </c>
      <c r="P4" s="117">
        <v>0</v>
      </c>
      <c r="Q4" s="117">
        <v>0</v>
      </c>
      <c r="R4" s="118">
        <v>0</v>
      </c>
      <c r="S4" s="17"/>
    </row>
    <row r="5" spans="1:19" x14ac:dyDescent="0.2">
      <c r="A5" s="83" t="s">
        <v>122</v>
      </c>
      <c r="B5" s="150" t="s">
        <v>129</v>
      </c>
      <c r="C5" s="12">
        <v>1</v>
      </c>
      <c r="D5" s="13">
        <v>0</v>
      </c>
      <c r="E5" s="13">
        <v>1</v>
      </c>
      <c r="F5" s="14">
        <v>1</v>
      </c>
      <c r="G5" s="12">
        <v>2</v>
      </c>
      <c r="H5" s="13">
        <v>0</v>
      </c>
      <c r="I5" s="13">
        <v>1</v>
      </c>
      <c r="J5" s="14">
        <v>0</v>
      </c>
      <c r="K5" s="116">
        <v>0</v>
      </c>
      <c r="L5" s="117">
        <v>0</v>
      </c>
      <c r="M5" s="117">
        <v>0</v>
      </c>
      <c r="N5" s="118">
        <v>0</v>
      </c>
      <c r="O5" s="116">
        <v>2</v>
      </c>
      <c r="P5" s="117">
        <v>0</v>
      </c>
      <c r="Q5" s="117">
        <v>1</v>
      </c>
      <c r="R5" s="118">
        <v>0</v>
      </c>
      <c r="S5" s="17"/>
    </row>
    <row r="6" spans="1:19" x14ac:dyDescent="0.2">
      <c r="A6" s="83" t="s">
        <v>100</v>
      </c>
      <c r="B6" s="86" t="s">
        <v>115</v>
      </c>
      <c r="C6" s="12">
        <v>5</v>
      </c>
      <c r="D6" s="130">
        <v>4</v>
      </c>
      <c r="E6" s="130">
        <v>0</v>
      </c>
      <c r="F6" s="14">
        <v>3</v>
      </c>
      <c r="G6" s="12">
        <v>4</v>
      </c>
      <c r="H6" s="13">
        <v>2</v>
      </c>
      <c r="I6" s="13">
        <v>1</v>
      </c>
      <c r="J6" s="14">
        <v>5</v>
      </c>
      <c r="K6" s="116">
        <v>4</v>
      </c>
      <c r="L6" s="117">
        <v>2</v>
      </c>
      <c r="M6" s="117">
        <v>1</v>
      </c>
      <c r="N6" s="118">
        <v>1</v>
      </c>
      <c r="O6" s="116">
        <v>4</v>
      </c>
      <c r="P6" s="117">
        <v>1</v>
      </c>
      <c r="Q6" s="117">
        <v>1</v>
      </c>
      <c r="R6" s="118">
        <v>4</v>
      </c>
      <c r="S6" s="17" t="s">
        <v>8</v>
      </c>
    </row>
    <row r="7" spans="1:19" x14ac:dyDescent="0.2">
      <c r="A7" s="83" t="s">
        <v>106</v>
      </c>
      <c r="B7" s="86" t="s">
        <v>180</v>
      </c>
      <c r="C7" s="12">
        <v>2</v>
      </c>
      <c r="D7" s="130">
        <v>1</v>
      </c>
      <c r="E7" s="130">
        <v>0</v>
      </c>
      <c r="F7" s="14">
        <v>0</v>
      </c>
      <c r="G7" s="12">
        <v>4</v>
      </c>
      <c r="H7" s="13">
        <v>1</v>
      </c>
      <c r="I7" s="13">
        <v>1</v>
      </c>
      <c r="J7" s="14">
        <v>1</v>
      </c>
      <c r="K7" s="116">
        <v>2</v>
      </c>
      <c r="L7" s="117">
        <v>0</v>
      </c>
      <c r="M7" s="117">
        <v>1</v>
      </c>
      <c r="N7" s="118">
        <v>0</v>
      </c>
      <c r="O7" s="116">
        <v>1</v>
      </c>
      <c r="P7" s="117">
        <v>0</v>
      </c>
      <c r="Q7" s="117">
        <v>1</v>
      </c>
      <c r="R7" s="118">
        <v>0</v>
      </c>
      <c r="S7" s="17"/>
    </row>
    <row r="8" spans="1:19" x14ac:dyDescent="0.2">
      <c r="A8" s="83" t="s">
        <v>98</v>
      </c>
      <c r="B8" s="150" t="s">
        <v>189</v>
      </c>
      <c r="C8" s="12">
        <v>5</v>
      </c>
      <c r="D8" s="130">
        <v>5</v>
      </c>
      <c r="E8" s="130">
        <v>0</v>
      </c>
      <c r="F8" s="14">
        <v>0</v>
      </c>
      <c r="G8" s="12">
        <v>4</v>
      </c>
      <c r="H8" s="13">
        <v>3</v>
      </c>
      <c r="I8" s="13">
        <v>0</v>
      </c>
      <c r="J8" s="14">
        <v>0</v>
      </c>
      <c r="K8" s="116">
        <v>4</v>
      </c>
      <c r="L8" s="117">
        <v>1</v>
      </c>
      <c r="M8" s="117">
        <v>1</v>
      </c>
      <c r="N8" s="118">
        <v>0</v>
      </c>
      <c r="O8" s="116">
        <v>4</v>
      </c>
      <c r="P8" s="117">
        <v>1</v>
      </c>
      <c r="Q8" s="117">
        <v>0</v>
      </c>
      <c r="R8" s="118">
        <v>1</v>
      </c>
      <c r="S8" s="17"/>
    </row>
    <row r="9" spans="1:19" x14ac:dyDescent="0.2">
      <c r="A9" s="83" t="s">
        <v>143</v>
      </c>
      <c r="B9" s="86" t="s">
        <v>102</v>
      </c>
      <c r="C9" s="12"/>
      <c r="D9" s="13"/>
      <c r="E9" s="13"/>
      <c r="F9" s="14"/>
      <c r="G9" s="12"/>
      <c r="H9" s="13"/>
      <c r="I9" s="13"/>
      <c r="J9" s="14"/>
      <c r="K9" s="116">
        <v>3</v>
      </c>
      <c r="L9" s="117">
        <v>0</v>
      </c>
      <c r="M9" s="117">
        <v>3</v>
      </c>
      <c r="N9" s="118">
        <v>0</v>
      </c>
      <c r="O9" s="116"/>
      <c r="P9" s="117"/>
      <c r="Q9" s="117"/>
      <c r="R9" s="118"/>
      <c r="S9" s="17"/>
    </row>
    <row r="10" spans="1:19" x14ac:dyDescent="0.2">
      <c r="A10" s="83" t="s">
        <v>95</v>
      </c>
      <c r="B10" s="86" t="s">
        <v>179</v>
      </c>
      <c r="C10" s="12">
        <v>2</v>
      </c>
      <c r="D10" s="13">
        <v>0</v>
      </c>
      <c r="E10" s="13">
        <v>2</v>
      </c>
      <c r="F10" s="14">
        <v>0</v>
      </c>
      <c r="G10" s="12">
        <v>2</v>
      </c>
      <c r="H10" s="13">
        <v>0</v>
      </c>
      <c r="I10" s="13">
        <v>1</v>
      </c>
      <c r="J10" s="14">
        <v>0</v>
      </c>
      <c r="K10" s="116">
        <v>1</v>
      </c>
      <c r="L10" s="117">
        <v>0</v>
      </c>
      <c r="M10" s="117">
        <v>1</v>
      </c>
      <c r="N10" s="118">
        <v>0</v>
      </c>
      <c r="O10" s="116">
        <v>2</v>
      </c>
      <c r="P10" s="117">
        <v>0</v>
      </c>
      <c r="Q10" s="117">
        <v>0</v>
      </c>
      <c r="R10" s="118">
        <v>0</v>
      </c>
      <c r="S10" s="17"/>
    </row>
    <row r="11" spans="1:19" x14ac:dyDescent="0.2">
      <c r="A11" s="83" t="s">
        <v>135</v>
      </c>
      <c r="B11" s="86" t="s">
        <v>279</v>
      </c>
      <c r="C11" s="12">
        <v>4</v>
      </c>
      <c r="D11" s="130">
        <v>0</v>
      </c>
      <c r="E11" s="130">
        <v>4</v>
      </c>
      <c r="F11" s="14">
        <v>0</v>
      </c>
      <c r="G11" s="12">
        <v>2</v>
      </c>
      <c r="H11" s="130">
        <v>0</v>
      </c>
      <c r="I11" s="130">
        <v>2</v>
      </c>
      <c r="J11" s="14">
        <v>0</v>
      </c>
      <c r="K11" s="12">
        <v>1</v>
      </c>
      <c r="L11" s="130">
        <v>1</v>
      </c>
      <c r="M11" s="130">
        <v>0</v>
      </c>
      <c r="N11" s="14">
        <v>0</v>
      </c>
      <c r="O11" s="12">
        <v>1</v>
      </c>
      <c r="P11" s="130">
        <v>0</v>
      </c>
      <c r="Q11" s="13">
        <v>0</v>
      </c>
      <c r="R11" s="14">
        <v>0</v>
      </c>
      <c r="S11" s="17"/>
    </row>
    <row r="12" spans="1:19" x14ac:dyDescent="0.2">
      <c r="A12" s="83" t="s">
        <v>142</v>
      </c>
      <c r="B12" s="86" t="s">
        <v>411</v>
      </c>
      <c r="C12" s="12">
        <v>2</v>
      </c>
      <c r="D12" s="130">
        <v>1</v>
      </c>
      <c r="E12" s="130">
        <v>0</v>
      </c>
      <c r="F12" s="14">
        <v>0</v>
      </c>
      <c r="G12" s="12"/>
      <c r="H12" s="130"/>
      <c r="I12" s="130"/>
      <c r="J12" s="14"/>
      <c r="K12" s="12">
        <v>3</v>
      </c>
      <c r="L12" s="130">
        <v>1</v>
      </c>
      <c r="M12" s="130">
        <v>2</v>
      </c>
      <c r="N12" s="14">
        <v>0</v>
      </c>
      <c r="O12" s="12">
        <v>1</v>
      </c>
      <c r="P12" s="130">
        <v>1</v>
      </c>
      <c r="Q12" s="13">
        <v>0</v>
      </c>
      <c r="R12" s="14">
        <v>0</v>
      </c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/>
      <c r="P13" s="130"/>
      <c r="Q13" s="13"/>
      <c r="R13" s="14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"/>
      <c r="R14" s="14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"/>
      <c r="R15" s="14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121</v>
      </c>
      <c r="C22" s="20">
        <v>29</v>
      </c>
      <c r="D22" s="21">
        <v>15</v>
      </c>
      <c r="E22" s="21">
        <v>9</v>
      </c>
      <c r="F22" s="22">
        <v>4</v>
      </c>
      <c r="G22" s="20">
        <v>24</v>
      </c>
      <c r="H22" s="21">
        <v>9</v>
      </c>
      <c r="I22" s="21">
        <v>8</v>
      </c>
      <c r="J22" s="22">
        <v>8</v>
      </c>
      <c r="K22" s="20">
        <v>24</v>
      </c>
      <c r="L22" s="21">
        <v>6</v>
      </c>
      <c r="M22" s="21">
        <v>11</v>
      </c>
      <c r="N22" s="22">
        <v>2</v>
      </c>
      <c r="O22" s="20">
        <v>21</v>
      </c>
      <c r="P22" s="21">
        <v>3</v>
      </c>
      <c r="Q22" s="21">
        <v>3</v>
      </c>
      <c r="R22" s="22">
        <v>6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29</v>
      </c>
      <c r="D26" s="29">
        <f t="shared" si="0"/>
        <v>15</v>
      </c>
      <c r="E26" s="29">
        <f t="shared" si="0"/>
        <v>9</v>
      </c>
      <c r="F26" s="29">
        <f t="shared" si="0"/>
        <v>4</v>
      </c>
      <c r="G26" s="29">
        <f t="shared" si="0"/>
        <v>24</v>
      </c>
      <c r="H26" s="29">
        <f t="shared" si="0"/>
        <v>9</v>
      </c>
      <c r="I26" s="29">
        <f t="shared" si="0"/>
        <v>8</v>
      </c>
      <c r="J26" s="29">
        <f t="shared" si="0"/>
        <v>8</v>
      </c>
      <c r="K26" s="29">
        <f t="shared" si="0"/>
        <v>24</v>
      </c>
      <c r="L26" s="29">
        <f t="shared" si="0"/>
        <v>6</v>
      </c>
      <c r="M26" s="29">
        <f t="shared" si="0"/>
        <v>11</v>
      </c>
      <c r="N26" s="29">
        <f t="shared" si="0"/>
        <v>2</v>
      </c>
      <c r="O26" s="29">
        <f t="shared" si="0"/>
        <v>21</v>
      </c>
      <c r="P26" s="29">
        <f t="shared" si="0"/>
        <v>3</v>
      </c>
      <c r="Q26" s="29">
        <f t="shared" si="0"/>
        <v>3</v>
      </c>
      <c r="R26" s="29">
        <f t="shared" si="0"/>
        <v>6</v>
      </c>
      <c r="S26" s="24"/>
    </row>
    <row r="27" spans="1:24" ht="13.5" thickBot="1" x14ac:dyDescent="0.25">
      <c r="A27" s="18"/>
      <c r="B27" s="28" t="s">
        <v>11</v>
      </c>
      <c r="C27" s="30">
        <f>C26</f>
        <v>29</v>
      </c>
      <c r="D27" s="30">
        <f>D26</f>
        <v>15</v>
      </c>
      <c r="E27" s="30">
        <f>E26</f>
        <v>9</v>
      </c>
      <c r="F27" s="30">
        <f>F26</f>
        <v>4</v>
      </c>
      <c r="G27" s="30">
        <f t="shared" ref="G27:R27" si="1">SUM(C27,G26)</f>
        <v>53</v>
      </c>
      <c r="H27" s="30">
        <f t="shared" si="1"/>
        <v>24</v>
      </c>
      <c r="I27" s="30">
        <f t="shared" si="1"/>
        <v>17</v>
      </c>
      <c r="J27" s="30">
        <f t="shared" si="1"/>
        <v>12</v>
      </c>
      <c r="K27" s="30">
        <f t="shared" si="1"/>
        <v>77</v>
      </c>
      <c r="L27" s="30">
        <f t="shared" si="1"/>
        <v>30</v>
      </c>
      <c r="M27" s="30">
        <f t="shared" si="1"/>
        <v>28</v>
      </c>
      <c r="N27" s="30">
        <f t="shared" si="1"/>
        <v>14</v>
      </c>
      <c r="O27" s="31">
        <f t="shared" si="1"/>
        <v>98</v>
      </c>
      <c r="P27" s="30">
        <f t="shared" si="1"/>
        <v>33</v>
      </c>
      <c r="Q27" s="30">
        <f t="shared" si="1"/>
        <v>31</v>
      </c>
      <c r="R27" s="32">
        <f t="shared" si="1"/>
        <v>20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9" t="s">
        <v>70</v>
      </c>
      <c r="D29" s="193"/>
      <c r="E29" s="194"/>
      <c r="F29" s="4">
        <v>18</v>
      </c>
      <c r="G29" s="199" t="s">
        <v>305</v>
      </c>
      <c r="H29" s="193"/>
      <c r="I29" s="194"/>
      <c r="J29" s="4">
        <v>13</v>
      </c>
      <c r="K29" s="199" t="s">
        <v>184</v>
      </c>
      <c r="L29" s="193"/>
      <c r="M29" s="194"/>
      <c r="N29" s="4">
        <v>8</v>
      </c>
      <c r="O29" s="199"/>
      <c r="P29" s="193"/>
      <c r="Q29" s="194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24</v>
      </c>
      <c r="B31" s="86" t="str">
        <f t="shared" si="2"/>
        <v>Steve Guerra</v>
      </c>
      <c r="C31" s="12">
        <v>0</v>
      </c>
      <c r="D31" s="13">
        <v>0</v>
      </c>
      <c r="E31" s="13">
        <v>0</v>
      </c>
      <c r="F31" s="14">
        <v>4</v>
      </c>
      <c r="G31" s="12">
        <v>2</v>
      </c>
      <c r="H31" s="13">
        <v>1</v>
      </c>
      <c r="I31" s="13">
        <v>1</v>
      </c>
      <c r="J31" s="14">
        <v>1</v>
      </c>
      <c r="K31" s="12">
        <v>2</v>
      </c>
      <c r="L31" s="13">
        <v>0</v>
      </c>
      <c r="M31" s="13">
        <v>1</v>
      </c>
      <c r="N31" s="14">
        <v>0</v>
      </c>
      <c r="O31" s="15"/>
      <c r="P31" s="13"/>
      <c r="Q31" s="13"/>
      <c r="R31" s="1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32</v>
      </c>
      <c r="B32" s="86" t="str">
        <f t="shared" si="2"/>
        <v>Matt McCoy</v>
      </c>
      <c r="C32" s="12">
        <v>4</v>
      </c>
      <c r="D32" s="13">
        <v>2</v>
      </c>
      <c r="E32" s="13">
        <v>0</v>
      </c>
      <c r="F32" s="14">
        <v>0</v>
      </c>
      <c r="G32" s="12">
        <v>5</v>
      </c>
      <c r="H32" s="13">
        <v>1</v>
      </c>
      <c r="I32" s="13">
        <v>1</v>
      </c>
      <c r="J32" s="14">
        <v>0</v>
      </c>
      <c r="K32" s="12">
        <v>4</v>
      </c>
      <c r="L32" s="13">
        <v>3</v>
      </c>
      <c r="M32" s="13">
        <v>0</v>
      </c>
      <c r="N32" s="14">
        <v>0</v>
      </c>
      <c r="O32" s="15"/>
      <c r="P32" s="13"/>
      <c r="Q32" s="13"/>
      <c r="R32" s="1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42</v>
      </c>
      <c r="B33" s="86" t="str">
        <f t="shared" si="2"/>
        <v>Chris Peterson</v>
      </c>
      <c r="C33" s="12">
        <v>0</v>
      </c>
      <c r="D33" s="13">
        <v>0</v>
      </c>
      <c r="E33" s="13">
        <v>0</v>
      </c>
      <c r="F33" s="14">
        <v>0</v>
      </c>
      <c r="G33" s="12">
        <v>0</v>
      </c>
      <c r="H33" s="13">
        <v>0</v>
      </c>
      <c r="I33" s="13">
        <v>0</v>
      </c>
      <c r="J33" s="14">
        <v>0</v>
      </c>
      <c r="K33" s="12">
        <v>2</v>
      </c>
      <c r="L33" s="13">
        <v>0</v>
      </c>
      <c r="M33" s="13">
        <v>0</v>
      </c>
      <c r="N33" s="14">
        <v>0</v>
      </c>
      <c r="O33" s="15"/>
      <c r="P33" s="13"/>
      <c r="Q33" s="13"/>
      <c r="R33" s="1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11</v>
      </c>
      <c r="B34" s="86" t="str">
        <f t="shared" si="2"/>
        <v>Evan Van Duyne</v>
      </c>
      <c r="C34" s="12">
        <v>5</v>
      </c>
      <c r="D34" s="13">
        <v>1</v>
      </c>
      <c r="E34" s="13">
        <v>1</v>
      </c>
      <c r="F34" s="14">
        <v>3</v>
      </c>
      <c r="G34" s="12">
        <v>5</v>
      </c>
      <c r="H34" s="13">
        <v>2</v>
      </c>
      <c r="I34" s="13">
        <v>1</v>
      </c>
      <c r="J34" s="14">
        <v>5</v>
      </c>
      <c r="K34" s="12">
        <v>4</v>
      </c>
      <c r="L34" s="13">
        <v>2</v>
      </c>
      <c r="M34" s="13">
        <v>0</v>
      </c>
      <c r="N34" s="14">
        <v>3</v>
      </c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5</v>
      </c>
      <c r="B35" s="86" t="str">
        <f t="shared" si="2"/>
        <v>Patrick Lemke</v>
      </c>
      <c r="C35" s="12">
        <v>2</v>
      </c>
      <c r="D35" s="13">
        <v>0</v>
      </c>
      <c r="E35" s="13">
        <v>1</v>
      </c>
      <c r="F35" s="14">
        <v>0</v>
      </c>
      <c r="G35" s="12">
        <v>5</v>
      </c>
      <c r="H35" s="13">
        <v>2</v>
      </c>
      <c r="I35" s="13">
        <v>2</v>
      </c>
      <c r="J35" s="14">
        <v>0</v>
      </c>
      <c r="K35" s="12">
        <v>1</v>
      </c>
      <c r="L35" s="13">
        <v>0</v>
      </c>
      <c r="M35" s="13">
        <v>1</v>
      </c>
      <c r="N35" s="14">
        <v>0</v>
      </c>
      <c r="O35" s="15"/>
      <c r="P35" s="13"/>
      <c r="Q35" s="13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21</v>
      </c>
      <c r="B36" s="86" t="str">
        <f t="shared" si="2"/>
        <v>Josh Xiong</v>
      </c>
      <c r="C36" s="12">
        <v>4</v>
      </c>
      <c r="D36" s="13">
        <v>2</v>
      </c>
      <c r="E36" s="13">
        <v>2</v>
      </c>
      <c r="F36" s="14">
        <v>0</v>
      </c>
      <c r="G36" s="12">
        <v>5</v>
      </c>
      <c r="H36" s="13">
        <v>3</v>
      </c>
      <c r="I36" s="13">
        <v>1</v>
      </c>
      <c r="J36" s="14">
        <v>0</v>
      </c>
      <c r="K36" s="12">
        <v>4</v>
      </c>
      <c r="L36" s="13">
        <v>3</v>
      </c>
      <c r="M36" s="13">
        <v>1</v>
      </c>
      <c r="N36" s="14">
        <v>2</v>
      </c>
      <c r="O36" s="15"/>
      <c r="P36" s="13"/>
      <c r="Q36" s="13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33</v>
      </c>
      <c r="B37" s="86" t="str">
        <f t="shared" si="2"/>
        <v>Gary Boettcher</v>
      </c>
      <c r="C37" s="12"/>
      <c r="D37" s="13"/>
      <c r="E37" s="13"/>
      <c r="F37" s="14"/>
      <c r="G37" s="12"/>
      <c r="H37" s="13"/>
      <c r="I37" s="13"/>
      <c r="J37" s="14"/>
      <c r="K37" s="12">
        <v>0</v>
      </c>
      <c r="L37" s="13">
        <v>0</v>
      </c>
      <c r="M37" s="13">
        <v>0</v>
      </c>
      <c r="N37" s="14">
        <v>0</v>
      </c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9</v>
      </c>
      <c r="B38" s="86" t="str">
        <f t="shared" si="2"/>
        <v>Riley Schmitz</v>
      </c>
      <c r="C38" s="12">
        <v>2</v>
      </c>
      <c r="D38" s="13">
        <v>0</v>
      </c>
      <c r="E38" s="13">
        <v>0</v>
      </c>
      <c r="F38" s="14">
        <v>0</v>
      </c>
      <c r="G38" s="12">
        <v>4</v>
      </c>
      <c r="H38" s="13">
        <v>1</v>
      </c>
      <c r="I38" s="13">
        <v>0</v>
      </c>
      <c r="J38" s="14">
        <v>2</v>
      </c>
      <c r="K38" s="12">
        <v>2</v>
      </c>
      <c r="L38" s="13">
        <v>0</v>
      </c>
      <c r="M38" s="13">
        <v>0</v>
      </c>
      <c r="N38" s="14">
        <v>0</v>
      </c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88</v>
      </c>
      <c r="B39" s="86" t="str">
        <f t="shared" si="2"/>
        <v>Todd Paulson</v>
      </c>
      <c r="C39" s="12">
        <v>4</v>
      </c>
      <c r="D39" s="130">
        <v>1</v>
      </c>
      <c r="E39" s="130">
        <v>1</v>
      </c>
      <c r="F39" s="14">
        <v>0</v>
      </c>
      <c r="G39" s="12"/>
      <c r="H39" s="13"/>
      <c r="I39" s="13"/>
      <c r="J39" s="14"/>
      <c r="K39" s="12">
        <v>4</v>
      </c>
      <c r="L39" s="13">
        <v>1</v>
      </c>
      <c r="M39" s="13">
        <v>1</v>
      </c>
      <c r="N39" s="14">
        <v>0</v>
      </c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12</v>
      </c>
      <c r="B40" s="86" t="str">
        <f t="shared" si="2"/>
        <v>Ian Moon</v>
      </c>
      <c r="C40" s="12">
        <v>4</v>
      </c>
      <c r="D40" s="130">
        <v>1</v>
      </c>
      <c r="E40" s="130">
        <v>0</v>
      </c>
      <c r="F40" s="14">
        <v>0</v>
      </c>
      <c r="G40" s="12">
        <v>3</v>
      </c>
      <c r="H40" s="13">
        <v>1</v>
      </c>
      <c r="I40" s="13">
        <v>2</v>
      </c>
      <c r="J40" s="14">
        <v>0</v>
      </c>
      <c r="K40" s="12">
        <v>1</v>
      </c>
      <c r="L40" s="13">
        <v>0</v>
      </c>
      <c r="M40" s="13">
        <v>1</v>
      </c>
      <c r="N40" s="14">
        <v>0</v>
      </c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Dan Eliason</v>
      </c>
      <c r="C50" s="20">
        <v>25</v>
      </c>
      <c r="D50" s="21">
        <v>7</v>
      </c>
      <c r="E50" s="21">
        <v>5</v>
      </c>
      <c r="F50" s="22">
        <v>7</v>
      </c>
      <c r="G50" s="20">
        <v>29</v>
      </c>
      <c r="H50" s="21">
        <v>11</v>
      </c>
      <c r="I50" s="21">
        <v>8</v>
      </c>
      <c r="J50" s="22">
        <v>8</v>
      </c>
      <c r="K50" s="20">
        <v>24</v>
      </c>
      <c r="L50" s="21">
        <v>9</v>
      </c>
      <c r="M50" s="21">
        <v>5</v>
      </c>
      <c r="N50" s="22">
        <v>5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25</v>
      </c>
      <c r="D54" s="29">
        <f t="shared" si="3"/>
        <v>7</v>
      </c>
      <c r="E54" s="29">
        <f t="shared" si="3"/>
        <v>5</v>
      </c>
      <c r="F54" s="29">
        <f t="shared" si="3"/>
        <v>7</v>
      </c>
      <c r="G54" s="29">
        <f t="shared" si="3"/>
        <v>29</v>
      </c>
      <c r="H54" s="29">
        <f t="shared" si="3"/>
        <v>11</v>
      </c>
      <c r="I54" s="29">
        <f t="shared" si="3"/>
        <v>8</v>
      </c>
      <c r="J54" s="29">
        <f t="shared" si="3"/>
        <v>8</v>
      </c>
      <c r="K54" s="29">
        <f t="shared" si="3"/>
        <v>24</v>
      </c>
      <c r="L54" s="29">
        <f t="shared" si="3"/>
        <v>9</v>
      </c>
      <c r="M54" s="29">
        <f t="shared" si="3"/>
        <v>5</v>
      </c>
      <c r="N54" s="29">
        <f t="shared" si="3"/>
        <v>5</v>
      </c>
      <c r="O54" s="29">
        <f t="shared" si="3"/>
        <v>0</v>
      </c>
      <c r="P54" s="29">
        <f t="shared" si="3"/>
        <v>0</v>
      </c>
      <c r="Q54" s="29">
        <f t="shared" si="3"/>
        <v>0</v>
      </c>
      <c r="R54" s="29">
        <f t="shared" si="3"/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123</v>
      </c>
      <c r="D55" s="30">
        <f>SUM(P27,D54)</f>
        <v>40</v>
      </c>
      <c r="E55" s="30">
        <f>SUM(Q27,E54)</f>
        <v>36</v>
      </c>
      <c r="F55" s="30">
        <f>SUM(R27,F54)</f>
        <v>27</v>
      </c>
      <c r="G55" s="30">
        <f t="shared" ref="G55:R55" si="4">SUM(C55,G54)</f>
        <v>152</v>
      </c>
      <c r="H55" s="30">
        <f t="shared" si="4"/>
        <v>51</v>
      </c>
      <c r="I55" s="30">
        <f t="shared" si="4"/>
        <v>44</v>
      </c>
      <c r="J55" s="30">
        <f t="shared" si="4"/>
        <v>35</v>
      </c>
      <c r="K55" s="30">
        <f t="shared" si="4"/>
        <v>176</v>
      </c>
      <c r="L55" s="30">
        <f t="shared" si="4"/>
        <v>60</v>
      </c>
      <c r="M55" s="30">
        <f t="shared" si="4"/>
        <v>49</v>
      </c>
      <c r="N55" s="30">
        <f t="shared" si="4"/>
        <v>40</v>
      </c>
      <c r="O55" s="31">
        <f t="shared" si="4"/>
        <v>176</v>
      </c>
      <c r="P55" s="30">
        <f t="shared" si="4"/>
        <v>60</v>
      </c>
      <c r="Q55" s="30">
        <f t="shared" si="4"/>
        <v>49</v>
      </c>
      <c r="R55" s="32">
        <f t="shared" si="4"/>
        <v>40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/>
      <c r="D57" s="193"/>
      <c r="E57" s="194"/>
      <c r="F57" s="49"/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85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5">A3</f>
        <v>24</v>
      </c>
      <c r="B59" s="86" t="str">
        <f t="shared" ref="B59:B76" si="6">B31</f>
        <v>Steve Guerra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17</v>
      </c>
      <c r="P59" s="88">
        <f>SUM(D3,H3,L3,P3,D31,H31,L31,P31,D59,H59,L59)</f>
        <v>5</v>
      </c>
      <c r="Q59" s="88">
        <f>SUM(E3,I3,M3,Q3,E31,I31,M31,Q31,E59,I59,M59)</f>
        <v>5</v>
      </c>
      <c r="R59" s="89">
        <f>SUM(F3,J3,N3,R3,F31,J31,N31,R31,F59,J59,N59)</f>
        <v>9</v>
      </c>
      <c r="S59" s="84">
        <f>IF(O59=0,0,AVERAGE(P59/O59))</f>
        <v>0.29411764705882354</v>
      </c>
      <c r="U59" s="43" t="s">
        <v>134</v>
      </c>
      <c r="V59" s="86" t="s">
        <v>169</v>
      </c>
      <c r="W59" s="59">
        <v>9</v>
      </c>
      <c r="X59" s="59">
        <v>9</v>
      </c>
      <c r="Y59" s="60">
        <v>0.29411764705882354</v>
      </c>
      <c r="Z59" s="60" t="s">
        <v>203</v>
      </c>
      <c r="AA59" s="60">
        <v>1.2857142857142858</v>
      </c>
      <c r="AB59" s="60" t="s">
        <v>200</v>
      </c>
      <c r="AC59" s="59">
        <v>7</v>
      </c>
      <c r="AD59" s="105">
        <v>0.25</v>
      </c>
    </row>
    <row r="60" spans="1:30" x14ac:dyDescent="0.2">
      <c r="A60" s="83" t="str">
        <f t="shared" si="5"/>
        <v>32</v>
      </c>
      <c r="B60" s="86" t="str">
        <f t="shared" si="6"/>
        <v>Matt McCoy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26</v>
      </c>
      <c r="P60" s="56">
        <f t="shared" si="7"/>
        <v>10</v>
      </c>
      <c r="Q60" s="56">
        <f t="shared" si="7"/>
        <v>4</v>
      </c>
      <c r="R60" s="91">
        <f t="shared" si="7"/>
        <v>0</v>
      </c>
      <c r="S60" s="85">
        <f t="shared" ref="S60:S76" si="8">IF(O60=0,0,AVERAGE(P60/O60))</f>
        <v>0.38461538461538464</v>
      </c>
      <c r="U60" s="43" t="s">
        <v>146</v>
      </c>
      <c r="V60" s="86" t="s">
        <v>91</v>
      </c>
      <c r="W60" s="59">
        <v>0</v>
      </c>
      <c r="X60" s="59" t="s">
        <v>434</v>
      </c>
      <c r="Y60" s="60">
        <v>0.38461538461538464</v>
      </c>
      <c r="Z60" s="60" t="s">
        <v>200</v>
      </c>
      <c r="AA60" s="60">
        <v>0</v>
      </c>
      <c r="AB60" s="60" t="s">
        <v>200</v>
      </c>
      <c r="AC60" s="59">
        <v>7</v>
      </c>
      <c r="AD60" s="105">
        <v>0.38461538461538464</v>
      </c>
    </row>
    <row r="61" spans="1:30" x14ac:dyDescent="0.2">
      <c r="A61" s="83" t="str">
        <f t="shared" si="5"/>
        <v>42</v>
      </c>
      <c r="B61" s="86" t="str">
        <f t="shared" si="6"/>
        <v>Chris Peterson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7</v>
      </c>
      <c r="P61" s="56">
        <f t="shared" si="9"/>
        <v>0</v>
      </c>
      <c r="Q61" s="56">
        <f t="shared" si="9"/>
        <v>3</v>
      </c>
      <c r="R61" s="91">
        <f t="shared" si="9"/>
        <v>1</v>
      </c>
      <c r="S61" s="85">
        <f t="shared" si="8"/>
        <v>0</v>
      </c>
      <c r="U61" s="43" t="s">
        <v>122</v>
      </c>
      <c r="V61" s="86" t="s">
        <v>129</v>
      </c>
      <c r="W61" s="59">
        <v>1</v>
      </c>
      <c r="X61" s="59">
        <v>1</v>
      </c>
      <c r="Y61" s="60">
        <v>0</v>
      </c>
      <c r="Z61" s="60" t="s">
        <v>203</v>
      </c>
      <c r="AA61" s="60">
        <v>0.14285714285714285</v>
      </c>
      <c r="AB61" s="60" t="s">
        <v>200</v>
      </c>
      <c r="AC61" s="59">
        <v>7</v>
      </c>
      <c r="AD61" s="105">
        <v>0</v>
      </c>
    </row>
    <row r="62" spans="1:30" x14ac:dyDescent="0.2">
      <c r="A62" s="83" t="str">
        <f t="shared" si="5"/>
        <v>11</v>
      </c>
      <c r="B62" s="86" t="str">
        <f t="shared" si="6"/>
        <v>Evan Van Duyne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31</v>
      </c>
      <c r="P62" s="56">
        <f t="shared" si="10"/>
        <v>14</v>
      </c>
      <c r="Q62" s="56">
        <f t="shared" si="10"/>
        <v>5</v>
      </c>
      <c r="R62" s="91">
        <f t="shared" si="10"/>
        <v>24</v>
      </c>
      <c r="S62" s="85">
        <f t="shared" si="8"/>
        <v>0.45161290322580644</v>
      </c>
      <c r="U62" s="43" t="s">
        <v>100</v>
      </c>
      <c r="V62" s="86" t="s">
        <v>115</v>
      </c>
      <c r="W62" s="59">
        <v>24</v>
      </c>
      <c r="X62" s="59">
        <v>24</v>
      </c>
      <c r="Y62" s="60">
        <v>0.45161290322580644</v>
      </c>
      <c r="Z62" s="60" t="s">
        <v>200</v>
      </c>
      <c r="AA62" s="60">
        <v>3.4285714285714284</v>
      </c>
      <c r="AB62" s="60" t="s">
        <v>200</v>
      </c>
      <c r="AC62" s="59">
        <v>7</v>
      </c>
      <c r="AD62" s="105">
        <v>0.45161290322580644</v>
      </c>
    </row>
    <row r="63" spans="1:30" x14ac:dyDescent="0.2">
      <c r="A63" s="83" t="str">
        <f t="shared" si="5"/>
        <v>5</v>
      </c>
      <c r="B63" s="86" t="str">
        <f t="shared" si="6"/>
        <v>Patrick Lemke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17</v>
      </c>
      <c r="P63" s="56">
        <f t="shared" si="11"/>
        <v>4</v>
      </c>
      <c r="Q63" s="56">
        <f t="shared" si="11"/>
        <v>7</v>
      </c>
      <c r="R63" s="91">
        <f t="shared" si="11"/>
        <v>1</v>
      </c>
      <c r="S63" s="85">
        <f t="shared" si="8"/>
        <v>0.23529411764705882</v>
      </c>
      <c r="U63" s="43" t="s">
        <v>106</v>
      </c>
      <c r="V63" s="86" t="s">
        <v>180</v>
      </c>
      <c r="W63" s="59">
        <v>1</v>
      </c>
      <c r="X63" s="59">
        <v>1</v>
      </c>
      <c r="Y63" s="60">
        <v>0.23529411764705882</v>
      </c>
      <c r="Z63" s="60" t="s">
        <v>203</v>
      </c>
      <c r="AA63" s="60">
        <v>0.14285714285714285</v>
      </c>
      <c r="AB63" s="60" t="s">
        <v>200</v>
      </c>
      <c r="AC63" s="59">
        <v>7</v>
      </c>
      <c r="AD63" s="105">
        <v>0.2</v>
      </c>
    </row>
    <row r="64" spans="1:30" x14ac:dyDescent="0.2">
      <c r="A64" s="83" t="str">
        <f t="shared" si="5"/>
        <v>21</v>
      </c>
      <c r="B64" s="86" t="str">
        <f t="shared" si="6"/>
        <v>Josh Xiong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30</v>
      </c>
      <c r="P64" s="56">
        <f t="shared" si="12"/>
        <v>18</v>
      </c>
      <c r="Q64" s="56">
        <f t="shared" si="12"/>
        <v>5</v>
      </c>
      <c r="R64" s="91">
        <f t="shared" si="12"/>
        <v>3</v>
      </c>
      <c r="S64" s="85">
        <f t="shared" si="8"/>
        <v>0.6</v>
      </c>
      <c r="U64" s="43" t="s">
        <v>98</v>
      </c>
      <c r="V64" s="86" t="s">
        <v>189</v>
      </c>
      <c r="W64" s="59">
        <v>3</v>
      </c>
      <c r="X64" s="59">
        <v>3</v>
      </c>
      <c r="Y64" s="60">
        <v>0.6</v>
      </c>
      <c r="Z64" s="60" t="s">
        <v>200</v>
      </c>
      <c r="AA64" s="60">
        <v>0.42857142857142855</v>
      </c>
      <c r="AB64" s="60" t="s">
        <v>200</v>
      </c>
      <c r="AC64" s="59">
        <v>7</v>
      </c>
      <c r="AD64" s="105">
        <v>0.6</v>
      </c>
    </row>
    <row r="65" spans="1:30" x14ac:dyDescent="0.2">
      <c r="A65" s="83" t="str">
        <f t="shared" si="5"/>
        <v>33</v>
      </c>
      <c r="B65" s="86" t="str">
        <f t="shared" si="6"/>
        <v>Gary Boettcher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3</v>
      </c>
      <c r="P65" s="56">
        <f t="shared" si="13"/>
        <v>0</v>
      </c>
      <c r="Q65" s="56">
        <f t="shared" si="13"/>
        <v>3</v>
      </c>
      <c r="R65" s="91">
        <f t="shared" si="13"/>
        <v>0</v>
      </c>
      <c r="S65" s="85">
        <f t="shared" si="8"/>
        <v>0</v>
      </c>
      <c r="U65" s="43" t="s">
        <v>143</v>
      </c>
      <c r="V65" s="86" t="s">
        <v>102</v>
      </c>
      <c r="W65" s="59">
        <v>0</v>
      </c>
      <c r="X65" s="59" t="s">
        <v>434</v>
      </c>
      <c r="Y65" s="60">
        <v>0</v>
      </c>
      <c r="Z65" s="60" t="s">
        <v>203</v>
      </c>
      <c r="AA65" s="60">
        <v>0</v>
      </c>
      <c r="AB65" s="60" t="s">
        <v>204</v>
      </c>
      <c r="AC65" s="59">
        <v>2</v>
      </c>
      <c r="AD65" s="105">
        <v>0</v>
      </c>
    </row>
    <row r="66" spans="1:30" x14ac:dyDescent="0.2">
      <c r="A66" s="83" t="str">
        <f t="shared" si="5"/>
        <v>9</v>
      </c>
      <c r="B66" s="86" t="str">
        <f t="shared" si="6"/>
        <v>Riley Schmitz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15</v>
      </c>
      <c r="P66" s="56">
        <f t="shared" si="14"/>
        <v>1</v>
      </c>
      <c r="Q66" s="56">
        <f t="shared" si="14"/>
        <v>4</v>
      </c>
      <c r="R66" s="91">
        <f t="shared" si="14"/>
        <v>2</v>
      </c>
      <c r="S66" s="85">
        <f t="shared" si="8"/>
        <v>6.6666666666666666E-2</v>
      </c>
      <c r="U66" s="43" t="s">
        <v>95</v>
      </c>
      <c r="V66" s="86" t="s">
        <v>179</v>
      </c>
      <c r="W66" s="59">
        <v>2</v>
      </c>
      <c r="X66" s="59">
        <v>2</v>
      </c>
      <c r="Y66" s="60">
        <v>6.6666666666666666E-2</v>
      </c>
      <c r="Z66" s="60" t="s">
        <v>203</v>
      </c>
      <c r="AA66" s="60">
        <v>0.2857142857142857</v>
      </c>
      <c r="AB66" s="60" t="s">
        <v>200</v>
      </c>
      <c r="AC66" s="59">
        <v>7</v>
      </c>
      <c r="AD66" s="105">
        <v>0.05</v>
      </c>
    </row>
    <row r="67" spans="1:30" x14ac:dyDescent="0.2">
      <c r="A67" s="83" t="str">
        <f t="shared" si="5"/>
        <v>88</v>
      </c>
      <c r="B67" s="86" t="str">
        <f t="shared" si="6"/>
        <v>Todd Paulson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16</v>
      </c>
      <c r="P67" s="56">
        <f t="shared" si="15"/>
        <v>3</v>
      </c>
      <c r="Q67" s="56">
        <f t="shared" si="15"/>
        <v>8</v>
      </c>
      <c r="R67" s="91">
        <f t="shared" si="15"/>
        <v>0</v>
      </c>
      <c r="S67" s="85">
        <f t="shared" si="8"/>
        <v>0.1875</v>
      </c>
      <c r="U67" s="43" t="s">
        <v>135</v>
      </c>
      <c r="V67" s="86" t="s">
        <v>279</v>
      </c>
      <c r="W67" s="59">
        <v>0</v>
      </c>
      <c r="X67" s="59" t="s">
        <v>434</v>
      </c>
      <c r="Y67" s="60">
        <v>0.1875</v>
      </c>
      <c r="Z67" s="60" t="s">
        <v>203</v>
      </c>
      <c r="AA67" s="60">
        <v>0</v>
      </c>
      <c r="AB67" s="60" t="s">
        <v>200</v>
      </c>
      <c r="AC67" s="59">
        <v>6</v>
      </c>
      <c r="AD67" s="105">
        <v>0.15</v>
      </c>
    </row>
    <row r="68" spans="1:30" x14ac:dyDescent="0.2">
      <c r="A68" s="83" t="str">
        <f t="shared" si="5"/>
        <v>12</v>
      </c>
      <c r="B68" s="86" t="str">
        <f t="shared" si="6"/>
        <v>Ian Moon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14</v>
      </c>
      <c r="P68" s="56">
        <f t="shared" si="16"/>
        <v>5</v>
      </c>
      <c r="Q68" s="56">
        <f t="shared" si="16"/>
        <v>5</v>
      </c>
      <c r="R68" s="91">
        <f t="shared" si="16"/>
        <v>0</v>
      </c>
      <c r="S68" s="85">
        <f t="shared" si="8"/>
        <v>0.35714285714285715</v>
      </c>
      <c r="U68" s="43" t="s">
        <v>142</v>
      </c>
      <c r="V68" s="86" t="s">
        <v>411</v>
      </c>
      <c r="W68" s="59">
        <v>0</v>
      </c>
      <c r="X68" s="59" t="s">
        <v>434</v>
      </c>
      <c r="Y68" s="60">
        <v>0.35714285714285715</v>
      </c>
      <c r="Z68" s="60" t="s">
        <v>203</v>
      </c>
      <c r="AA68" s="60">
        <v>0</v>
      </c>
      <c r="AB68" s="60" t="s">
        <v>200</v>
      </c>
      <c r="AC68" s="59">
        <v>6</v>
      </c>
      <c r="AD68" s="105">
        <v>0.25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434</v>
      </c>
      <c r="Y69" s="60">
        <v>0</v>
      </c>
      <c r="Z69" s="60" t="s">
        <v>203</v>
      </c>
      <c r="AA69" s="60">
        <v>0</v>
      </c>
      <c r="AB69" s="60" t="s">
        <v>204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434</v>
      </c>
      <c r="Y70" s="60">
        <v>0</v>
      </c>
      <c r="Z70" s="60" t="s">
        <v>203</v>
      </c>
      <c r="AA70" s="60">
        <v>0</v>
      </c>
      <c r="AB70" s="60" t="s">
        <v>204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434</v>
      </c>
      <c r="Y71" s="60">
        <v>0</v>
      </c>
      <c r="Z71" s="60" t="s">
        <v>203</v>
      </c>
      <c r="AA71" s="60">
        <v>0</v>
      </c>
      <c r="AB71" s="60" t="s">
        <v>204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Dan Eliason</v>
      </c>
      <c r="C78" s="20"/>
      <c r="D78" s="21"/>
      <c r="E78" s="21"/>
      <c r="F78" s="22"/>
      <c r="G78" s="20"/>
      <c r="H78" s="21"/>
      <c r="I78" s="21"/>
      <c r="J78" s="22"/>
      <c r="K78" s="64"/>
      <c r="L78" s="65"/>
      <c r="M78" s="65"/>
      <c r="N78" s="66"/>
      <c r="O78" s="32">
        <f t="shared" ref="O78:Q81" si="25">SUM(C22,G22,K22,O22,C50,G50,K50,O50,C78,G78,K78)</f>
        <v>176</v>
      </c>
      <c r="P78" s="21">
        <f t="shared" si="25"/>
        <v>60</v>
      </c>
      <c r="Q78" s="142">
        <f t="shared" si="25"/>
        <v>49</v>
      </c>
      <c r="R78" s="141"/>
      <c r="S78" s="143">
        <f>SUM(Q78/O78)</f>
        <v>0.27840909090909088</v>
      </c>
      <c r="V78" s="56" t="s">
        <v>23</v>
      </c>
      <c r="W78" s="59">
        <v>40</v>
      </c>
      <c r="X78" s="59">
        <v>40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0.6</v>
      </c>
      <c r="Z79" s="68"/>
      <c r="AA79" s="68">
        <v>3.4285714285714284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176</v>
      </c>
      <c r="P82" s="29">
        <f t="shared" si="26"/>
        <v>60</v>
      </c>
      <c r="Q82" s="29">
        <f t="shared" si="26"/>
        <v>49</v>
      </c>
      <c r="R82" s="29">
        <f t="shared" si="26"/>
        <v>40</v>
      </c>
      <c r="S82" s="69">
        <f>AVERAGE(P82/O82)</f>
        <v>0.34090909090909088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176</v>
      </c>
      <c r="D83" s="29">
        <f>SUM(P55,D82)</f>
        <v>60</v>
      </c>
      <c r="E83" s="29">
        <f>SUM(Q55,E82)</f>
        <v>49</v>
      </c>
      <c r="F83" s="29">
        <f>SUM(R55,F82)</f>
        <v>40</v>
      </c>
      <c r="G83" s="29">
        <f t="shared" ref="G83:M83" si="27">SUM(C83,G82)</f>
        <v>176</v>
      </c>
      <c r="H83" s="29">
        <f t="shared" si="27"/>
        <v>60</v>
      </c>
      <c r="I83" s="29">
        <f t="shared" si="27"/>
        <v>49</v>
      </c>
      <c r="J83" s="29">
        <f t="shared" si="27"/>
        <v>40</v>
      </c>
      <c r="K83" s="29">
        <f t="shared" si="27"/>
        <v>176</v>
      </c>
      <c r="L83" s="29">
        <f t="shared" si="27"/>
        <v>60</v>
      </c>
      <c r="M83" s="29">
        <f t="shared" si="27"/>
        <v>49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0.52755905511811019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0.74117647058823533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7</v>
      </c>
      <c r="E86" s="73" t="s">
        <v>32</v>
      </c>
      <c r="V86" s="77" t="s">
        <v>29</v>
      </c>
      <c r="W86" s="61" t="s">
        <v>121</v>
      </c>
      <c r="X86" s="79">
        <v>0.72159090909090917</v>
      </c>
      <c r="Y86" s="62" t="s">
        <v>200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205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205</v>
      </c>
    </row>
  </sheetData>
  <sheetProtection password="97AA" sheet="1" objects="1" scenarios="1"/>
  <sortState ref="T3:T12">
    <sortCondition ref="T3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53" priority="5" stopIfTrue="1" operator="equal">
      <formula>$Y$79</formula>
    </cfRule>
  </conditionalFormatting>
  <conditionalFormatting sqref="AA59:AB74 AA77:AB77">
    <cfRule type="cellIs" dxfId="52" priority="6" stopIfTrue="1" operator="equal">
      <formula>$AA$79</formula>
    </cfRule>
  </conditionalFormatting>
  <conditionalFormatting sqref="Y75:Z75">
    <cfRule type="cellIs" dxfId="51" priority="3" stopIfTrue="1" operator="equal">
      <formula>$Y$79</formula>
    </cfRule>
  </conditionalFormatting>
  <conditionalFormatting sqref="AA75:AB75">
    <cfRule type="cellIs" dxfId="50" priority="4" stopIfTrue="1" operator="equal">
      <formula>$AA$79</formula>
    </cfRule>
  </conditionalFormatting>
  <conditionalFormatting sqref="Y76:Z76">
    <cfRule type="cellIs" dxfId="49" priority="1" stopIfTrue="1" operator="equal">
      <formula>$Y$79</formula>
    </cfRule>
  </conditionalFormatting>
  <conditionalFormatting sqref="AA76:AB76">
    <cfRule type="cellIs" dxfId="4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5">
    <tabColor rgb="FF92D050"/>
  </sheetPr>
  <dimension ref="A1:AD89"/>
  <sheetViews>
    <sheetView zoomScaleNormal="100" workbookViewId="0">
      <pane xSplit="2" ySplit="2" topLeftCell="C64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20" ht="13.5" thickBot="1" x14ac:dyDescent="0.25">
      <c r="A1" s="1" t="s">
        <v>0</v>
      </c>
      <c r="B1" s="2" t="s">
        <v>1</v>
      </c>
      <c r="C1" s="192" t="s">
        <v>250</v>
      </c>
      <c r="D1" s="193"/>
      <c r="E1" s="194"/>
      <c r="F1" s="4">
        <v>2</v>
      </c>
      <c r="G1" s="192" t="s">
        <v>40</v>
      </c>
      <c r="H1" s="193"/>
      <c r="I1" s="194"/>
      <c r="J1" s="4">
        <v>8</v>
      </c>
      <c r="K1" s="192" t="s">
        <v>301</v>
      </c>
      <c r="L1" s="193"/>
      <c r="M1" s="194"/>
      <c r="N1" s="4">
        <v>10</v>
      </c>
      <c r="O1" s="192" t="s">
        <v>244</v>
      </c>
      <c r="P1" s="193"/>
      <c r="Q1" s="194"/>
      <c r="R1" s="4">
        <v>20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154</v>
      </c>
      <c r="B3" s="86" t="s">
        <v>118</v>
      </c>
      <c r="C3" s="12">
        <v>4</v>
      </c>
      <c r="D3" s="130">
        <v>2</v>
      </c>
      <c r="E3" s="130">
        <v>1</v>
      </c>
      <c r="F3" s="14">
        <v>0</v>
      </c>
      <c r="G3" s="12">
        <v>3</v>
      </c>
      <c r="H3" s="130">
        <v>0</v>
      </c>
      <c r="I3" s="130">
        <v>1</v>
      </c>
      <c r="J3" s="14">
        <v>1</v>
      </c>
      <c r="K3" s="116">
        <v>0</v>
      </c>
      <c r="L3" s="117">
        <v>0</v>
      </c>
      <c r="M3" s="117">
        <v>0</v>
      </c>
      <c r="N3" s="118">
        <v>0</v>
      </c>
      <c r="O3" s="116">
        <v>2</v>
      </c>
      <c r="P3" s="117">
        <v>0</v>
      </c>
      <c r="Q3" s="117">
        <v>0</v>
      </c>
      <c r="R3" s="118">
        <v>0</v>
      </c>
      <c r="S3" s="17"/>
      <c r="T3" s="99"/>
    </row>
    <row r="4" spans="1:20" x14ac:dyDescent="0.2">
      <c r="A4" s="83" t="s">
        <v>106</v>
      </c>
      <c r="B4" s="86" t="s">
        <v>181</v>
      </c>
      <c r="C4" s="12">
        <v>3</v>
      </c>
      <c r="D4" s="130">
        <v>2</v>
      </c>
      <c r="E4" s="130">
        <v>1</v>
      </c>
      <c r="F4" s="14">
        <v>2</v>
      </c>
      <c r="G4" s="12">
        <v>3</v>
      </c>
      <c r="H4" s="130">
        <v>0</v>
      </c>
      <c r="I4" s="130">
        <v>2</v>
      </c>
      <c r="J4" s="14">
        <v>0</v>
      </c>
      <c r="K4" s="116">
        <v>1</v>
      </c>
      <c r="L4" s="117">
        <v>0</v>
      </c>
      <c r="M4" s="117">
        <v>1</v>
      </c>
      <c r="N4" s="118">
        <v>2</v>
      </c>
      <c r="O4" s="116">
        <v>2</v>
      </c>
      <c r="P4" s="117">
        <v>1</v>
      </c>
      <c r="Q4" s="117">
        <v>1</v>
      </c>
      <c r="R4" s="118">
        <v>1</v>
      </c>
      <c r="S4" s="17"/>
      <c r="T4" s="99"/>
    </row>
    <row r="5" spans="1:20" x14ac:dyDescent="0.2">
      <c r="A5" s="83" t="s">
        <v>152</v>
      </c>
      <c r="B5" s="86" t="s">
        <v>194</v>
      </c>
      <c r="C5" s="12">
        <v>5</v>
      </c>
      <c r="D5" s="130">
        <v>1</v>
      </c>
      <c r="E5" s="130">
        <v>4</v>
      </c>
      <c r="F5" s="14">
        <v>0</v>
      </c>
      <c r="G5" s="12">
        <v>4</v>
      </c>
      <c r="H5" s="130">
        <v>1</v>
      </c>
      <c r="I5" s="130">
        <v>0</v>
      </c>
      <c r="J5" s="14">
        <v>1</v>
      </c>
      <c r="K5" s="116">
        <v>5</v>
      </c>
      <c r="L5" s="117">
        <v>4</v>
      </c>
      <c r="M5" s="117">
        <v>1</v>
      </c>
      <c r="N5" s="118">
        <v>0</v>
      </c>
      <c r="O5" s="116">
        <v>3</v>
      </c>
      <c r="P5" s="117">
        <v>0</v>
      </c>
      <c r="Q5" s="117">
        <v>2</v>
      </c>
      <c r="R5" s="118">
        <v>1</v>
      </c>
      <c r="S5" s="17" t="s">
        <v>8</v>
      </c>
      <c r="T5" s="99"/>
    </row>
    <row r="6" spans="1:20" x14ac:dyDescent="0.2">
      <c r="A6" s="83" t="s">
        <v>134</v>
      </c>
      <c r="B6" s="86" t="s">
        <v>202</v>
      </c>
      <c r="C6" s="12">
        <v>5</v>
      </c>
      <c r="D6" s="130">
        <v>3</v>
      </c>
      <c r="E6" s="130">
        <v>1</v>
      </c>
      <c r="F6" s="14">
        <v>1</v>
      </c>
      <c r="G6" s="12">
        <v>4</v>
      </c>
      <c r="H6" s="130">
        <v>2</v>
      </c>
      <c r="I6" s="130">
        <v>1</v>
      </c>
      <c r="J6" s="14">
        <v>0</v>
      </c>
      <c r="K6" s="116">
        <v>5</v>
      </c>
      <c r="L6" s="117">
        <v>3</v>
      </c>
      <c r="M6" s="117">
        <v>1</v>
      </c>
      <c r="N6" s="118">
        <v>1</v>
      </c>
      <c r="O6" s="116">
        <v>4</v>
      </c>
      <c r="P6" s="117">
        <v>2</v>
      </c>
      <c r="Q6" s="117">
        <v>2</v>
      </c>
      <c r="R6" s="118">
        <v>0</v>
      </c>
      <c r="S6" s="17"/>
      <c r="T6" s="99"/>
    </row>
    <row r="7" spans="1:20" x14ac:dyDescent="0.2">
      <c r="A7" s="83" t="s">
        <v>149</v>
      </c>
      <c r="B7" s="86" t="s">
        <v>224</v>
      </c>
      <c r="C7" s="12">
        <v>2</v>
      </c>
      <c r="D7" s="130">
        <v>0</v>
      </c>
      <c r="E7" s="130">
        <v>2</v>
      </c>
      <c r="F7" s="14">
        <v>0</v>
      </c>
      <c r="G7" s="12"/>
      <c r="H7" s="130"/>
      <c r="I7" s="130"/>
      <c r="J7" s="14"/>
      <c r="K7" s="116">
        <v>3</v>
      </c>
      <c r="L7" s="117">
        <v>1</v>
      </c>
      <c r="M7" s="117">
        <v>2</v>
      </c>
      <c r="N7" s="118">
        <v>0</v>
      </c>
      <c r="O7" s="116">
        <v>1</v>
      </c>
      <c r="P7" s="117">
        <v>0</v>
      </c>
      <c r="Q7" s="117">
        <v>1</v>
      </c>
      <c r="R7" s="118">
        <v>0</v>
      </c>
      <c r="S7" s="17"/>
      <c r="T7" s="99"/>
    </row>
    <row r="8" spans="1:20" x14ac:dyDescent="0.2">
      <c r="A8" s="83" t="s">
        <v>144</v>
      </c>
      <c r="B8" s="86" t="s">
        <v>270</v>
      </c>
      <c r="C8" s="12">
        <v>0</v>
      </c>
      <c r="D8" s="130">
        <v>0</v>
      </c>
      <c r="E8" s="130">
        <v>0</v>
      </c>
      <c r="F8" s="14">
        <v>0</v>
      </c>
      <c r="G8" s="12"/>
      <c r="H8" s="130"/>
      <c r="I8" s="130"/>
      <c r="J8" s="14"/>
      <c r="K8" s="116">
        <v>5</v>
      </c>
      <c r="L8" s="117">
        <v>2</v>
      </c>
      <c r="M8" s="117">
        <v>2</v>
      </c>
      <c r="N8" s="118">
        <v>0</v>
      </c>
      <c r="O8" s="116">
        <v>1</v>
      </c>
      <c r="P8" s="117">
        <v>0</v>
      </c>
      <c r="Q8" s="117">
        <v>1</v>
      </c>
      <c r="R8" s="118">
        <v>0</v>
      </c>
      <c r="S8" s="17"/>
      <c r="T8" s="99"/>
    </row>
    <row r="9" spans="1:20" x14ac:dyDescent="0.2">
      <c r="A9" s="83" t="s">
        <v>99</v>
      </c>
      <c r="B9" s="86" t="s">
        <v>310</v>
      </c>
      <c r="C9" s="12">
        <v>5</v>
      </c>
      <c r="D9" s="130">
        <v>3</v>
      </c>
      <c r="E9" s="130">
        <v>1</v>
      </c>
      <c r="F9" s="14">
        <v>0</v>
      </c>
      <c r="G9" s="12">
        <v>4</v>
      </c>
      <c r="H9" s="130">
        <v>1</v>
      </c>
      <c r="I9" s="130">
        <v>0</v>
      </c>
      <c r="J9" s="14">
        <v>0</v>
      </c>
      <c r="K9" s="116">
        <v>5</v>
      </c>
      <c r="L9" s="117">
        <v>2</v>
      </c>
      <c r="M9" s="117">
        <v>3</v>
      </c>
      <c r="N9" s="118">
        <v>0</v>
      </c>
      <c r="O9" s="116">
        <v>4</v>
      </c>
      <c r="P9" s="117">
        <v>0</v>
      </c>
      <c r="Q9" s="117">
        <v>4</v>
      </c>
      <c r="R9" s="118">
        <v>0</v>
      </c>
      <c r="S9" s="17"/>
      <c r="T9" s="99"/>
    </row>
    <row r="10" spans="1:20" x14ac:dyDescent="0.2">
      <c r="A10" s="83" t="s">
        <v>141</v>
      </c>
      <c r="B10" s="86" t="s">
        <v>126</v>
      </c>
      <c r="C10" s="12">
        <v>0</v>
      </c>
      <c r="D10" s="130">
        <v>0</v>
      </c>
      <c r="E10" s="130">
        <v>0</v>
      </c>
      <c r="F10" s="14">
        <v>2</v>
      </c>
      <c r="G10" s="12">
        <v>0</v>
      </c>
      <c r="H10" s="130">
        <v>0</v>
      </c>
      <c r="I10" s="130">
        <v>0</v>
      </c>
      <c r="J10" s="14">
        <v>4</v>
      </c>
      <c r="K10" s="116">
        <v>0</v>
      </c>
      <c r="L10" s="117">
        <v>0</v>
      </c>
      <c r="M10" s="117">
        <v>0</v>
      </c>
      <c r="N10" s="118">
        <v>7</v>
      </c>
      <c r="O10" s="116">
        <v>0</v>
      </c>
      <c r="P10" s="117">
        <v>0</v>
      </c>
      <c r="Q10" s="117">
        <v>0</v>
      </c>
      <c r="R10" s="118">
        <v>6</v>
      </c>
      <c r="S10" s="17"/>
      <c r="T10" s="99"/>
    </row>
    <row r="11" spans="1:20" x14ac:dyDescent="0.2">
      <c r="A11" s="83" t="s">
        <v>142</v>
      </c>
      <c r="B11" s="86" t="s">
        <v>311</v>
      </c>
      <c r="C11" s="12">
        <v>3</v>
      </c>
      <c r="D11" s="130">
        <v>2</v>
      </c>
      <c r="E11" s="130">
        <v>1</v>
      </c>
      <c r="F11" s="14">
        <v>0</v>
      </c>
      <c r="G11" s="12">
        <v>4</v>
      </c>
      <c r="H11" s="130">
        <v>0</v>
      </c>
      <c r="I11" s="130">
        <v>2</v>
      </c>
      <c r="J11" s="14">
        <v>2</v>
      </c>
      <c r="K11" s="116">
        <v>4</v>
      </c>
      <c r="L11" s="117">
        <v>1</v>
      </c>
      <c r="M11" s="117">
        <v>3</v>
      </c>
      <c r="N11" s="118">
        <v>0</v>
      </c>
      <c r="O11" s="116">
        <v>3</v>
      </c>
      <c r="P11" s="117">
        <v>0</v>
      </c>
      <c r="Q11" s="117">
        <v>3</v>
      </c>
      <c r="R11" s="118">
        <v>0</v>
      </c>
      <c r="S11" s="17"/>
      <c r="T11" s="99"/>
    </row>
    <row r="12" spans="1:20" x14ac:dyDescent="0.2">
      <c r="A12" s="83" t="s">
        <v>105</v>
      </c>
      <c r="B12" s="86" t="s">
        <v>312</v>
      </c>
      <c r="C12" s="12">
        <v>1</v>
      </c>
      <c r="D12" s="130">
        <v>0</v>
      </c>
      <c r="E12" s="130">
        <v>0</v>
      </c>
      <c r="F12" s="14">
        <v>0</v>
      </c>
      <c r="G12" s="12"/>
      <c r="H12" s="130"/>
      <c r="I12" s="130"/>
      <c r="J12" s="14"/>
      <c r="K12" s="12"/>
      <c r="L12" s="130"/>
      <c r="M12" s="130"/>
      <c r="N12" s="14"/>
      <c r="O12" s="12">
        <v>1</v>
      </c>
      <c r="P12" s="130">
        <v>0</v>
      </c>
      <c r="Q12" s="130">
        <v>1</v>
      </c>
      <c r="R12" s="14">
        <v>0</v>
      </c>
      <c r="S12" s="17"/>
      <c r="T12" s="99"/>
    </row>
    <row r="13" spans="1:20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/>
      <c r="P13" s="130"/>
      <c r="Q13" s="130"/>
      <c r="R13" s="14"/>
      <c r="S13" s="17"/>
      <c r="T13" s="99"/>
    </row>
    <row r="14" spans="1:20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0"/>
      <c r="R14" s="14"/>
      <c r="S14" s="17"/>
    </row>
    <row r="15" spans="1:20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</row>
    <row r="16" spans="1:20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2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225</v>
      </c>
      <c r="C22" s="20">
        <v>28</v>
      </c>
      <c r="D22" s="21">
        <v>13</v>
      </c>
      <c r="E22" s="21">
        <v>11</v>
      </c>
      <c r="F22" s="22">
        <v>5</v>
      </c>
      <c r="G22" s="20">
        <v>22</v>
      </c>
      <c r="H22" s="21">
        <v>4</v>
      </c>
      <c r="I22" s="21">
        <v>6</v>
      </c>
      <c r="J22" s="22">
        <v>8</v>
      </c>
      <c r="K22" s="20">
        <v>28</v>
      </c>
      <c r="L22" s="21">
        <v>13</v>
      </c>
      <c r="M22" s="21">
        <v>13</v>
      </c>
      <c r="N22" s="22">
        <v>10</v>
      </c>
      <c r="O22" s="20">
        <v>21</v>
      </c>
      <c r="P22" s="21">
        <v>3</v>
      </c>
      <c r="Q22" s="21">
        <v>15</v>
      </c>
      <c r="R22" s="22">
        <v>8</v>
      </c>
      <c r="S22" s="24"/>
    </row>
    <row r="23" spans="1:24" x14ac:dyDescent="0.2">
      <c r="A23" s="18"/>
      <c r="B23" s="152" t="s">
        <v>287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U24" s="43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U25" s="43"/>
    </row>
    <row r="26" spans="1:24" ht="13.5" thickBot="1" x14ac:dyDescent="0.25">
      <c r="A26" s="18"/>
      <c r="B26" s="28" t="s">
        <v>10</v>
      </c>
      <c r="C26" s="29">
        <f t="shared" ref="C26:R26" si="0">SUM(C3:C20)</f>
        <v>28</v>
      </c>
      <c r="D26" s="29">
        <f t="shared" si="0"/>
        <v>13</v>
      </c>
      <c r="E26" s="29">
        <f t="shared" si="0"/>
        <v>11</v>
      </c>
      <c r="F26" s="29">
        <f t="shared" si="0"/>
        <v>5</v>
      </c>
      <c r="G26" s="29">
        <f t="shared" si="0"/>
        <v>22</v>
      </c>
      <c r="H26" s="29">
        <f t="shared" si="0"/>
        <v>4</v>
      </c>
      <c r="I26" s="29">
        <f t="shared" si="0"/>
        <v>6</v>
      </c>
      <c r="J26" s="29">
        <f t="shared" si="0"/>
        <v>8</v>
      </c>
      <c r="K26" s="29">
        <f t="shared" si="0"/>
        <v>28</v>
      </c>
      <c r="L26" s="29">
        <f t="shared" si="0"/>
        <v>13</v>
      </c>
      <c r="M26" s="29">
        <f t="shared" si="0"/>
        <v>13</v>
      </c>
      <c r="N26" s="29">
        <f t="shared" si="0"/>
        <v>10</v>
      </c>
      <c r="O26" s="29">
        <f t="shared" si="0"/>
        <v>21</v>
      </c>
      <c r="P26" s="29">
        <f t="shared" si="0"/>
        <v>3</v>
      </c>
      <c r="Q26" s="29">
        <f t="shared" si="0"/>
        <v>15</v>
      </c>
      <c r="R26" s="29">
        <f t="shared" si="0"/>
        <v>8</v>
      </c>
      <c r="S26" s="24"/>
      <c r="U26" s="39"/>
    </row>
    <row r="27" spans="1:24" ht="13.5" thickBot="1" x14ac:dyDescent="0.25">
      <c r="A27" s="18"/>
      <c r="B27" s="28" t="s">
        <v>11</v>
      </c>
      <c r="C27" s="30">
        <f>C26</f>
        <v>28</v>
      </c>
      <c r="D27" s="30">
        <f>D26</f>
        <v>13</v>
      </c>
      <c r="E27" s="30">
        <f>E26</f>
        <v>11</v>
      </c>
      <c r="F27" s="30">
        <f>F26</f>
        <v>5</v>
      </c>
      <c r="G27" s="30">
        <f t="shared" ref="G27:R27" si="1">SUM(C27,G26)</f>
        <v>50</v>
      </c>
      <c r="H27" s="30">
        <f t="shared" si="1"/>
        <v>17</v>
      </c>
      <c r="I27" s="30">
        <f t="shared" si="1"/>
        <v>17</v>
      </c>
      <c r="J27" s="30">
        <f t="shared" si="1"/>
        <v>13</v>
      </c>
      <c r="K27" s="30">
        <f t="shared" si="1"/>
        <v>78</v>
      </c>
      <c r="L27" s="30">
        <f t="shared" si="1"/>
        <v>30</v>
      </c>
      <c r="M27" s="30">
        <f t="shared" si="1"/>
        <v>30</v>
      </c>
      <c r="N27" s="30">
        <f t="shared" si="1"/>
        <v>23</v>
      </c>
      <c r="O27" s="31">
        <f t="shared" si="1"/>
        <v>99</v>
      </c>
      <c r="P27" s="30">
        <f t="shared" si="1"/>
        <v>33</v>
      </c>
      <c r="Q27" s="30">
        <f t="shared" si="1"/>
        <v>45</v>
      </c>
      <c r="R27" s="32">
        <f t="shared" si="1"/>
        <v>31</v>
      </c>
      <c r="S27" s="24"/>
      <c r="U27" s="39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  <c r="U28" s="43"/>
    </row>
    <row r="29" spans="1:24" ht="13.5" customHeight="1" thickBot="1" x14ac:dyDescent="0.3">
      <c r="A29" s="1" t="s">
        <v>0</v>
      </c>
      <c r="B29" s="2" t="s">
        <v>1</v>
      </c>
      <c r="C29" s="192" t="s">
        <v>131</v>
      </c>
      <c r="D29" s="193"/>
      <c r="E29" s="194"/>
      <c r="F29" s="4">
        <v>3</v>
      </c>
      <c r="G29" s="192" t="s">
        <v>208</v>
      </c>
      <c r="H29" s="193"/>
      <c r="I29" s="194"/>
      <c r="J29" s="4">
        <v>4</v>
      </c>
      <c r="K29" s="192" t="s">
        <v>302</v>
      </c>
      <c r="L29" s="193"/>
      <c r="M29" s="194"/>
      <c r="N29" s="4">
        <v>14</v>
      </c>
      <c r="O29" s="199" t="s">
        <v>41</v>
      </c>
      <c r="P29" s="193"/>
      <c r="Q29" s="194"/>
      <c r="R29" s="5">
        <v>14</v>
      </c>
      <c r="S29" s="38"/>
      <c r="U29" s="43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4" t="s">
        <v>4</v>
      </c>
      <c r="P30" s="8" t="s">
        <v>5</v>
      </c>
      <c r="Q30" s="8" t="s">
        <v>6</v>
      </c>
      <c r="R30" s="163" t="s">
        <v>7</v>
      </c>
      <c r="S30" s="10"/>
      <c r="U30" s="43"/>
      <c r="V30" s="39"/>
      <c r="W30" s="39"/>
      <c r="X30" s="39"/>
    </row>
    <row r="31" spans="1:24" x14ac:dyDescent="0.2">
      <c r="A31" s="83" t="str">
        <f t="shared" ref="A31:B46" si="2">A3</f>
        <v>19</v>
      </c>
      <c r="B31" s="86" t="str">
        <f t="shared" si="2"/>
        <v>Rich Koppenjan</v>
      </c>
      <c r="C31" s="12">
        <v>4</v>
      </c>
      <c r="D31" s="130">
        <v>2</v>
      </c>
      <c r="E31" s="130">
        <v>1</v>
      </c>
      <c r="F31" s="14">
        <v>0</v>
      </c>
      <c r="G31" s="12">
        <v>3</v>
      </c>
      <c r="H31" s="130">
        <v>0</v>
      </c>
      <c r="I31" s="130">
        <v>2</v>
      </c>
      <c r="J31" s="14">
        <v>0</v>
      </c>
      <c r="K31" s="12">
        <v>4</v>
      </c>
      <c r="L31" s="130">
        <v>0</v>
      </c>
      <c r="M31" s="130">
        <v>2</v>
      </c>
      <c r="N31" s="14">
        <v>0</v>
      </c>
      <c r="O31" s="15"/>
      <c r="P31" s="130"/>
      <c r="Q31" s="130"/>
      <c r="R31" s="16"/>
      <c r="S31" s="17"/>
      <c r="U31" s="43"/>
      <c r="V31" s="42"/>
      <c r="W31" s="41"/>
      <c r="X31" s="39"/>
    </row>
    <row r="32" spans="1:24" ht="12.75" customHeight="1" x14ac:dyDescent="0.2">
      <c r="A32" s="83" t="str">
        <f t="shared" si="2"/>
        <v>5</v>
      </c>
      <c r="B32" s="86" t="str">
        <f t="shared" si="2"/>
        <v>Omar Atin</v>
      </c>
      <c r="C32" s="12">
        <v>0</v>
      </c>
      <c r="D32" s="130">
        <v>0</v>
      </c>
      <c r="E32" s="130">
        <v>0</v>
      </c>
      <c r="F32" s="14">
        <v>0</v>
      </c>
      <c r="G32" s="12"/>
      <c r="H32" s="130"/>
      <c r="I32" s="130"/>
      <c r="J32" s="14"/>
      <c r="K32" s="12"/>
      <c r="L32" s="130"/>
      <c r="M32" s="130"/>
      <c r="N32" s="14"/>
      <c r="O32" s="15"/>
      <c r="P32" s="130"/>
      <c r="Q32" s="130"/>
      <c r="R32" s="16"/>
      <c r="S32" s="17"/>
      <c r="U32" s="41"/>
      <c r="V32" s="39"/>
      <c r="W32" s="39"/>
      <c r="X32" s="39"/>
    </row>
    <row r="33" spans="1:24" ht="12.75" customHeight="1" x14ac:dyDescent="0.2">
      <c r="A33" s="83" t="str">
        <f t="shared" si="2"/>
        <v>6</v>
      </c>
      <c r="B33" s="86" t="str">
        <f t="shared" si="2"/>
        <v>Alfonso Harrell</v>
      </c>
      <c r="C33" s="12">
        <v>3</v>
      </c>
      <c r="D33" s="130">
        <v>2</v>
      </c>
      <c r="E33" s="130">
        <v>1</v>
      </c>
      <c r="F33" s="14">
        <v>0</v>
      </c>
      <c r="G33" s="12">
        <v>4</v>
      </c>
      <c r="H33" s="130">
        <v>0</v>
      </c>
      <c r="I33" s="130">
        <v>1</v>
      </c>
      <c r="J33" s="14">
        <v>1</v>
      </c>
      <c r="K33" s="12">
        <v>3</v>
      </c>
      <c r="L33" s="130">
        <v>1</v>
      </c>
      <c r="M33" s="130">
        <v>0</v>
      </c>
      <c r="N33" s="14">
        <v>0</v>
      </c>
      <c r="O33" s="15">
        <v>5</v>
      </c>
      <c r="P33" s="130">
        <v>1</v>
      </c>
      <c r="Q33" s="130">
        <v>1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24</v>
      </c>
      <c r="B34" s="86" t="str">
        <f t="shared" si="2"/>
        <v>Lamont Bordley</v>
      </c>
      <c r="C34" s="12">
        <v>3</v>
      </c>
      <c r="D34" s="130">
        <v>2</v>
      </c>
      <c r="E34" s="130">
        <v>1</v>
      </c>
      <c r="F34" s="14">
        <v>0</v>
      </c>
      <c r="G34" s="12">
        <v>4</v>
      </c>
      <c r="H34" s="130">
        <v>2</v>
      </c>
      <c r="I34" s="130">
        <v>2</v>
      </c>
      <c r="J34" s="14">
        <v>1</v>
      </c>
      <c r="K34" s="12">
        <v>4</v>
      </c>
      <c r="L34" s="130">
        <v>1</v>
      </c>
      <c r="M34" s="130">
        <v>1</v>
      </c>
      <c r="N34" s="14">
        <v>0</v>
      </c>
      <c r="O34" s="15">
        <v>5</v>
      </c>
      <c r="P34" s="130">
        <v>2</v>
      </c>
      <c r="Q34" s="130">
        <v>0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3</v>
      </c>
      <c r="B35" s="86" t="str">
        <f t="shared" si="2"/>
        <v>Marvin Morgan</v>
      </c>
      <c r="C35" s="12">
        <v>1</v>
      </c>
      <c r="D35" s="130">
        <v>1</v>
      </c>
      <c r="E35" s="130">
        <v>0</v>
      </c>
      <c r="F35" s="14">
        <v>0</v>
      </c>
      <c r="G35" s="12"/>
      <c r="H35" s="130"/>
      <c r="I35" s="130"/>
      <c r="J35" s="14"/>
      <c r="K35" s="12">
        <v>1</v>
      </c>
      <c r="L35" s="130">
        <v>1</v>
      </c>
      <c r="M35" s="130">
        <v>0</v>
      </c>
      <c r="N35" s="14">
        <v>0</v>
      </c>
      <c r="O35" s="15"/>
      <c r="P35" s="130"/>
      <c r="Q35" s="130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22</v>
      </c>
      <c r="B36" s="86" t="str">
        <f t="shared" si="2"/>
        <v>Anthony Rodriguez</v>
      </c>
      <c r="C36" s="12">
        <v>1</v>
      </c>
      <c r="D36" s="130">
        <v>0</v>
      </c>
      <c r="E36" s="130">
        <v>1</v>
      </c>
      <c r="F36" s="14">
        <v>0</v>
      </c>
      <c r="G36" s="12"/>
      <c r="H36" s="130"/>
      <c r="I36" s="130"/>
      <c r="J36" s="14"/>
      <c r="K36" s="12"/>
      <c r="L36" s="130"/>
      <c r="M36" s="130"/>
      <c r="N36" s="14"/>
      <c r="O36" s="15">
        <v>1</v>
      </c>
      <c r="P36" s="130">
        <v>0</v>
      </c>
      <c r="Q36" s="130">
        <v>1</v>
      </c>
      <c r="R36" s="16">
        <v>1</v>
      </c>
      <c r="S36" s="17" t="s">
        <v>8</v>
      </c>
      <c r="U36" s="160"/>
      <c r="V36" s="39"/>
      <c r="W36" s="44"/>
      <c r="X36" s="39"/>
    </row>
    <row r="37" spans="1:24" ht="12.75" customHeight="1" x14ac:dyDescent="0.2">
      <c r="A37" s="83" t="str">
        <f t="shared" si="2"/>
        <v>2</v>
      </c>
      <c r="B37" s="86" t="str">
        <f t="shared" si="2"/>
        <v>Deshaun Widener</v>
      </c>
      <c r="C37" s="12">
        <v>4</v>
      </c>
      <c r="D37" s="130">
        <v>0</v>
      </c>
      <c r="E37" s="130">
        <v>3</v>
      </c>
      <c r="F37" s="14">
        <v>4</v>
      </c>
      <c r="G37" s="12">
        <v>3</v>
      </c>
      <c r="H37" s="130">
        <v>1</v>
      </c>
      <c r="I37" s="130">
        <v>1</v>
      </c>
      <c r="J37" s="14">
        <v>2</v>
      </c>
      <c r="K37" s="12">
        <v>3</v>
      </c>
      <c r="L37" s="130">
        <v>0</v>
      </c>
      <c r="M37" s="130">
        <v>2</v>
      </c>
      <c r="N37" s="14">
        <v>0</v>
      </c>
      <c r="O37" s="15">
        <v>5</v>
      </c>
      <c r="P37" s="130">
        <v>2</v>
      </c>
      <c r="Q37" s="130">
        <v>3</v>
      </c>
      <c r="R37" s="16">
        <v>1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15</v>
      </c>
      <c r="B38" s="86" t="str">
        <f t="shared" si="2"/>
        <v>John Patterson</v>
      </c>
      <c r="C38" s="12">
        <v>3</v>
      </c>
      <c r="D38" s="130">
        <v>2</v>
      </c>
      <c r="E38" s="130">
        <v>0</v>
      </c>
      <c r="F38" s="14">
        <v>0</v>
      </c>
      <c r="G38" s="12">
        <v>3</v>
      </c>
      <c r="H38" s="130">
        <v>1</v>
      </c>
      <c r="I38" s="130">
        <v>2</v>
      </c>
      <c r="J38" s="14">
        <v>7</v>
      </c>
      <c r="K38" s="12">
        <v>3</v>
      </c>
      <c r="L38" s="130">
        <v>2</v>
      </c>
      <c r="M38" s="130">
        <v>0</v>
      </c>
      <c r="N38" s="14">
        <v>1</v>
      </c>
      <c r="O38" s="15">
        <v>4</v>
      </c>
      <c r="P38" s="130">
        <v>1</v>
      </c>
      <c r="Q38" s="130">
        <v>1</v>
      </c>
      <c r="R38" s="16">
        <v>3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12</v>
      </c>
      <c r="B39" s="86" t="str">
        <f t="shared" si="2"/>
        <v>Walli Salahuddin</v>
      </c>
      <c r="C39" s="12">
        <v>3</v>
      </c>
      <c r="D39" s="130">
        <v>1</v>
      </c>
      <c r="E39" s="130">
        <v>2</v>
      </c>
      <c r="F39" s="14">
        <v>0</v>
      </c>
      <c r="G39" s="12">
        <v>3</v>
      </c>
      <c r="H39" s="130">
        <v>1</v>
      </c>
      <c r="I39" s="130">
        <v>1</v>
      </c>
      <c r="J39" s="14">
        <v>0</v>
      </c>
      <c r="K39" s="12">
        <v>4</v>
      </c>
      <c r="L39" s="130">
        <v>0</v>
      </c>
      <c r="M39" s="130">
        <v>3</v>
      </c>
      <c r="N39" s="14">
        <v>3</v>
      </c>
      <c r="O39" s="15">
        <v>4</v>
      </c>
      <c r="P39" s="130">
        <v>3</v>
      </c>
      <c r="Q39" s="130">
        <v>1</v>
      </c>
      <c r="R39" s="16">
        <v>1</v>
      </c>
      <c r="S39" s="17"/>
      <c r="U39" s="160"/>
      <c r="V39" s="39"/>
      <c r="W39" s="44"/>
      <c r="X39" s="39"/>
    </row>
    <row r="40" spans="1:24" ht="12.75" customHeight="1" x14ac:dyDescent="0.2">
      <c r="A40" s="83" t="str">
        <f t="shared" si="2"/>
        <v>4</v>
      </c>
      <c r="B40" s="86" t="str">
        <f t="shared" si="2"/>
        <v>Gina Natoli</v>
      </c>
      <c r="C40" s="12">
        <v>1</v>
      </c>
      <c r="D40" s="130">
        <v>1</v>
      </c>
      <c r="E40" s="130">
        <v>0</v>
      </c>
      <c r="F40" s="14">
        <v>0</v>
      </c>
      <c r="G40" s="12"/>
      <c r="H40" s="130"/>
      <c r="I40" s="130"/>
      <c r="J40" s="14"/>
      <c r="K40" s="12">
        <v>1</v>
      </c>
      <c r="L40" s="130">
        <v>0</v>
      </c>
      <c r="M40" s="130">
        <v>1</v>
      </c>
      <c r="N40" s="14">
        <v>0</v>
      </c>
      <c r="O40" s="15">
        <v>3</v>
      </c>
      <c r="P40" s="130">
        <v>0</v>
      </c>
      <c r="Q40" s="130">
        <v>2</v>
      </c>
      <c r="R40" s="16">
        <v>0</v>
      </c>
      <c r="S40" s="17"/>
      <c r="U40" s="101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4"/>
      <c r="O41" s="15"/>
      <c r="P41" s="130"/>
      <c r="Q41" s="130"/>
      <c r="R41" s="16"/>
      <c r="S41" s="17"/>
      <c r="U41" s="160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/>
      <c r="P42" s="130"/>
      <c r="Q42" s="130"/>
      <c r="R42" s="16"/>
      <c r="S42" s="17"/>
      <c r="U42" s="160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160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160"/>
      <c r="V49" s="39"/>
      <c r="W49" s="39"/>
      <c r="X49" s="39"/>
    </row>
    <row r="50" spans="1:30" x14ac:dyDescent="0.2">
      <c r="A50" s="18" t="s">
        <v>9</v>
      </c>
      <c r="B50" s="19" t="str">
        <f>B22</f>
        <v>Lindsey Woodard</v>
      </c>
      <c r="C50" s="20">
        <v>23</v>
      </c>
      <c r="D50" s="21">
        <v>11</v>
      </c>
      <c r="E50" s="21">
        <v>9</v>
      </c>
      <c r="F50" s="22">
        <v>4</v>
      </c>
      <c r="G50" s="20">
        <v>20</v>
      </c>
      <c r="H50" s="21">
        <v>5</v>
      </c>
      <c r="I50" s="21">
        <v>9</v>
      </c>
      <c r="J50" s="22">
        <v>11</v>
      </c>
      <c r="K50" s="20">
        <v>23</v>
      </c>
      <c r="L50" s="21">
        <v>5</v>
      </c>
      <c r="M50" s="21">
        <v>9</v>
      </c>
      <c r="N50" s="22">
        <v>4</v>
      </c>
      <c r="O50" s="20">
        <v>27</v>
      </c>
      <c r="P50" s="21">
        <v>9</v>
      </c>
      <c r="Q50" s="21">
        <v>9</v>
      </c>
      <c r="R50" s="23">
        <v>6</v>
      </c>
      <c r="S50" s="24"/>
      <c r="U50" s="43"/>
      <c r="V50" s="39"/>
      <c r="W50" s="39"/>
      <c r="X50" s="39"/>
    </row>
    <row r="51" spans="1:30" x14ac:dyDescent="0.2">
      <c r="A51" s="18"/>
      <c r="B51" s="146" t="str">
        <f>B23</f>
        <v>Jeremy McIntyre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43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43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23</v>
      </c>
      <c r="D54" s="29">
        <f t="shared" si="4"/>
        <v>11</v>
      </c>
      <c r="E54" s="29">
        <f t="shared" si="4"/>
        <v>9</v>
      </c>
      <c r="F54" s="29">
        <f t="shared" si="4"/>
        <v>4</v>
      </c>
      <c r="G54" s="29">
        <f t="shared" si="4"/>
        <v>20</v>
      </c>
      <c r="H54" s="29">
        <f t="shared" si="4"/>
        <v>5</v>
      </c>
      <c r="I54" s="29">
        <f t="shared" si="4"/>
        <v>9</v>
      </c>
      <c r="J54" s="29">
        <f t="shared" si="4"/>
        <v>11</v>
      </c>
      <c r="K54" s="29">
        <f t="shared" si="4"/>
        <v>23</v>
      </c>
      <c r="L54" s="29">
        <f t="shared" si="4"/>
        <v>5</v>
      </c>
      <c r="M54" s="29">
        <f t="shared" si="4"/>
        <v>9</v>
      </c>
      <c r="N54" s="29">
        <f t="shared" si="4"/>
        <v>4</v>
      </c>
      <c r="O54" s="29">
        <f t="shared" si="4"/>
        <v>27</v>
      </c>
      <c r="P54" s="29">
        <f t="shared" si="4"/>
        <v>9</v>
      </c>
      <c r="Q54" s="29">
        <f t="shared" si="4"/>
        <v>9</v>
      </c>
      <c r="R54" s="29">
        <f t="shared" si="4"/>
        <v>6</v>
      </c>
      <c r="S54" s="24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122</v>
      </c>
      <c r="D55" s="30">
        <f>SUM(P27,D54)</f>
        <v>44</v>
      </c>
      <c r="E55" s="30">
        <f>SUM(Q27,E54)</f>
        <v>54</v>
      </c>
      <c r="F55" s="30">
        <f>SUM(R27,F54)</f>
        <v>35</v>
      </c>
      <c r="G55" s="30">
        <f t="shared" ref="G55:R55" si="5">SUM(C55,G54)</f>
        <v>142</v>
      </c>
      <c r="H55" s="30">
        <f t="shared" si="5"/>
        <v>49</v>
      </c>
      <c r="I55" s="30">
        <f t="shared" si="5"/>
        <v>63</v>
      </c>
      <c r="J55" s="30">
        <f t="shared" si="5"/>
        <v>46</v>
      </c>
      <c r="K55" s="30">
        <f t="shared" si="5"/>
        <v>165</v>
      </c>
      <c r="L55" s="30">
        <f t="shared" si="5"/>
        <v>54</v>
      </c>
      <c r="M55" s="30">
        <f t="shared" si="5"/>
        <v>72</v>
      </c>
      <c r="N55" s="30">
        <f t="shared" si="5"/>
        <v>50</v>
      </c>
      <c r="O55" s="31">
        <f t="shared" si="5"/>
        <v>192</v>
      </c>
      <c r="P55" s="30">
        <f t="shared" si="5"/>
        <v>63</v>
      </c>
      <c r="Q55" s="30">
        <f t="shared" si="5"/>
        <v>81</v>
      </c>
      <c r="R55" s="32">
        <f t="shared" si="5"/>
        <v>56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 t="s">
        <v>42</v>
      </c>
      <c r="D57" s="193"/>
      <c r="E57" s="194"/>
      <c r="F57" s="49">
        <v>8</v>
      </c>
      <c r="G57" s="192"/>
      <c r="H57" s="193"/>
      <c r="I57" s="194"/>
      <c r="J57" s="49"/>
      <c r="K57" s="192"/>
      <c r="L57" s="193"/>
      <c r="M57" s="198"/>
      <c r="N57" s="29"/>
      <c r="O57" s="51" t="s">
        <v>14</v>
      </c>
      <c r="P57" s="52"/>
      <c r="Q57" s="4"/>
      <c r="R57" s="53">
        <f>SUM(F1,J1,N1,R1,F29,J29,N29,R29,F57,J57,N57)</f>
        <v>83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6">A3</f>
        <v>19</v>
      </c>
      <c r="B59" s="86" t="str">
        <f t="shared" ref="B59:B76" si="7">B31</f>
        <v>Rich Koppenjan</v>
      </c>
      <c r="C59" s="12"/>
      <c r="D59" s="130"/>
      <c r="E59" s="130"/>
      <c r="F59" s="14"/>
      <c r="G59" s="12"/>
      <c r="H59" s="130"/>
      <c r="I59" s="130"/>
      <c r="J59" s="14"/>
      <c r="K59" s="12"/>
      <c r="L59" s="130"/>
      <c r="M59" s="130"/>
      <c r="N59" s="14"/>
      <c r="O59" s="58">
        <f>SUM(C3,G3,K3,O3,C31,G31,K31,O31,C59,G59,K59)</f>
        <v>20</v>
      </c>
      <c r="P59" s="88">
        <f>SUM(D3,H3,L3,P3,D31,H31,L31,P31,D59,H59,L59)</f>
        <v>4</v>
      </c>
      <c r="Q59" s="88">
        <f>SUM(E3,I3,M3,Q3,E31,I31,M31,Q31,E59,I59,M59)</f>
        <v>7</v>
      </c>
      <c r="R59" s="89">
        <f>SUM(F3,J3,N3,R3,F31,J31,N31,R31,F59,J59,N59)</f>
        <v>1</v>
      </c>
      <c r="S59" s="84">
        <f>IF(O59=0,0,AVERAGE(P59/O59))</f>
        <v>0.2</v>
      </c>
      <c r="U59" s="43" t="s">
        <v>154</v>
      </c>
      <c r="V59" s="86" t="s">
        <v>118</v>
      </c>
      <c r="W59" s="59">
        <v>1</v>
      </c>
      <c r="X59" s="59">
        <v>1</v>
      </c>
      <c r="Y59" s="60">
        <v>0.2</v>
      </c>
      <c r="Z59" s="60" t="s">
        <v>200</v>
      </c>
      <c r="AA59" s="60">
        <v>0.14285714285714285</v>
      </c>
      <c r="AB59" s="60" t="s">
        <v>200</v>
      </c>
      <c r="AC59" s="59">
        <v>7</v>
      </c>
      <c r="AD59" s="105">
        <v>0.2</v>
      </c>
    </row>
    <row r="60" spans="1:30" x14ac:dyDescent="0.2">
      <c r="A60" s="83" t="str">
        <f t="shared" si="6"/>
        <v>5</v>
      </c>
      <c r="B60" s="86" t="str">
        <f t="shared" si="7"/>
        <v>Omar Atin</v>
      </c>
      <c r="C60" s="12">
        <v>2</v>
      </c>
      <c r="D60" s="130">
        <v>0</v>
      </c>
      <c r="E60" s="130">
        <v>2</v>
      </c>
      <c r="F60" s="14">
        <v>3</v>
      </c>
      <c r="G60" s="12"/>
      <c r="H60" s="130"/>
      <c r="I60" s="130"/>
      <c r="J60" s="14"/>
      <c r="K60" s="12"/>
      <c r="L60" s="130"/>
      <c r="M60" s="130"/>
      <c r="N60" s="14"/>
      <c r="O60" s="90">
        <f t="shared" ref="O60:R60" si="8">SUM(C4,G4,K4,O4,C32,G32,K32,O32,C60,G60,K60)</f>
        <v>11</v>
      </c>
      <c r="P60" s="56">
        <f t="shared" si="8"/>
        <v>3</v>
      </c>
      <c r="Q60" s="56">
        <f t="shared" si="8"/>
        <v>7</v>
      </c>
      <c r="R60" s="91">
        <f t="shared" si="8"/>
        <v>8</v>
      </c>
      <c r="S60" s="85">
        <f t="shared" ref="S60:S76" si="9">IF(O60=0,0,AVERAGE(P60/O60))</f>
        <v>0.27272727272727271</v>
      </c>
      <c r="U60" s="43" t="s">
        <v>106</v>
      </c>
      <c r="V60" s="86" t="s">
        <v>181</v>
      </c>
      <c r="W60" s="59">
        <v>8</v>
      </c>
      <c r="X60" s="59">
        <v>8</v>
      </c>
      <c r="Y60" s="60">
        <v>0.27272727272727271</v>
      </c>
      <c r="Z60" s="60" t="s">
        <v>203</v>
      </c>
      <c r="AA60" s="60">
        <v>1.3333333333333333</v>
      </c>
      <c r="AB60" s="60" t="s">
        <v>200</v>
      </c>
      <c r="AC60" s="59">
        <v>6</v>
      </c>
      <c r="AD60" s="105">
        <v>0.15</v>
      </c>
    </row>
    <row r="61" spans="1:30" x14ac:dyDescent="0.2">
      <c r="A61" s="83" t="str">
        <f t="shared" si="6"/>
        <v>6</v>
      </c>
      <c r="B61" s="86" t="str">
        <f t="shared" si="7"/>
        <v>Alfonso Harrell</v>
      </c>
      <c r="C61" s="12"/>
      <c r="D61" s="130"/>
      <c r="E61" s="130"/>
      <c r="F61" s="14"/>
      <c r="G61" s="12"/>
      <c r="H61" s="130"/>
      <c r="I61" s="130"/>
      <c r="J61" s="14"/>
      <c r="K61" s="12"/>
      <c r="L61" s="130"/>
      <c r="M61" s="130"/>
      <c r="N61" s="14"/>
      <c r="O61" s="90">
        <f t="shared" ref="O61:R61" si="10">SUM(C5,G5,K5,O5,C33,G33,K33,O33,C61,G61,K61)</f>
        <v>32</v>
      </c>
      <c r="P61" s="56">
        <f t="shared" si="10"/>
        <v>10</v>
      </c>
      <c r="Q61" s="56">
        <f t="shared" si="10"/>
        <v>10</v>
      </c>
      <c r="R61" s="91">
        <f t="shared" si="10"/>
        <v>3</v>
      </c>
      <c r="S61" s="85">
        <f t="shared" si="9"/>
        <v>0.3125</v>
      </c>
      <c r="U61" s="43" t="s">
        <v>152</v>
      </c>
      <c r="V61" s="86" t="s">
        <v>194</v>
      </c>
      <c r="W61" s="59">
        <v>3</v>
      </c>
      <c r="X61" s="59">
        <v>3</v>
      </c>
      <c r="Y61" s="60">
        <v>0.3125</v>
      </c>
      <c r="Z61" s="60" t="s">
        <v>200</v>
      </c>
      <c r="AA61" s="60">
        <v>0.375</v>
      </c>
      <c r="AB61" s="60" t="s">
        <v>200</v>
      </c>
      <c r="AC61" s="59">
        <v>8</v>
      </c>
      <c r="AD61" s="105">
        <v>0.3125</v>
      </c>
    </row>
    <row r="62" spans="1:30" x14ac:dyDescent="0.2">
      <c r="A62" s="83" t="str">
        <f t="shared" si="6"/>
        <v>24</v>
      </c>
      <c r="B62" s="86" t="str">
        <f t="shared" si="7"/>
        <v>Lamont Bordley</v>
      </c>
      <c r="C62" s="12">
        <v>3</v>
      </c>
      <c r="D62" s="130">
        <v>1</v>
      </c>
      <c r="E62" s="130">
        <v>1</v>
      </c>
      <c r="F62" s="14">
        <v>0</v>
      </c>
      <c r="G62" s="12"/>
      <c r="H62" s="130"/>
      <c r="I62" s="130"/>
      <c r="J62" s="14"/>
      <c r="K62" s="12"/>
      <c r="L62" s="130"/>
      <c r="M62" s="130"/>
      <c r="N62" s="14"/>
      <c r="O62" s="90">
        <f t="shared" ref="O62:R62" si="11">SUM(C6,G6,K6,O6,C34,G34,K34,O34,C62,G62,K62)</f>
        <v>37</v>
      </c>
      <c r="P62" s="56">
        <f t="shared" si="11"/>
        <v>18</v>
      </c>
      <c r="Q62" s="56">
        <f t="shared" si="11"/>
        <v>10</v>
      </c>
      <c r="R62" s="91">
        <f t="shared" si="11"/>
        <v>3</v>
      </c>
      <c r="S62" s="85">
        <f t="shared" si="9"/>
        <v>0.48648648648648651</v>
      </c>
      <c r="U62" s="43" t="s">
        <v>134</v>
      </c>
      <c r="V62" s="86" t="s">
        <v>202</v>
      </c>
      <c r="W62" s="59">
        <v>3</v>
      </c>
      <c r="X62" s="59">
        <v>3</v>
      </c>
      <c r="Y62" s="60">
        <v>0.48648648648648651</v>
      </c>
      <c r="Z62" s="60" t="s">
        <v>200</v>
      </c>
      <c r="AA62" s="60">
        <v>0.33333333333333331</v>
      </c>
      <c r="AB62" s="60" t="s">
        <v>200</v>
      </c>
      <c r="AC62" s="59">
        <v>9</v>
      </c>
      <c r="AD62" s="105">
        <v>0.48648648648648651</v>
      </c>
    </row>
    <row r="63" spans="1:30" x14ac:dyDescent="0.2">
      <c r="A63" s="83" t="str">
        <f t="shared" si="6"/>
        <v>3</v>
      </c>
      <c r="B63" s="86" t="str">
        <f t="shared" si="7"/>
        <v>Marvin Morgan</v>
      </c>
      <c r="C63" s="12"/>
      <c r="D63" s="130"/>
      <c r="E63" s="130"/>
      <c r="F63" s="14"/>
      <c r="G63" s="12"/>
      <c r="H63" s="130"/>
      <c r="I63" s="130"/>
      <c r="J63" s="14"/>
      <c r="K63" s="12"/>
      <c r="L63" s="130"/>
      <c r="M63" s="130"/>
      <c r="N63" s="14"/>
      <c r="O63" s="90">
        <f t="shared" ref="O63:R63" si="12">SUM(C7,G7,K7,O7,C35,G35,K35,O35,C63,G63,K63)</f>
        <v>8</v>
      </c>
      <c r="P63" s="56">
        <f t="shared" si="12"/>
        <v>3</v>
      </c>
      <c r="Q63" s="56">
        <f t="shared" si="12"/>
        <v>5</v>
      </c>
      <c r="R63" s="91">
        <f t="shared" si="12"/>
        <v>0</v>
      </c>
      <c r="S63" s="85">
        <f t="shared" si="9"/>
        <v>0.375</v>
      </c>
      <c r="U63" s="43" t="s">
        <v>149</v>
      </c>
      <c r="V63" s="86" t="s">
        <v>224</v>
      </c>
      <c r="W63" s="59">
        <v>0</v>
      </c>
      <c r="X63" s="59" t="s">
        <v>434</v>
      </c>
      <c r="Y63" s="60">
        <v>0.375</v>
      </c>
      <c r="Z63" s="60" t="s">
        <v>203</v>
      </c>
      <c r="AA63" s="60">
        <v>0</v>
      </c>
      <c r="AB63" s="60" t="s">
        <v>200</v>
      </c>
      <c r="AC63" s="59">
        <v>5</v>
      </c>
      <c r="AD63" s="105">
        <v>0.15</v>
      </c>
    </row>
    <row r="64" spans="1:30" x14ac:dyDescent="0.2">
      <c r="A64" s="83" t="str">
        <f t="shared" si="6"/>
        <v>22</v>
      </c>
      <c r="B64" s="86" t="str">
        <f t="shared" si="7"/>
        <v>Anthony Rodriguez</v>
      </c>
      <c r="C64" s="12">
        <v>4</v>
      </c>
      <c r="D64" s="130">
        <v>2</v>
      </c>
      <c r="E64" s="130">
        <v>2</v>
      </c>
      <c r="F64" s="14">
        <v>1</v>
      </c>
      <c r="G64" s="12"/>
      <c r="H64" s="130"/>
      <c r="I64" s="130"/>
      <c r="J64" s="14"/>
      <c r="K64" s="12"/>
      <c r="L64" s="130"/>
      <c r="M64" s="130"/>
      <c r="N64" s="14"/>
      <c r="O64" s="90">
        <f t="shared" ref="O64:R64" si="13">SUM(C8,G8,K8,O8,C36,G36,K36,O36,C64,G64,K64)</f>
        <v>12</v>
      </c>
      <c r="P64" s="56">
        <f t="shared" si="13"/>
        <v>4</v>
      </c>
      <c r="Q64" s="56">
        <f t="shared" si="13"/>
        <v>7</v>
      </c>
      <c r="R64" s="91">
        <f t="shared" si="13"/>
        <v>2</v>
      </c>
      <c r="S64" s="85">
        <f t="shared" si="9"/>
        <v>0.33333333333333331</v>
      </c>
      <c r="U64" s="43" t="s">
        <v>144</v>
      </c>
      <c r="V64" s="86" t="s">
        <v>270</v>
      </c>
      <c r="W64" s="59">
        <v>2</v>
      </c>
      <c r="X64" s="59">
        <v>2</v>
      </c>
      <c r="Y64" s="60">
        <v>0.33333333333333331</v>
      </c>
      <c r="Z64" s="60" t="s">
        <v>203</v>
      </c>
      <c r="AA64" s="60">
        <v>0.33333333333333331</v>
      </c>
      <c r="AB64" s="60" t="s">
        <v>200</v>
      </c>
      <c r="AC64" s="59">
        <v>6</v>
      </c>
      <c r="AD64" s="105">
        <v>0.2</v>
      </c>
    </row>
    <row r="65" spans="1:30" x14ac:dyDescent="0.2">
      <c r="A65" s="83" t="str">
        <f t="shared" si="6"/>
        <v>2</v>
      </c>
      <c r="B65" s="86" t="str">
        <f t="shared" si="7"/>
        <v>Deshaun Widener</v>
      </c>
      <c r="C65" s="12">
        <v>5</v>
      </c>
      <c r="D65" s="130">
        <v>2</v>
      </c>
      <c r="E65" s="130">
        <v>3</v>
      </c>
      <c r="F65" s="106">
        <v>0</v>
      </c>
      <c r="G65" s="12"/>
      <c r="H65" s="130"/>
      <c r="I65" s="130"/>
      <c r="J65" s="14"/>
      <c r="K65" s="12"/>
      <c r="L65" s="130"/>
      <c r="M65" s="130"/>
      <c r="N65" s="14"/>
      <c r="O65" s="90">
        <f t="shared" ref="O65:R65" si="14">SUM(C9,G9,K9,O9,C37,G37,K37,O37,C65,G65,K65)</f>
        <v>38</v>
      </c>
      <c r="P65" s="56">
        <f t="shared" si="14"/>
        <v>11</v>
      </c>
      <c r="Q65" s="56">
        <f t="shared" si="14"/>
        <v>20</v>
      </c>
      <c r="R65" s="91">
        <f t="shared" si="14"/>
        <v>7</v>
      </c>
      <c r="S65" s="85">
        <f t="shared" si="9"/>
        <v>0.28947368421052633</v>
      </c>
      <c r="U65" s="43" t="s">
        <v>99</v>
      </c>
      <c r="V65" s="86" t="s">
        <v>310</v>
      </c>
      <c r="W65" s="59">
        <v>7</v>
      </c>
      <c r="X65" s="59">
        <v>7</v>
      </c>
      <c r="Y65" s="60">
        <v>0.28947368421052633</v>
      </c>
      <c r="Z65" s="60" t="s">
        <v>200</v>
      </c>
      <c r="AA65" s="60">
        <v>0.77777777777777779</v>
      </c>
      <c r="AB65" s="60" t="s">
        <v>200</v>
      </c>
      <c r="AC65" s="59">
        <v>9</v>
      </c>
      <c r="AD65" s="105">
        <v>0.28947368421052633</v>
      </c>
    </row>
    <row r="66" spans="1:30" x14ac:dyDescent="0.2">
      <c r="A66" s="83" t="str">
        <f t="shared" si="6"/>
        <v>15</v>
      </c>
      <c r="B66" s="86" t="str">
        <f t="shared" si="7"/>
        <v>John Patterson</v>
      </c>
      <c r="C66" s="12">
        <v>4</v>
      </c>
      <c r="D66" s="130">
        <v>1</v>
      </c>
      <c r="E66" s="130">
        <v>0</v>
      </c>
      <c r="F66" s="14">
        <v>2</v>
      </c>
      <c r="G66" s="12"/>
      <c r="H66" s="130"/>
      <c r="I66" s="130"/>
      <c r="J66" s="14"/>
      <c r="K66" s="12"/>
      <c r="L66" s="130"/>
      <c r="M66" s="130"/>
      <c r="N66" s="14"/>
      <c r="O66" s="90">
        <f t="shared" ref="O66:R66" si="15">SUM(C10,G10,K10,O10,C38,G38,K38,O38,C66,G66,K66)</f>
        <v>17</v>
      </c>
      <c r="P66" s="56">
        <f t="shared" si="15"/>
        <v>7</v>
      </c>
      <c r="Q66" s="56">
        <f t="shared" si="15"/>
        <v>3</v>
      </c>
      <c r="R66" s="91">
        <f t="shared" si="15"/>
        <v>32</v>
      </c>
      <c r="S66" s="85">
        <f t="shared" si="9"/>
        <v>0.41176470588235292</v>
      </c>
      <c r="U66" s="43" t="s">
        <v>141</v>
      </c>
      <c r="V66" s="86" t="s">
        <v>126</v>
      </c>
      <c r="W66" s="59">
        <v>32</v>
      </c>
      <c r="X66" s="59">
        <v>32</v>
      </c>
      <c r="Y66" s="60">
        <v>0.41176470588235292</v>
      </c>
      <c r="Z66" s="60" t="s">
        <v>203</v>
      </c>
      <c r="AA66" s="60">
        <v>3.5555555555555554</v>
      </c>
      <c r="AB66" s="60" t="s">
        <v>200</v>
      </c>
      <c r="AC66" s="59">
        <v>9</v>
      </c>
      <c r="AD66" s="105">
        <v>0.35</v>
      </c>
    </row>
    <row r="67" spans="1:30" x14ac:dyDescent="0.2">
      <c r="A67" s="83" t="str">
        <f t="shared" si="6"/>
        <v>12</v>
      </c>
      <c r="B67" s="86" t="str">
        <f t="shared" si="7"/>
        <v>Walli Salahuddin</v>
      </c>
      <c r="C67" s="12">
        <v>4</v>
      </c>
      <c r="D67" s="130">
        <v>1</v>
      </c>
      <c r="E67" s="130">
        <v>3</v>
      </c>
      <c r="F67" s="14">
        <v>0</v>
      </c>
      <c r="G67" s="12"/>
      <c r="H67" s="130"/>
      <c r="I67" s="130"/>
      <c r="J67" s="14"/>
      <c r="K67" s="12"/>
      <c r="L67" s="130"/>
      <c r="M67" s="130"/>
      <c r="N67" s="14"/>
      <c r="O67" s="90">
        <f t="shared" ref="O67:R67" si="16">SUM(C11,G11,K11,O11,C39,G39,K39,O39,C67,G67,K67)</f>
        <v>32</v>
      </c>
      <c r="P67" s="56">
        <f t="shared" si="16"/>
        <v>9</v>
      </c>
      <c r="Q67" s="56">
        <f t="shared" si="16"/>
        <v>19</v>
      </c>
      <c r="R67" s="91">
        <f t="shared" si="16"/>
        <v>6</v>
      </c>
      <c r="S67" s="85">
        <f t="shared" si="9"/>
        <v>0.28125</v>
      </c>
      <c r="U67" s="43" t="s">
        <v>142</v>
      </c>
      <c r="V67" s="86" t="s">
        <v>311</v>
      </c>
      <c r="W67" s="59">
        <v>6</v>
      </c>
      <c r="X67" s="59">
        <v>6</v>
      </c>
      <c r="Y67" s="60">
        <v>0.28125</v>
      </c>
      <c r="Z67" s="60" t="s">
        <v>200</v>
      </c>
      <c r="AA67" s="60">
        <v>0.66666666666666663</v>
      </c>
      <c r="AB67" s="60" t="s">
        <v>200</v>
      </c>
      <c r="AC67" s="59">
        <v>9</v>
      </c>
      <c r="AD67" s="105">
        <v>0.28125</v>
      </c>
    </row>
    <row r="68" spans="1:30" x14ac:dyDescent="0.2">
      <c r="A68" s="83" t="str">
        <f t="shared" si="6"/>
        <v>4</v>
      </c>
      <c r="B68" s="86" t="str">
        <f t="shared" si="7"/>
        <v>Gina Natoli</v>
      </c>
      <c r="C68" s="12">
        <v>3</v>
      </c>
      <c r="D68" s="130">
        <v>0</v>
      </c>
      <c r="E68" s="130">
        <v>1</v>
      </c>
      <c r="F68" s="14">
        <v>0</v>
      </c>
      <c r="G68" s="12"/>
      <c r="H68" s="130"/>
      <c r="I68" s="130"/>
      <c r="J68" s="14"/>
      <c r="K68" s="12"/>
      <c r="L68" s="130"/>
      <c r="M68" s="130"/>
      <c r="N68" s="14"/>
      <c r="O68" s="90">
        <f t="shared" ref="O68:R68" si="17">SUM(C12,G12,K12,O12,C40,G40,K40,O40,C68,G68,K68)</f>
        <v>10</v>
      </c>
      <c r="P68" s="56">
        <f t="shared" si="17"/>
        <v>1</v>
      </c>
      <c r="Q68" s="56">
        <f t="shared" si="17"/>
        <v>5</v>
      </c>
      <c r="R68" s="91">
        <f t="shared" si="17"/>
        <v>0</v>
      </c>
      <c r="S68" s="85">
        <f t="shared" si="9"/>
        <v>0.1</v>
      </c>
      <c r="U68" s="43" t="s">
        <v>105</v>
      </c>
      <c r="V68" s="86" t="s">
        <v>312</v>
      </c>
      <c r="W68" s="59">
        <v>0</v>
      </c>
      <c r="X68" s="59" t="s">
        <v>434</v>
      </c>
      <c r="Y68" s="60">
        <v>0.1</v>
      </c>
      <c r="Z68" s="60" t="s">
        <v>203</v>
      </c>
      <c r="AA68" s="60">
        <v>0</v>
      </c>
      <c r="AB68" s="60" t="s">
        <v>200</v>
      </c>
      <c r="AC68" s="59">
        <v>6</v>
      </c>
      <c r="AD68" s="105">
        <v>0.05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434</v>
      </c>
      <c r="Y69" s="60">
        <v>0</v>
      </c>
      <c r="Z69" s="60" t="s">
        <v>203</v>
      </c>
      <c r="AA69" s="60">
        <v>0</v>
      </c>
      <c r="AB69" s="60" t="s">
        <v>204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434</v>
      </c>
      <c r="Y70" s="60">
        <v>0</v>
      </c>
      <c r="Z70" s="60" t="s">
        <v>203</v>
      </c>
      <c r="AA70" s="60">
        <v>0</v>
      </c>
      <c r="AB70" s="60" t="s">
        <v>204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434</v>
      </c>
      <c r="Y71" s="60">
        <v>0</v>
      </c>
      <c r="Z71" s="60" t="s">
        <v>203</v>
      </c>
      <c r="AA71" s="60">
        <v>0</v>
      </c>
      <c r="AB71" s="60" t="s">
        <v>204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Lindsey Woodard</v>
      </c>
      <c r="C78" s="20">
        <v>25</v>
      </c>
      <c r="D78" s="21">
        <v>7</v>
      </c>
      <c r="E78" s="21">
        <v>12</v>
      </c>
      <c r="F78" s="22">
        <v>6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217</v>
      </c>
      <c r="P78" s="21">
        <f t="shared" si="26"/>
        <v>70</v>
      </c>
      <c r="Q78" s="142">
        <f t="shared" si="26"/>
        <v>93</v>
      </c>
      <c r="R78" s="141"/>
      <c r="S78" s="143">
        <f>SUM(Q78/O78)</f>
        <v>0.42857142857142855</v>
      </c>
      <c r="V78" s="56" t="s">
        <v>23</v>
      </c>
      <c r="W78" s="59">
        <v>62</v>
      </c>
      <c r="X78" s="59">
        <v>62</v>
      </c>
      <c r="Y78" s="61"/>
      <c r="Z78" s="61"/>
      <c r="AA78" s="61"/>
      <c r="AB78" s="61"/>
      <c r="AC78" s="158"/>
    </row>
    <row r="79" spans="1:30" x14ac:dyDescent="0.2">
      <c r="A79" s="153"/>
      <c r="B79" s="140" t="str">
        <f>B51</f>
        <v>Jeremy McIntyre</v>
      </c>
      <c r="C79" s="90"/>
      <c r="D79" s="56"/>
      <c r="E79" s="56"/>
      <c r="F79" s="91"/>
      <c r="G79" s="90"/>
      <c r="H79" s="56"/>
      <c r="I79" s="56"/>
      <c r="J79" s="91"/>
      <c r="K79" s="90"/>
      <c r="L79" s="56"/>
      <c r="M79" s="56"/>
      <c r="N79" s="91"/>
      <c r="O79" s="90">
        <f t="shared" si="26"/>
        <v>0</v>
      </c>
      <c r="P79" s="56">
        <f t="shared" si="26"/>
        <v>0</v>
      </c>
      <c r="Q79" s="56">
        <f t="shared" si="26"/>
        <v>0</v>
      </c>
      <c r="R79" s="91"/>
      <c r="S79" s="144" t="e">
        <f>SUM(Q79/O79)</f>
        <v>#DIV/0!</v>
      </c>
      <c r="V79" s="67" t="s">
        <v>24</v>
      </c>
      <c r="W79" s="158"/>
      <c r="X79" s="158"/>
      <c r="Y79" s="68">
        <v>0.48648648648648651</v>
      </c>
      <c r="Z79" s="68"/>
      <c r="AA79" s="68">
        <v>3.5555555555555554</v>
      </c>
      <c r="AB79" s="68"/>
      <c r="AC79" s="158"/>
    </row>
    <row r="80" spans="1:30" x14ac:dyDescent="0.2">
      <c r="A80" s="153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44" t="e">
        <f>SUM(Q80/O80)</f>
        <v>#DIV/0!</v>
      </c>
      <c r="V80" s="67"/>
      <c r="W80" s="158"/>
      <c r="X80" s="158"/>
      <c r="Y80" s="68"/>
      <c r="Z80" s="68"/>
      <c r="AA80" s="68"/>
      <c r="AB80" s="68"/>
      <c r="AC80" s="158"/>
    </row>
    <row r="81" spans="1:29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7">SUM(C59:C76)</f>
        <v>25</v>
      </c>
      <c r="D82" s="29">
        <f t="shared" si="27"/>
        <v>7</v>
      </c>
      <c r="E82" s="29">
        <f t="shared" si="27"/>
        <v>12</v>
      </c>
      <c r="F82" s="29">
        <f t="shared" si="27"/>
        <v>6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217</v>
      </c>
      <c r="P82" s="29">
        <f t="shared" si="27"/>
        <v>70</v>
      </c>
      <c r="Q82" s="29">
        <f t="shared" si="27"/>
        <v>93</v>
      </c>
      <c r="R82" s="29">
        <f t="shared" si="27"/>
        <v>62</v>
      </c>
      <c r="S82" s="69">
        <f>AVERAGE(P82/O82)</f>
        <v>0.32258064516129031</v>
      </c>
      <c r="Y82" s="158"/>
      <c r="Z82" s="158"/>
    </row>
    <row r="83" spans="1:29" ht="13.5" thickBot="1" x14ac:dyDescent="0.25">
      <c r="A83" s="18"/>
      <c r="B83" s="28" t="s">
        <v>11</v>
      </c>
      <c r="C83" s="29">
        <f>SUM(O55,C82)</f>
        <v>217</v>
      </c>
      <c r="D83" s="29">
        <f>SUM(P55,D82)</f>
        <v>70</v>
      </c>
      <c r="E83" s="29">
        <f>SUM(Q55,E82)</f>
        <v>93</v>
      </c>
      <c r="F83" s="29">
        <f>SUM(R55,F82)</f>
        <v>62</v>
      </c>
      <c r="G83" s="29">
        <f t="shared" ref="G83:M83" si="28">SUM(C83,G82)</f>
        <v>217</v>
      </c>
      <c r="H83" s="29">
        <f t="shared" si="28"/>
        <v>70</v>
      </c>
      <c r="I83" s="29">
        <f t="shared" si="28"/>
        <v>93</v>
      </c>
      <c r="J83" s="29">
        <f t="shared" si="28"/>
        <v>62</v>
      </c>
      <c r="K83" s="29">
        <f t="shared" si="28"/>
        <v>217</v>
      </c>
      <c r="L83" s="29">
        <f t="shared" si="28"/>
        <v>70</v>
      </c>
      <c r="M83" s="29">
        <f t="shared" si="28"/>
        <v>93</v>
      </c>
      <c r="N83" s="29">
        <f>SUM(AA27,N82)</f>
        <v>0</v>
      </c>
      <c r="O83" s="70"/>
      <c r="P83" s="71"/>
      <c r="Q83" s="71"/>
      <c r="R83" s="71"/>
      <c r="S83" s="72"/>
      <c r="Y83" s="158"/>
      <c r="Z83" s="158"/>
      <c r="AC83" s="15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0.43548387096774188</v>
      </c>
      <c r="V84" s="195" t="s">
        <v>25</v>
      </c>
      <c r="W84" s="196"/>
      <c r="X84" s="197"/>
      <c r="Y84" s="158"/>
      <c r="Z84" s="158"/>
      <c r="AA84" s="73" t="s">
        <v>26</v>
      </c>
      <c r="AB84" s="73"/>
      <c r="AC84" s="158"/>
    </row>
    <row r="85" spans="1:29" x14ac:dyDescent="0.2">
      <c r="V85" s="77" t="s">
        <v>27</v>
      </c>
      <c r="W85" s="61"/>
      <c r="X85" s="78">
        <v>1.1204819277108433</v>
      </c>
      <c r="Y85" s="158" t="s">
        <v>37</v>
      </c>
      <c r="Z85" s="158"/>
      <c r="AA85" s="73" t="s">
        <v>28</v>
      </c>
      <c r="AB85" s="73"/>
      <c r="AC85" s="158"/>
    </row>
    <row r="86" spans="1:29" x14ac:dyDescent="0.2">
      <c r="A86" s="67" t="s">
        <v>31</v>
      </c>
      <c r="C86" s="130">
        <f>COUNTA(C1,G1,K1,O1,C29,G29,K29,O29,C57,G57,K57)</f>
        <v>9</v>
      </c>
      <c r="E86" s="73" t="s">
        <v>32</v>
      </c>
      <c r="V86" s="77" t="s">
        <v>29</v>
      </c>
      <c r="W86" s="61" t="s">
        <v>225</v>
      </c>
      <c r="X86" s="79">
        <v>0.5714285714285714</v>
      </c>
      <c r="Y86" s="158" t="s">
        <v>200</v>
      </c>
      <c r="Z86" s="158"/>
      <c r="AA86" s="73" t="s">
        <v>30</v>
      </c>
      <c r="AB86" s="73"/>
      <c r="AC86" s="158"/>
    </row>
    <row r="87" spans="1:29" x14ac:dyDescent="0.2">
      <c r="E87" s="73"/>
      <c r="V87" s="77" t="s">
        <v>29</v>
      </c>
      <c r="W87" s="61" t="s">
        <v>287</v>
      </c>
      <c r="X87" s="147" t="e">
        <v>#DIV/0!</v>
      </c>
      <c r="Y87" s="158" t="s">
        <v>205</v>
      </c>
      <c r="Z87" s="158"/>
      <c r="AA87" s="158"/>
      <c r="AB87" s="158"/>
      <c r="AC87" s="158"/>
    </row>
    <row r="88" spans="1:29" x14ac:dyDescent="0.2">
      <c r="V88" s="77" t="s">
        <v>29</v>
      </c>
      <c r="W88" s="61">
        <v>0</v>
      </c>
      <c r="X88" s="147" t="e">
        <v>#DIV/0!</v>
      </c>
      <c r="Y88" s="158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205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47" priority="5" stopIfTrue="1" operator="equal">
      <formula>$Y$79</formula>
    </cfRule>
  </conditionalFormatting>
  <conditionalFormatting sqref="AA59:AB74 AA77:AB77">
    <cfRule type="cellIs" dxfId="46" priority="6" stopIfTrue="1" operator="equal">
      <formula>$AA$79</formula>
    </cfRule>
  </conditionalFormatting>
  <conditionalFormatting sqref="Y75:Z75">
    <cfRule type="cellIs" dxfId="45" priority="3" stopIfTrue="1" operator="equal">
      <formula>$Y$79</formula>
    </cfRule>
  </conditionalFormatting>
  <conditionalFormatting sqref="AA75:AB75">
    <cfRule type="cellIs" dxfId="44" priority="4" stopIfTrue="1" operator="equal">
      <formula>$AA$79</formula>
    </cfRule>
  </conditionalFormatting>
  <conditionalFormatting sqref="Y76:Z76">
    <cfRule type="cellIs" dxfId="43" priority="1" stopIfTrue="1" operator="equal">
      <formula>$Y$79</formula>
    </cfRule>
  </conditionalFormatting>
  <conditionalFormatting sqref="AA76:AB76">
    <cfRule type="cellIs" dxfId="4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0">
    <tabColor rgb="FF92D050"/>
  </sheetPr>
  <dimension ref="A1:AD89"/>
  <sheetViews>
    <sheetView zoomScaleNormal="100" workbookViewId="0">
      <pane xSplit="2" ySplit="2" topLeftCell="C64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19" ht="13.5" thickBot="1" x14ac:dyDescent="0.25">
      <c r="A1" s="1" t="s">
        <v>0</v>
      </c>
      <c r="B1" s="2" t="s">
        <v>1</v>
      </c>
      <c r="C1" s="192" t="s">
        <v>184</v>
      </c>
      <c r="D1" s="193"/>
      <c r="E1" s="194"/>
      <c r="F1" s="4">
        <v>6</v>
      </c>
      <c r="G1" s="192" t="s">
        <v>71</v>
      </c>
      <c r="H1" s="193"/>
      <c r="I1" s="194"/>
      <c r="J1" s="4">
        <v>15</v>
      </c>
      <c r="K1" s="192" t="s">
        <v>301</v>
      </c>
      <c r="L1" s="193"/>
      <c r="M1" s="194"/>
      <c r="N1" s="4">
        <v>5</v>
      </c>
      <c r="O1" s="192" t="s">
        <v>41</v>
      </c>
      <c r="P1" s="193"/>
      <c r="Q1" s="194"/>
      <c r="R1" s="4">
        <v>8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144</v>
      </c>
      <c r="B3" s="86" t="s">
        <v>218</v>
      </c>
      <c r="C3" s="12">
        <v>4</v>
      </c>
      <c r="D3" s="130">
        <v>0</v>
      </c>
      <c r="E3" s="130">
        <v>2</v>
      </c>
      <c r="F3" s="14">
        <v>2</v>
      </c>
      <c r="G3" s="12">
        <v>3</v>
      </c>
      <c r="H3" s="130">
        <v>0</v>
      </c>
      <c r="I3" s="130">
        <v>2</v>
      </c>
      <c r="J3" s="14">
        <v>0</v>
      </c>
      <c r="K3" s="116">
        <v>4</v>
      </c>
      <c r="L3" s="117">
        <v>0</v>
      </c>
      <c r="M3" s="117">
        <v>3</v>
      </c>
      <c r="N3" s="118">
        <v>1</v>
      </c>
      <c r="O3" s="116">
        <v>3</v>
      </c>
      <c r="P3" s="117">
        <v>0</v>
      </c>
      <c r="Q3" s="117">
        <v>3</v>
      </c>
      <c r="R3" s="118">
        <v>2</v>
      </c>
      <c r="S3" s="17"/>
    </row>
    <row r="4" spans="1:19" x14ac:dyDescent="0.2">
      <c r="A4" s="83" t="s">
        <v>149</v>
      </c>
      <c r="B4" s="86" t="s">
        <v>230</v>
      </c>
      <c r="C4" s="12">
        <v>5</v>
      </c>
      <c r="D4" s="130">
        <v>1</v>
      </c>
      <c r="E4" s="130">
        <v>2</v>
      </c>
      <c r="F4" s="14">
        <v>1</v>
      </c>
      <c r="G4" s="12">
        <v>4</v>
      </c>
      <c r="H4" s="130">
        <v>1</v>
      </c>
      <c r="I4" s="130">
        <v>3</v>
      </c>
      <c r="J4" s="14">
        <v>6</v>
      </c>
      <c r="K4" s="116">
        <v>4</v>
      </c>
      <c r="L4" s="117">
        <v>2</v>
      </c>
      <c r="M4" s="117">
        <v>1</v>
      </c>
      <c r="N4" s="118">
        <v>1</v>
      </c>
      <c r="O4" s="116">
        <v>4</v>
      </c>
      <c r="P4" s="117">
        <v>1</v>
      </c>
      <c r="Q4" s="117">
        <v>1</v>
      </c>
      <c r="R4" s="118">
        <v>1</v>
      </c>
      <c r="S4" s="17"/>
    </row>
    <row r="5" spans="1:19" x14ac:dyDescent="0.2">
      <c r="A5" s="165" t="s">
        <v>138</v>
      </c>
      <c r="B5" s="86" t="s">
        <v>233</v>
      </c>
      <c r="C5" s="12">
        <v>2</v>
      </c>
      <c r="D5" s="130">
        <v>0</v>
      </c>
      <c r="E5" s="130">
        <v>2</v>
      </c>
      <c r="F5" s="14">
        <v>1</v>
      </c>
      <c r="G5" s="12">
        <v>1</v>
      </c>
      <c r="H5" s="130">
        <v>0</v>
      </c>
      <c r="I5" s="130">
        <v>0</v>
      </c>
      <c r="J5" s="14">
        <v>0</v>
      </c>
      <c r="K5" s="116"/>
      <c r="L5" s="117"/>
      <c r="M5" s="117"/>
      <c r="N5" s="118"/>
      <c r="O5" s="116">
        <v>0</v>
      </c>
      <c r="P5" s="117">
        <v>0</v>
      </c>
      <c r="Q5" s="117">
        <v>0</v>
      </c>
      <c r="R5" s="118">
        <v>0</v>
      </c>
      <c r="S5" s="17"/>
    </row>
    <row r="6" spans="1:19" x14ac:dyDescent="0.2">
      <c r="A6" s="83" t="s">
        <v>150</v>
      </c>
      <c r="B6" s="86" t="s">
        <v>232</v>
      </c>
      <c r="C6" s="12">
        <v>4</v>
      </c>
      <c r="D6" s="130">
        <v>1</v>
      </c>
      <c r="E6" s="130">
        <v>1</v>
      </c>
      <c r="F6" s="14">
        <v>0</v>
      </c>
      <c r="G6" s="12">
        <v>1</v>
      </c>
      <c r="H6" s="130">
        <v>0</v>
      </c>
      <c r="I6" s="130">
        <v>1</v>
      </c>
      <c r="J6" s="14">
        <v>0</v>
      </c>
      <c r="K6" s="116">
        <v>4</v>
      </c>
      <c r="L6" s="117">
        <v>2</v>
      </c>
      <c r="M6" s="117">
        <v>2</v>
      </c>
      <c r="N6" s="118">
        <v>0</v>
      </c>
      <c r="O6" s="116">
        <v>3</v>
      </c>
      <c r="P6" s="117">
        <v>0</v>
      </c>
      <c r="Q6" s="117">
        <v>1</v>
      </c>
      <c r="R6" s="118">
        <v>0</v>
      </c>
      <c r="S6" s="17" t="s">
        <v>8</v>
      </c>
    </row>
    <row r="7" spans="1:19" x14ac:dyDescent="0.2">
      <c r="A7" s="83" t="s">
        <v>100</v>
      </c>
      <c r="B7" s="86" t="s">
        <v>293</v>
      </c>
      <c r="C7" s="12"/>
      <c r="D7" s="130"/>
      <c r="E7" s="130"/>
      <c r="F7" s="14"/>
      <c r="G7" s="12">
        <v>2</v>
      </c>
      <c r="H7" s="130">
        <v>0</v>
      </c>
      <c r="I7" s="130">
        <v>0</v>
      </c>
      <c r="J7" s="14">
        <v>0</v>
      </c>
      <c r="K7" s="116"/>
      <c r="L7" s="117"/>
      <c r="M7" s="117"/>
      <c r="N7" s="118"/>
      <c r="O7" s="116">
        <v>1</v>
      </c>
      <c r="P7" s="117">
        <v>0</v>
      </c>
      <c r="Q7" s="117">
        <v>1</v>
      </c>
      <c r="R7" s="118">
        <v>0</v>
      </c>
      <c r="S7" s="17"/>
    </row>
    <row r="8" spans="1:19" x14ac:dyDescent="0.2">
      <c r="A8" s="83" t="s">
        <v>217</v>
      </c>
      <c r="B8" s="86" t="s">
        <v>258</v>
      </c>
      <c r="C8" s="12">
        <v>5</v>
      </c>
      <c r="D8" s="130">
        <v>2</v>
      </c>
      <c r="E8" s="130">
        <v>2</v>
      </c>
      <c r="F8" s="14">
        <v>0</v>
      </c>
      <c r="G8" s="12">
        <v>2</v>
      </c>
      <c r="H8" s="130">
        <v>0</v>
      </c>
      <c r="I8" s="130">
        <v>1</v>
      </c>
      <c r="J8" s="14">
        <v>0</v>
      </c>
      <c r="K8" s="12">
        <v>4</v>
      </c>
      <c r="L8" s="130">
        <v>1</v>
      </c>
      <c r="M8" s="130">
        <v>3</v>
      </c>
      <c r="N8" s="14">
        <v>0</v>
      </c>
      <c r="O8" s="116">
        <v>2</v>
      </c>
      <c r="P8" s="117">
        <v>0</v>
      </c>
      <c r="Q8" s="117">
        <v>1</v>
      </c>
      <c r="R8" s="118">
        <v>0</v>
      </c>
      <c r="S8" s="17"/>
    </row>
    <row r="9" spans="1:19" x14ac:dyDescent="0.2">
      <c r="A9" s="83" t="s">
        <v>146</v>
      </c>
      <c r="B9" s="86" t="s">
        <v>73</v>
      </c>
      <c r="C9" s="12">
        <v>4</v>
      </c>
      <c r="D9" s="130">
        <v>1</v>
      </c>
      <c r="E9" s="130">
        <v>3</v>
      </c>
      <c r="F9" s="14">
        <v>2</v>
      </c>
      <c r="G9" s="12">
        <v>2</v>
      </c>
      <c r="H9" s="130">
        <v>0</v>
      </c>
      <c r="I9" s="130">
        <v>1</v>
      </c>
      <c r="J9" s="14">
        <v>0</v>
      </c>
      <c r="K9" s="12">
        <v>4</v>
      </c>
      <c r="L9" s="130">
        <v>1</v>
      </c>
      <c r="M9" s="130">
        <v>3</v>
      </c>
      <c r="N9" s="14">
        <v>1</v>
      </c>
      <c r="O9" s="116">
        <v>3</v>
      </c>
      <c r="P9" s="117">
        <v>0</v>
      </c>
      <c r="Q9" s="117">
        <v>3</v>
      </c>
      <c r="R9" s="118">
        <v>2</v>
      </c>
      <c r="S9" s="17"/>
    </row>
    <row r="10" spans="1:19" x14ac:dyDescent="0.2">
      <c r="A10" s="83" t="s">
        <v>327</v>
      </c>
      <c r="B10" s="86" t="s">
        <v>328</v>
      </c>
      <c r="C10" s="12">
        <v>0</v>
      </c>
      <c r="D10" s="130">
        <v>0</v>
      </c>
      <c r="E10" s="130">
        <v>0</v>
      </c>
      <c r="F10" s="14">
        <v>1</v>
      </c>
      <c r="G10" s="12"/>
      <c r="H10" s="130"/>
      <c r="I10" s="130"/>
      <c r="J10" s="14"/>
      <c r="K10" s="12">
        <v>0</v>
      </c>
      <c r="L10" s="130">
        <v>0</v>
      </c>
      <c r="M10" s="130">
        <v>0</v>
      </c>
      <c r="N10" s="14">
        <v>0</v>
      </c>
      <c r="O10" s="116"/>
      <c r="P10" s="117"/>
      <c r="Q10" s="117"/>
      <c r="R10" s="118"/>
      <c r="S10" s="17"/>
    </row>
    <row r="11" spans="1:19" x14ac:dyDescent="0.2">
      <c r="A11" s="83" t="s">
        <v>101</v>
      </c>
      <c r="B11" s="86" t="s">
        <v>329</v>
      </c>
      <c r="C11" s="12">
        <v>2</v>
      </c>
      <c r="D11" s="130">
        <v>0</v>
      </c>
      <c r="E11" s="130">
        <v>2</v>
      </c>
      <c r="F11" s="14">
        <v>0</v>
      </c>
      <c r="G11" s="12">
        <v>1</v>
      </c>
      <c r="H11" s="130">
        <v>0</v>
      </c>
      <c r="I11" s="130">
        <v>0</v>
      </c>
      <c r="J11" s="14">
        <v>0</v>
      </c>
      <c r="K11" s="12">
        <v>3</v>
      </c>
      <c r="L11" s="130">
        <v>0</v>
      </c>
      <c r="M11" s="130">
        <v>3</v>
      </c>
      <c r="N11" s="14">
        <v>0</v>
      </c>
      <c r="O11" s="12">
        <v>2</v>
      </c>
      <c r="P11" s="130">
        <v>0</v>
      </c>
      <c r="Q11" s="130">
        <v>1</v>
      </c>
      <c r="R11" s="14">
        <v>0</v>
      </c>
      <c r="S11" s="17"/>
    </row>
    <row r="12" spans="1:19" x14ac:dyDescent="0.2">
      <c r="A12" s="83" t="s">
        <v>133</v>
      </c>
      <c r="B12" s="86" t="s">
        <v>369</v>
      </c>
      <c r="C12" s="12"/>
      <c r="D12" s="130"/>
      <c r="E12" s="130"/>
      <c r="F12" s="14"/>
      <c r="G12" s="12">
        <v>0</v>
      </c>
      <c r="H12" s="130">
        <v>0</v>
      </c>
      <c r="I12" s="130">
        <v>0</v>
      </c>
      <c r="J12" s="14">
        <v>0</v>
      </c>
      <c r="K12" s="12">
        <v>0</v>
      </c>
      <c r="L12" s="130">
        <v>0</v>
      </c>
      <c r="M12" s="130">
        <v>0</v>
      </c>
      <c r="N12" s="14">
        <v>0</v>
      </c>
      <c r="O12" s="12">
        <v>0</v>
      </c>
      <c r="P12" s="130">
        <v>0</v>
      </c>
      <c r="Q12" s="130">
        <v>0</v>
      </c>
      <c r="R12" s="14">
        <v>0</v>
      </c>
      <c r="S12" s="17"/>
    </row>
    <row r="13" spans="1:19" x14ac:dyDescent="0.2">
      <c r="A13" s="83" t="s">
        <v>95</v>
      </c>
      <c r="B13" s="86" t="s">
        <v>370</v>
      </c>
      <c r="C13" s="12"/>
      <c r="D13" s="130"/>
      <c r="E13" s="130"/>
      <c r="F13" s="14"/>
      <c r="G13" s="12">
        <v>3</v>
      </c>
      <c r="H13" s="130">
        <v>0</v>
      </c>
      <c r="I13" s="130">
        <v>2</v>
      </c>
      <c r="J13" s="14">
        <v>0</v>
      </c>
      <c r="K13" s="12"/>
      <c r="L13" s="130"/>
      <c r="M13" s="130"/>
      <c r="N13" s="14"/>
      <c r="O13" s="12">
        <v>1</v>
      </c>
      <c r="P13" s="130">
        <v>0</v>
      </c>
      <c r="Q13" s="130">
        <v>1</v>
      </c>
      <c r="R13" s="14">
        <v>0</v>
      </c>
      <c r="S13" s="17"/>
    </row>
    <row r="14" spans="1:19" x14ac:dyDescent="0.2">
      <c r="A14" s="83" t="s">
        <v>105</v>
      </c>
      <c r="B14" s="86" t="s">
        <v>372</v>
      </c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0"/>
      <c r="R14" s="14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2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330</v>
      </c>
      <c r="C22" s="20">
        <v>26</v>
      </c>
      <c r="D22" s="21">
        <v>5</v>
      </c>
      <c r="E22" s="21">
        <v>14</v>
      </c>
      <c r="F22" s="22">
        <v>7</v>
      </c>
      <c r="G22" s="20"/>
      <c r="H22" s="21"/>
      <c r="I22" s="21"/>
      <c r="J22" s="22"/>
      <c r="K22" s="20">
        <v>23</v>
      </c>
      <c r="L22" s="21">
        <v>6</v>
      </c>
      <c r="M22" s="21">
        <v>15</v>
      </c>
      <c r="N22" s="22">
        <v>3</v>
      </c>
      <c r="O22" s="20">
        <v>19</v>
      </c>
      <c r="P22" s="21">
        <v>1</v>
      </c>
      <c r="Q22" s="21">
        <v>12</v>
      </c>
      <c r="R22" s="22">
        <v>5</v>
      </c>
      <c r="S22" s="24"/>
    </row>
    <row r="23" spans="1:24" x14ac:dyDescent="0.2">
      <c r="A23" s="18"/>
      <c r="B23" s="152" t="s">
        <v>371</v>
      </c>
      <c r="C23" s="90"/>
      <c r="D23" s="56"/>
      <c r="E23" s="56"/>
      <c r="F23" s="91"/>
      <c r="G23" s="90">
        <v>19</v>
      </c>
      <c r="H23" s="56">
        <v>1</v>
      </c>
      <c r="I23" s="56">
        <v>10</v>
      </c>
      <c r="J23" s="91">
        <v>6</v>
      </c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52" t="s">
        <v>372</v>
      </c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26</v>
      </c>
      <c r="D26" s="29">
        <f t="shared" si="0"/>
        <v>5</v>
      </c>
      <c r="E26" s="29">
        <f t="shared" si="0"/>
        <v>14</v>
      </c>
      <c r="F26" s="29">
        <f t="shared" si="0"/>
        <v>7</v>
      </c>
      <c r="G26" s="29">
        <f t="shared" si="0"/>
        <v>19</v>
      </c>
      <c r="H26" s="29">
        <f t="shared" si="0"/>
        <v>1</v>
      </c>
      <c r="I26" s="29">
        <f t="shared" si="0"/>
        <v>10</v>
      </c>
      <c r="J26" s="29">
        <f t="shared" si="0"/>
        <v>6</v>
      </c>
      <c r="K26" s="29">
        <f t="shared" si="0"/>
        <v>23</v>
      </c>
      <c r="L26" s="29">
        <f t="shared" si="0"/>
        <v>6</v>
      </c>
      <c r="M26" s="29">
        <f t="shared" si="0"/>
        <v>15</v>
      </c>
      <c r="N26" s="29">
        <f t="shared" si="0"/>
        <v>3</v>
      </c>
      <c r="O26" s="29">
        <f t="shared" si="0"/>
        <v>19</v>
      </c>
      <c r="P26" s="29">
        <f t="shared" si="0"/>
        <v>1</v>
      </c>
      <c r="Q26" s="29">
        <f t="shared" si="0"/>
        <v>12</v>
      </c>
      <c r="R26" s="29">
        <f t="shared" si="0"/>
        <v>5</v>
      </c>
      <c r="S26" s="24"/>
    </row>
    <row r="27" spans="1:24" ht="13.5" thickBot="1" x14ac:dyDescent="0.25">
      <c r="A27" s="18"/>
      <c r="B27" s="28" t="s">
        <v>11</v>
      </c>
      <c r="C27" s="30">
        <f>C26</f>
        <v>26</v>
      </c>
      <c r="D27" s="30">
        <f>D26</f>
        <v>5</v>
      </c>
      <c r="E27" s="30">
        <f>E26</f>
        <v>14</v>
      </c>
      <c r="F27" s="30">
        <f>F26</f>
        <v>7</v>
      </c>
      <c r="G27" s="30">
        <f t="shared" ref="G27:R27" si="1">SUM(C27,G26)</f>
        <v>45</v>
      </c>
      <c r="H27" s="30">
        <f t="shared" si="1"/>
        <v>6</v>
      </c>
      <c r="I27" s="30">
        <f t="shared" si="1"/>
        <v>24</v>
      </c>
      <c r="J27" s="30">
        <f t="shared" si="1"/>
        <v>13</v>
      </c>
      <c r="K27" s="30">
        <f t="shared" si="1"/>
        <v>68</v>
      </c>
      <c r="L27" s="30">
        <f t="shared" si="1"/>
        <v>12</v>
      </c>
      <c r="M27" s="30">
        <f t="shared" si="1"/>
        <v>39</v>
      </c>
      <c r="N27" s="30">
        <f t="shared" si="1"/>
        <v>16</v>
      </c>
      <c r="O27" s="31">
        <f t="shared" si="1"/>
        <v>87</v>
      </c>
      <c r="P27" s="30">
        <f t="shared" si="1"/>
        <v>13</v>
      </c>
      <c r="Q27" s="30">
        <f t="shared" si="1"/>
        <v>51</v>
      </c>
      <c r="R27" s="32">
        <f t="shared" si="1"/>
        <v>21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9" t="s">
        <v>70</v>
      </c>
      <c r="D29" s="193"/>
      <c r="E29" s="194"/>
      <c r="F29" s="4">
        <v>17</v>
      </c>
      <c r="G29" s="199" t="s">
        <v>301</v>
      </c>
      <c r="H29" s="193"/>
      <c r="I29" s="194"/>
      <c r="J29" s="4">
        <v>12</v>
      </c>
      <c r="K29" s="192" t="s">
        <v>250</v>
      </c>
      <c r="L29" s="193"/>
      <c r="M29" s="194"/>
      <c r="N29" s="4">
        <v>4</v>
      </c>
      <c r="O29" s="199"/>
      <c r="P29" s="193"/>
      <c r="Q29" s="194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4" t="s">
        <v>4</v>
      </c>
      <c r="P30" s="8" t="s">
        <v>5</v>
      </c>
      <c r="Q30" s="8" t="s">
        <v>6</v>
      </c>
      <c r="R30" s="16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22</v>
      </c>
      <c r="B31" s="86" t="str">
        <f t="shared" si="2"/>
        <v>Kirstyn Smith</v>
      </c>
      <c r="C31" s="12">
        <v>2</v>
      </c>
      <c r="D31" s="130">
        <v>0</v>
      </c>
      <c r="E31" s="130">
        <v>2</v>
      </c>
      <c r="F31" s="14">
        <v>2</v>
      </c>
      <c r="G31" s="12">
        <v>3</v>
      </c>
      <c r="H31" s="130">
        <v>0</v>
      </c>
      <c r="I31" s="130">
        <v>3</v>
      </c>
      <c r="J31" s="14">
        <v>0</v>
      </c>
      <c r="K31" s="12">
        <v>3</v>
      </c>
      <c r="L31" s="130">
        <v>0</v>
      </c>
      <c r="M31" s="130">
        <v>2</v>
      </c>
      <c r="N31" s="14">
        <v>1</v>
      </c>
      <c r="O31" s="15"/>
      <c r="P31" s="130"/>
      <c r="Q31" s="130"/>
      <c r="R31" s="1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3</v>
      </c>
      <c r="B32" s="86" t="str">
        <f t="shared" si="2"/>
        <v>Brian Harrington</v>
      </c>
      <c r="C32" s="12">
        <v>2</v>
      </c>
      <c r="D32" s="130">
        <v>0</v>
      </c>
      <c r="E32" s="130">
        <v>0</v>
      </c>
      <c r="F32" s="14">
        <v>0</v>
      </c>
      <c r="G32" s="12">
        <v>4</v>
      </c>
      <c r="H32" s="130">
        <v>2</v>
      </c>
      <c r="I32" s="130">
        <v>0</v>
      </c>
      <c r="J32" s="14">
        <v>2</v>
      </c>
      <c r="K32" s="12">
        <v>4</v>
      </c>
      <c r="L32" s="130">
        <v>2</v>
      </c>
      <c r="M32" s="130">
        <v>2</v>
      </c>
      <c r="N32" s="14">
        <v>3</v>
      </c>
      <c r="O32" s="15"/>
      <c r="P32" s="130"/>
      <c r="Q32" s="130"/>
      <c r="R32" s="1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8</v>
      </c>
      <c r="B33" s="86" t="str">
        <f t="shared" si="2"/>
        <v>Kathryn Jedynak</v>
      </c>
      <c r="C33" s="12">
        <v>1</v>
      </c>
      <c r="D33" s="130">
        <v>0</v>
      </c>
      <c r="E33" s="130">
        <v>1</v>
      </c>
      <c r="F33" s="14">
        <v>0</v>
      </c>
      <c r="G33" s="12">
        <v>1</v>
      </c>
      <c r="H33" s="130">
        <v>0</v>
      </c>
      <c r="I33" s="130">
        <v>1</v>
      </c>
      <c r="J33" s="14">
        <v>0</v>
      </c>
      <c r="K33" s="12">
        <v>0</v>
      </c>
      <c r="L33" s="130">
        <v>0</v>
      </c>
      <c r="M33" s="130">
        <v>0</v>
      </c>
      <c r="N33" s="14">
        <v>0</v>
      </c>
      <c r="O33" s="15"/>
      <c r="P33" s="130"/>
      <c r="Q33" s="130"/>
      <c r="R33" s="1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18</v>
      </c>
      <c r="B34" s="86" t="str">
        <f t="shared" si="2"/>
        <v>Thomas O'Brien</v>
      </c>
      <c r="C34" s="12">
        <v>3</v>
      </c>
      <c r="D34" s="130">
        <v>0</v>
      </c>
      <c r="E34" s="130">
        <v>0</v>
      </c>
      <c r="F34" s="14">
        <v>0</v>
      </c>
      <c r="G34" s="12">
        <v>1</v>
      </c>
      <c r="H34" s="130">
        <v>0</v>
      </c>
      <c r="I34" s="130">
        <v>0</v>
      </c>
      <c r="J34" s="14">
        <v>0</v>
      </c>
      <c r="K34" s="12">
        <v>1</v>
      </c>
      <c r="L34" s="130">
        <v>0</v>
      </c>
      <c r="M34" s="130">
        <v>0</v>
      </c>
      <c r="N34" s="14">
        <v>0</v>
      </c>
      <c r="O34" s="15"/>
      <c r="P34" s="130"/>
      <c r="Q34" s="130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11</v>
      </c>
      <c r="B35" s="86" t="str">
        <f t="shared" si="2"/>
        <v>Zack Kolbee</v>
      </c>
      <c r="C35" s="12"/>
      <c r="D35" s="130"/>
      <c r="E35" s="130"/>
      <c r="F35" s="14"/>
      <c r="G35" s="12">
        <v>1</v>
      </c>
      <c r="H35" s="130">
        <v>0</v>
      </c>
      <c r="I35" s="130">
        <v>0</v>
      </c>
      <c r="J35" s="14">
        <v>0</v>
      </c>
      <c r="K35" s="12">
        <v>1</v>
      </c>
      <c r="L35" s="130">
        <v>0</v>
      </c>
      <c r="M35" s="130">
        <v>0</v>
      </c>
      <c r="N35" s="14">
        <v>0</v>
      </c>
      <c r="O35" s="15"/>
      <c r="P35" s="130"/>
      <c r="Q35" s="130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29</v>
      </c>
      <c r="B36" s="86" t="str">
        <f t="shared" si="2"/>
        <v>Ricky Kim</v>
      </c>
      <c r="C36" s="12">
        <v>2</v>
      </c>
      <c r="D36" s="130">
        <v>0</v>
      </c>
      <c r="E36" s="130">
        <v>1</v>
      </c>
      <c r="F36" s="14">
        <v>0</v>
      </c>
      <c r="G36" s="12">
        <v>2</v>
      </c>
      <c r="H36" s="130">
        <v>1</v>
      </c>
      <c r="I36" s="130">
        <v>1</v>
      </c>
      <c r="J36" s="14">
        <v>0</v>
      </c>
      <c r="K36" s="12">
        <v>4</v>
      </c>
      <c r="L36" s="130">
        <v>0</v>
      </c>
      <c r="M36" s="130">
        <v>3</v>
      </c>
      <c r="N36" s="14">
        <v>0</v>
      </c>
      <c r="O36" s="15"/>
      <c r="P36" s="130"/>
      <c r="Q36" s="130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32</v>
      </c>
      <c r="B37" s="86" t="str">
        <f t="shared" si="2"/>
        <v>Tony Santiago</v>
      </c>
      <c r="C37" s="12">
        <v>2</v>
      </c>
      <c r="D37" s="130">
        <v>0</v>
      </c>
      <c r="E37" s="130">
        <v>2</v>
      </c>
      <c r="F37" s="14">
        <v>1</v>
      </c>
      <c r="G37" s="12">
        <v>3</v>
      </c>
      <c r="H37" s="130">
        <v>0</v>
      </c>
      <c r="I37" s="130">
        <v>3</v>
      </c>
      <c r="J37" s="14">
        <v>2</v>
      </c>
      <c r="K37" s="12">
        <v>4</v>
      </c>
      <c r="L37" s="130">
        <v>1</v>
      </c>
      <c r="M37" s="130">
        <v>1</v>
      </c>
      <c r="N37" s="14">
        <v>0</v>
      </c>
      <c r="O37" s="15"/>
      <c r="P37" s="130"/>
      <c r="Q37" s="130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37</v>
      </c>
      <c r="B38" s="86" t="str">
        <f t="shared" si="2"/>
        <v>Sam Smolka</v>
      </c>
      <c r="C38" s="12">
        <v>0</v>
      </c>
      <c r="D38" s="130">
        <v>0</v>
      </c>
      <c r="E38" s="130">
        <v>0</v>
      </c>
      <c r="F38" s="14">
        <v>1</v>
      </c>
      <c r="G38" s="12">
        <v>0</v>
      </c>
      <c r="H38" s="130">
        <v>0</v>
      </c>
      <c r="I38" s="130">
        <v>0</v>
      </c>
      <c r="J38" s="14">
        <v>1</v>
      </c>
      <c r="K38" s="12"/>
      <c r="L38" s="130"/>
      <c r="M38" s="130"/>
      <c r="N38" s="14"/>
      <c r="O38" s="15"/>
      <c r="P38" s="130"/>
      <c r="Q38" s="130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1</v>
      </c>
      <c r="B39" s="86" t="str">
        <f t="shared" si="2"/>
        <v>Jordan Viera</v>
      </c>
      <c r="C39" s="12">
        <v>1</v>
      </c>
      <c r="D39" s="130">
        <v>0</v>
      </c>
      <c r="E39" s="130">
        <v>0</v>
      </c>
      <c r="F39" s="14">
        <v>0</v>
      </c>
      <c r="G39" s="12">
        <v>1</v>
      </c>
      <c r="H39" s="130">
        <v>0</v>
      </c>
      <c r="I39" s="130">
        <v>1</v>
      </c>
      <c r="J39" s="14">
        <v>0</v>
      </c>
      <c r="K39" s="12">
        <v>0</v>
      </c>
      <c r="L39" s="130">
        <v>0</v>
      </c>
      <c r="M39" s="130">
        <v>0</v>
      </c>
      <c r="N39" s="14">
        <v>0</v>
      </c>
      <c r="O39" s="15"/>
      <c r="P39" s="130"/>
      <c r="Q39" s="130"/>
      <c r="R39" s="16"/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10</v>
      </c>
      <c r="B40" s="86" t="str">
        <f t="shared" si="2"/>
        <v>Jessica McTiernan</v>
      </c>
      <c r="C40" s="12">
        <v>2</v>
      </c>
      <c r="D40" s="130">
        <v>0</v>
      </c>
      <c r="E40" s="130">
        <v>1</v>
      </c>
      <c r="F40" s="14">
        <v>0</v>
      </c>
      <c r="G40" s="12">
        <v>2</v>
      </c>
      <c r="H40" s="130">
        <v>0</v>
      </c>
      <c r="I40" s="130">
        <v>2</v>
      </c>
      <c r="J40" s="14">
        <v>0</v>
      </c>
      <c r="K40" s="12">
        <v>1</v>
      </c>
      <c r="L40" s="130">
        <v>0</v>
      </c>
      <c r="M40" s="130">
        <v>1</v>
      </c>
      <c r="N40" s="14">
        <v>0</v>
      </c>
      <c r="O40" s="15"/>
      <c r="P40" s="130"/>
      <c r="Q40" s="130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9</v>
      </c>
      <c r="B41" s="86" t="str">
        <f t="shared" si="2"/>
        <v>Nikita Bell</v>
      </c>
      <c r="C41" s="12">
        <v>3</v>
      </c>
      <c r="D41" s="130">
        <v>0</v>
      </c>
      <c r="E41" s="130">
        <v>1</v>
      </c>
      <c r="F41" s="14">
        <v>0</v>
      </c>
      <c r="G41" s="12">
        <v>2</v>
      </c>
      <c r="H41" s="130">
        <v>0</v>
      </c>
      <c r="I41" s="130">
        <v>1</v>
      </c>
      <c r="J41" s="14">
        <v>0</v>
      </c>
      <c r="K41" s="12">
        <v>1</v>
      </c>
      <c r="L41" s="130">
        <v>0</v>
      </c>
      <c r="M41" s="130">
        <v>1</v>
      </c>
      <c r="N41" s="14">
        <v>0</v>
      </c>
      <c r="O41" s="15"/>
      <c r="P41" s="130"/>
      <c r="Q41" s="130"/>
      <c r="R41" s="16"/>
      <c r="S41" s="17"/>
      <c r="U41" s="43"/>
      <c r="V41" s="39"/>
      <c r="W41" s="44"/>
      <c r="X41" s="39"/>
    </row>
    <row r="42" spans="1:24" x14ac:dyDescent="0.2">
      <c r="A42" s="83" t="str">
        <f t="shared" si="2"/>
        <v>4</v>
      </c>
      <c r="B42" s="86" t="str">
        <f t="shared" si="2"/>
        <v>Kevin Barrett</v>
      </c>
      <c r="C42" s="12"/>
      <c r="D42" s="130"/>
      <c r="E42" s="130"/>
      <c r="F42" s="14"/>
      <c r="G42" s="12"/>
      <c r="H42" s="130"/>
      <c r="I42" s="130"/>
      <c r="J42" s="14"/>
      <c r="K42" s="12">
        <v>2</v>
      </c>
      <c r="L42" s="130">
        <v>0</v>
      </c>
      <c r="M42" s="130">
        <v>2</v>
      </c>
      <c r="N42" s="14">
        <v>0</v>
      </c>
      <c r="O42" s="15"/>
      <c r="P42" s="130"/>
      <c r="Q42" s="130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Ron Kampft</v>
      </c>
      <c r="C50" s="20"/>
      <c r="D50" s="21"/>
      <c r="E50" s="21"/>
      <c r="F50" s="22"/>
      <c r="G50" s="20">
        <v>20</v>
      </c>
      <c r="H50" s="21">
        <v>3</v>
      </c>
      <c r="I50" s="21">
        <v>12</v>
      </c>
      <c r="J50" s="22">
        <v>5</v>
      </c>
      <c r="K50" s="20"/>
      <c r="L50" s="21"/>
      <c r="M50" s="21"/>
      <c r="N50" s="22"/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Jamie Redmond</v>
      </c>
      <c r="C51" s="90">
        <v>18</v>
      </c>
      <c r="D51" s="56">
        <v>0</v>
      </c>
      <c r="E51" s="56">
        <v>8</v>
      </c>
      <c r="F51" s="91">
        <v>4</v>
      </c>
      <c r="G51" s="90"/>
      <c r="H51" s="56"/>
      <c r="I51" s="56"/>
      <c r="J51" s="91"/>
      <c r="K51" s="90">
        <v>21</v>
      </c>
      <c r="L51" s="56">
        <v>3</v>
      </c>
      <c r="M51" s="56">
        <v>12</v>
      </c>
      <c r="N51" s="91">
        <v>4</v>
      </c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 t="str">
        <f>B24</f>
        <v>Kevin Barrett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18</v>
      </c>
      <c r="D54" s="29">
        <f t="shared" si="4"/>
        <v>0</v>
      </c>
      <c r="E54" s="29">
        <f t="shared" si="4"/>
        <v>8</v>
      </c>
      <c r="F54" s="29">
        <f t="shared" si="4"/>
        <v>4</v>
      </c>
      <c r="G54" s="29">
        <f t="shared" si="4"/>
        <v>20</v>
      </c>
      <c r="H54" s="29">
        <f t="shared" si="4"/>
        <v>3</v>
      </c>
      <c r="I54" s="29">
        <f t="shared" si="4"/>
        <v>12</v>
      </c>
      <c r="J54" s="29">
        <f t="shared" si="4"/>
        <v>5</v>
      </c>
      <c r="K54" s="29">
        <f t="shared" si="4"/>
        <v>21</v>
      </c>
      <c r="L54" s="29">
        <f t="shared" si="4"/>
        <v>3</v>
      </c>
      <c r="M54" s="29">
        <f t="shared" si="4"/>
        <v>12</v>
      </c>
      <c r="N54" s="29">
        <f t="shared" si="4"/>
        <v>4</v>
      </c>
      <c r="O54" s="29">
        <f t="shared" si="4"/>
        <v>0</v>
      </c>
      <c r="P54" s="29">
        <f t="shared" si="4"/>
        <v>0</v>
      </c>
      <c r="Q54" s="29">
        <f t="shared" si="4"/>
        <v>0</v>
      </c>
      <c r="R54" s="29">
        <f t="shared" si="4"/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105</v>
      </c>
      <c r="D55" s="30">
        <f>SUM(P27,D54)</f>
        <v>13</v>
      </c>
      <c r="E55" s="30">
        <f>SUM(Q27,E54)</f>
        <v>59</v>
      </c>
      <c r="F55" s="30">
        <f>SUM(R27,F54)</f>
        <v>25</v>
      </c>
      <c r="G55" s="30">
        <f t="shared" ref="G55:R55" si="5">SUM(C55,G54)</f>
        <v>125</v>
      </c>
      <c r="H55" s="30">
        <f t="shared" si="5"/>
        <v>16</v>
      </c>
      <c r="I55" s="30">
        <f t="shared" si="5"/>
        <v>71</v>
      </c>
      <c r="J55" s="30">
        <f t="shared" si="5"/>
        <v>30</v>
      </c>
      <c r="K55" s="30">
        <f t="shared" si="5"/>
        <v>146</v>
      </c>
      <c r="L55" s="30">
        <f t="shared" si="5"/>
        <v>19</v>
      </c>
      <c r="M55" s="30">
        <f t="shared" si="5"/>
        <v>83</v>
      </c>
      <c r="N55" s="30">
        <f t="shared" si="5"/>
        <v>34</v>
      </c>
      <c r="O55" s="31">
        <f t="shared" si="5"/>
        <v>146</v>
      </c>
      <c r="P55" s="30">
        <f t="shared" si="5"/>
        <v>19</v>
      </c>
      <c r="Q55" s="30">
        <f t="shared" si="5"/>
        <v>83</v>
      </c>
      <c r="R55" s="32">
        <f t="shared" si="5"/>
        <v>34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/>
      <c r="D57" s="193"/>
      <c r="E57" s="194"/>
      <c r="F57" s="49"/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67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6">A3</f>
        <v>22</v>
      </c>
      <c r="B59" s="86" t="str">
        <f t="shared" ref="B59:B76" si="7">B31</f>
        <v>Kirstyn Smith</v>
      </c>
      <c r="C59" s="12"/>
      <c r="D59" s="130"/>
      <c r="E59" s="130"/>
      <c r="F59" s="14"/>
      <c r="G59" s="12"/>
      <c r="H59" s="130"/>
      <c r="I59" s="130"/>
      <c r="J59" s="14"/>
      <c r="K59" s="12"/>
      <c r="L59" s="130"/>
      <c r="M59" s="130"/>
      <c r="N59" s="14"/>
      <c r="O59" s="58">
        <f>SUM(C3,G3,K3,O3,C31,G31,K31,O31,C59,G59,K59)</f>
        <v>22</v>
      </c>
      <c r="P59" s="88">
        <f>SUM(D3,H3,L3,P3,D31,H31,L31,P31,D59,H59,L59)</f>
        <v>0</v>
      </c>
      <c r="Q59" s="88">
        <f>SUM(E3,I3,M3,Q3,E31,I31,M31,Q31,E59,I59,M59)</f>
        <v>17</v>
      </c>
      <c r="R59" s="89">
        <f>SUM(F3,J3,N3,R3,F31,J31,N31,R31,F59,J59,N59)</f>
        <v>8</v>
      </c>
      <c r="S59" s="84">
        <f>IF(O59=0,0,AVERAGE(P59/O59))</f>
        <v>0</v>
      </c>
      <c r="U59" s="43" t="s">
        <v>144</v>
      </c>
      <c r="V59" s="86" t="s">
        <v>218</v>
      </c>
      <c r="W59" s="59">
        <v>8</v>
      </c>
      <c r="X59" s="59">
        <v>8</v>
      </c>
      <c r="Y59" s="60">
        <v>0</v>
      </c>
      <c r="Z59" s="60" t="s">
        <v>200</v>
      </c>
      <c r="AA59" s="60">
        <v>1.1428571428571428</v>
      </c>
      <c r="AB59" s="60" t="s">
        <v>200</v>
      </c>
      <c r="AC59" s="59">
        <v>7</v>
      </c>
      <c r="AD59" s="105">
        <v>0</v>
      </c>
    </row>
    <row r="60" spans="1:30" x14ac:dyDescent="0.2">
      <c r="A60" s="83" t="str">
        <f t="shared" si="6"/>
        <v>3</v>
      </c>
      <c r="B60" s="86" t="str">
        <f t="shared" si="7"/>
        <v>Brian Harrington</v>
      </c>
      <c r="C60" s="12"/>
      <c r="D60" s="130"/>
      <c r="E60" s="130"/>
      <c r="F60" s="14"/>
      <c r="G60" s="12"/>
      <c r="H60" s="130"/>
      <c r="I60" s="130"/>
      <c r="J60" s="14"/>
      <c r="K60" s="12"/>
      <c r="L60" s="130"/>
      <c r="M60" s="130"/>
      <c r="N60" s="14"/>
      <c r="O60" s="90">
        <f t="shared" ref="O60:R60" si="8">SUM(C4,G4,K4,O4,C32,G32,K32,O32,C60,G60,K60)</f>
        <v>27</v>
      </c>
      <c r="P60" s="56">
        <f t="shared" si="8"/>
        <v>9</v>
      </c>
      <c r="Q60" s="56">
        <f t="shared" si="8"/>
        <v>9</v>
      </c>
      <c r="R60" s="91">
        <f t="shared" si="8"/>
        <v>14</v>
      </c>
      <c r="S60" s="85">
        <f t="shared" ref="S60:S76" si="9">IF(O60=0,0,AVERAGE(P60/O60))</f>
        <v>0.33333333333333331</v>
      </c>
      <c r="U60" s="43" t="s">
        <v>149</v>
      </c>
      <c r="V60" s="86" t="s">
        <v>230</v>
      </c>
      <c r="W60" s="59">
        <v>14</v>
      </c>
      <c r="X60" s="59">
        <v>14</v>
      </c>
      <c r="Y60" s="60">
        <v>0.33333333333333331</v>
      </c>
      <c r="Z60" s="60" t="s">
        <v>200</v>
      </c>
      <c r="AA60" s="60">
        <v>2</v>
      </c>
      <c r="AB60" s="60" t="s">
        <v>200</v>
      </c>
      <c r="AC60" s="59">
        <v>7</v>
      </c>
      <c r="AD60" s="105">
        <v>0.33333333333333331</v>
      </c>
    </row>
    <row r="61" spans="1:30" x14ac:dyDescent="0.2">
      <c r="A61" s="83" t="str">
        <f t="shared" si="6"/>
        <v>8</v>
      </c>
      <c r="B61" s="86" t="str">
        <f t="shared" si="7"/>
        <v>Kathryn Jedynak</v>
      </c>
      <c r="C61" s="12"/>
      <c r="D61" s="130"/>
      <c r="E61" s="130"/>
      <c r="F61" s="14"/>
      <c r="G61" s="12"/>
      <c r="H61" s="130"/>
      <c r="I61" s="130"/>
      <c r="J61" s="14"/>
      <c r="K61" s="12"/>
      <c r="L61" s="130"/>
      <c r="M61" s="130"/>
      <c r="N61" s="14"/>
      <c r="O61" s="90">
        <f t="shared" ref="O61:R61" si="10">SUM(C5,G5,K5,O5,C33,G33,K33,O33,C61,G61,K61)</f>
        <v>5</v>
      </c>
      <c r="P61" s="56">
        <f t="shared" si="10"/>
        <v>0</v>
      </c>
      <c r="Q61" s="56">
        <f t="shared" si="10"/>
        <v>4</v>
      </c>
      <c r="R61" s="91">
        <f t="shared" si="10"/>
        <v>1</v>
      </c>
      <c r="S61" s="85">
        <f t="shared" si="9"/>
        <v>0</v>
      </c>
      <c r="U61" s="43" t="s">
        <v>138</v>
      </c>
      <c r="V61" s="86" t="s">
        <v>233</v>
      </c>
      <c r="W61" s="59">
        <v>1</v>
      </c>
      <c r="X61" s="59">
        <v>1</v>
      </c>
      <c r="Y61" s="60">
        <v>0</v>
      </c>
      <c r="Z61" s="60" t="s">
        <v>203</v>
      </c>
      <c r="AA61" s="60">
        <v>0.16666666666666666</v>
      </c>
      <c r="AB61" s="60" t="s">
        <v>200</v>
      </c>
      <c r="AC61" s="59">
        <v>6</v>
      </c>
      <c r="AD61" s="105">
        <v>0</v>
      </c>
    </row>
    <row r="62" spans="1:30" x14ac:dyDescent="0.2">
      <c r="A62" s="83" t="str">
        <f t="shared" si="6"/>
        <v>18</v>
      </c>
      <c r="B62" s="86" t="str">
        <f t="shared" si="7"/>
        <v>Thomas O'Brien</v>
      </c>
      <c r="C62" s="12"/>
      <c r="D62" s="130"/>
      <c r="E62" s="130"/>
      <c r="F62" s="14"/>
      <c r="G62" s="12"/>
      <c r="H62" s="130"/>
      <c r="I62" s="130"/>
      <c r="J62" s="14"/>
      <c r="K62" s="12"/>
      <c r="L62" s="130"/>
      <c r="M62" s="130"/>
      <c r="N62" s="14"/>
      <c r="O62" s="90">
        <f t="shared" ref="O62:R62" si="11">SUM(C6,G6,K6,O6,C34,G34,K34,O34,C62,G62,K62)</f>
        <v>17</v>
      </c>
      <c r="P62" s="56">
        <f t="shared" si="11"/>
        <v>3</v>
      </c>
      <c r="Q62" s="56">
        <f t="shared" si="11"/>
        <v>5</v>
      </c>
      <c r="R62" s="91">
        <f t="shared" si="11"/>
        <v>0</v>
      </c>
      <c r="S62" s="85">
        <f t="shared" si="9"/>
        <v>0.17647058823529413</v>
      </c>
      <c r="U62" s="43" t="s">
        <v>150</v>
      </c>
      <c r="V62" s="86" t="s">
        <v>232</v>
      </c>
      <c r="W62" s="59">
        <v>0</v>
      </c>
      <c r="X62" s="59" t="s">
        <v>434</v>
      </c>
      <c r="Y62" s="60">
        <v>0.17647058823529413</v>
      </c>
      <c r="Z62" s="60" t="s">
        <v>203</v>
      </c>
      <c r="AA62" s="60">
        <v>0</v>
      </c>
      <c r="AB62" s="60" t="s">
        <v>200</v>
      </c>
      <c r="AC62" s="59">
        <v>7</v>
      </c>
      <c r="AD62" s="105">
        <v>0.15</v>
      </c>
    </row>
    <row r="63" spans="1:30" x14ac:dyDescent="0.2">
      <c r="A63" s="83" t="str">
        <f t="shared" si="6"/>
        <v>11</v>
      </c>
      <c r="B63" s="86" t="str">
        <f t="shared" si="7"/>
        <v>Zack Kolbee</v>
      </c>
      <c r="C63" s="12"/>
      <c r="D63" s="130"/>
      <c r="E63" s="130"/>
      <c r="F63" s="14"/>
      <c r="G63" s="12"/>
      <c r="H63" s="130"/>
      <c r="I63" s="130"/>
      <c r="J63" s="14"/>
      <c r="K63" s="12"/>
      <c r="L63" s="130"/>
      <c r="M63" s="130"/>
      <c r="N63" s="14"/>
      <c r="O63" s="90">
        <f t="shared" ref="O63:R63" si="12">SUM(C7,G7,K7,O7,C35,G35,K35,O35,C63,G63,K63)</f>
        <v>5</v>
      </c>
      <c r="P63" s="56">
        <f t="shared" si="12"/>
        <v>0</v>
      </c>
      <c r="Q63" s="56">
        <f t="shared" si="12"/>
        <v>1</v>
      </c>
      <c r="R63" s="91">
        <f t="shared" si="12"/>
        <v>0</v>
      </c>
      <c r="S63" s="85">
        <f t="shared" si="9"/>
        <v>0</v>
      </c>
      <c r="U63" s="43" t="s">
        <v>100</v>
      </c>
      <c r="V63" s="86" t="s">
        <v>293</v>
      </c>
      <c r="W63" s="59">
        <v>0</v>
      </c>
      <c r="X63" s="59" t="s">
        <v>434</v>
      </c>
      <c r="Y63" s="60">
        <v>0</v>
      </c>
      <c r="Z63" s="60" t="s">
        <v>203</v>
      </c>
      <c r="AA63" s="60">
        <v>0</v>
      </c>
      <c r="AB63" s="60" t="s">
        <v>200</v>
      </c>
      <c r="AC63" s="59">
        <v>4</v>
      </c>
      <c r="AD63" s="105">
        <v>0</v>
      </c>
    </row>
    <row r="64" spans="1:30" x14ac:dyDescent="0.2">
      <c r="A64" s="83" t="str">
        <f t="shared" si="6"/>
        <v>29</v>
      </c>
      <c r="B64" s="86" t="str">
        <f t="shared" si="7"/>
        <v>Ricky Kim</v>
      </c>
      <c r="C64" s="12"/>
      <c r="D64" s="130"/>
      <c r="E64" s="130"/>
      <c r="F64" s="14"/>
      <c r="G64" s="12"/>
      <c r="H64" s="130"/>
      <c r="I64" s="130"/>
      <c r="J64" s="14"/>
      <c r="K64" s="12"/>
      <c r="L64" s="130"/>
      <c r="M64" s="130"/>
      <c r="N64" s="14"/>
      <c r="O64" s="90">
        <f t="shared" ref="O64:R64" si="13">SUM(C8,G8,K8,O8,C36,G36,K36,O36,C64,G64,K64)</f>
        <v>21</v>
      </c>
      <c r="P64" s="56">
        <f t="shared" si="13"/>
        <v>4</v>
      </c>
      <c r="Q64" s="56">
        <f t="shared" si="13"/>
        <v>12</v>
      </c>
      <c r="R64" s="91">
        <f t="shared" si="13"/>
        <v>0</v>
      </c>
      <c r="S64" s="85">
        <f t="shared" si="9"/>
        <v>0.19047619047619047</v>
      </c>
      <c r="U64" s="43" t="s">
        <v>217</v>
      </c>
      <c r="V64" s="86" t="s">
        <v>258</v>
      </c>
      <c r="W64" s="59">
        <v>0</v>
      </c>
      <c r="X64" s="59" t="s">
        <v>434</v>
      </c>
      <c r="Y64" s="60">
        <v>0.19047619047619047</v>
      </c>
      <c r="Z64" s="60" t="s">
        <v>200</v>
      </c>
      <c r="AA64" s="60">
        <v>0</v>
      </c>
      <c r="AB64" s="60" t="s">
        <v>200</v>
      </c>
      <c r="AC64" s="59">
        <v>7</v>
      </c>
      <c r="AD64" s="105">
        <v>0.19047619047619047</v>
      </c>
    </row>
    <row r="65" spans="1:30" x14ac:dyDescent="0.2">
      <c r="A65" s="83" t="str">
        <f t="shared" si="6"/>
        <v>32</v>
      </c>
      <c r="B65" s="86" t="str">
        <f t="shared" si="7"/>
        <v>Tony Santiago</v>
      </c>
      <c r="C65" s="12"/>
      <c r="D65" s="130"/>
      <c r="E65" s="130"/>
      <c r="F65" s="14"/>
      <c r="G65" s="12"/>
      <c r="H65" s="130"/>
      <c r="I65" s="130"/>
      <c r="J65" s="14"/>
      <c r="K65" s="12"/>
      <c r="L65" s="130"/>
      <c r="M65" s="130"/>
      <c r="N65" s="14"/>
      <c r="O65" s="90">
        <f t="shared" ref="O65:R65" si="14">SUM(C9,G9,K9,O9,C37,G37,K37,O37,C65,G65,K65)</f>
        <v>22</v>
      </c>
      <c r="P65" s="56">
        <f t="shared" si="14"/>
        <v>3</v>
      </c>
      <c r="Q65" s="56">
        <f t="shared" si="14"/>
        <v>16</v>
      </c>
      <c r="R65" s="91">
        <f t="shared" si="14"/>
        <v>8</v>
      </c>
      <c r="S65" s="85">
        <f t="shared" si="9"/>
        <v>0.13636363636363635</v>
      </c>
      <c r="U65" s="43" t="s">
        <v>146</v>
      </c>
      <c r="V65" s="86" t="s">
        <v>73</v>
      </c>
      <c r="W65" s="59">
        <v>8</v>
      </c>
      <c r="X65" s="59">
        <v>8</v>
      </c>
      <c r="Y65" s="60">
        <v>0.13636363636363635</v>
      </c>
      <c r="Z65" s="60" t="s">
        <v>200</v>
      </c>
      <c r="AA65" s="60">
        <v>1.1428571428571428</v>
      </c>
      <c r="AB65" s="60" t="s">
        <v>200</v>
      </c>
      <c r="AC65" s="59">
        <v>7</v>
      </c>
      <c r="AD65" s="105">
        <v>0.13636363636363635</v>
      </c>
    </row>
    <row r="66" spans="1:30" x14ac:dyDescent="0.2">
      <c r="A66" s="83" t="str">
        <f t="shared" si="6"/>
        <v>37</v>
      </c>
      <c r="B66" s="86" t="str">
        <f t="shared" si="7"/>
        <v>Sam Smolka</v>
      </c>
      <c r="C66" s="12"/>
      <c r="D66" s="130"/>
      <c r="E66" s="130"/>
      <c r="F66" s="14"/>
      <c r="G66" s="12"/>
      <c r="H66" s="130"/>
      <c r="I66" s="130"/>
      <c r="J66" s="14"/>
      <c r="K66" s="12"/>
      <c r="L66" s="130"/>
      <c r="M66" s="130"/>
      <c r="N66" s="14"/>
      <c r="O66" s="90">
        <f t="shared" ref="O66:R66" si="15">SUM(C10,G10,K10,O10,C38,G38,K38,O38,C66,G66,K66)</f>
        <v>0</v>
      </c>
      <c r="P66" s="56">
        <f t="shared" si="15"/>
        <v>0</v>
      </c>
      <c r="Q66" s="56">
        <f t="shared" si="15"/>
        <v>0</v>
      </c>
      <c r="R66" s="91">
        <f t="shared" si="15"/>
        <v>3</v>
      </c>
      <c r="S66" s="85">
        <f t="shared" si="9"/>
        <v>0</v>
      </c>
      <c r="U66" s="43" t="s">
        <v>327</v>
      </c>
      <c r="V66" s="86" t="s">
        <v>328</v>
      </c>
      <c r="W66" s="59">
        <v>3</v>
      </c>
      <c r="X66" s="59">
        <v>3</v>
      </c>
      <c r="Y66" s="60">
        <v>0</v>
      </c>
      <c r="Z66" s="60" t="s">
        <v>203</v>
      </c>
      <c r="AA66" s="60">
        <v>0.75</v>
      </c>
      <c r="AB66" s="60" t="s">
        <v>200</v>
      </c>
      <c r="AC66" s="59">
        <v>4</v>
      </c>
      <c r="AD66" s="105">
        <v>0</v>
      </c>
    </row>
    <row r="67" spans="1:30" x14ac:dyDescent="0.2">
      <c r="A67" s="83" t="str">
        <f t="shared" si="6"/>
        <v>1</v>
      </c>
      <c r="B67" s="86" t="str">
        <f t="shared" si="7"/>
        <v>Jordan Viera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f t="shared" ref="O67:R67" si="16">SUM(C11,G11,K11,O11,C39,G39,K39,O39,C67,G67,K67)</f>
        <v>10</v>
      </c>
      <c r="P67" s="56">
        <f t="shared" si="16"/>
        <v>0</v>
      </c>
      <c r="Q67" s="56">
        <f t="shared" si="16"/>
        <v>7</v>
      </c>
      <c r="R67" s="91">
        <f t="shared" si="16"/>
        <v>0</v>
      </c>
      <c r="S67" s="85">
        <f t="shared" si="9"/>
        <v>0</v>
      </c>
      <c r="U67" s="43" t="s">
        <v>101</v>
      </c>
      <c r="V67" s="86" t="s">
        <v>329</v>
      </c>
      <c r="W67" s="59">
        <v>0</v>
      </c>
      <c r="X67" s="59" t="s">
        <v>434</v>
      </c>
      <c r="Y67" s="60">
        <v>0</v>
      </c>
      <c r="Z67" s="60" t="s">
        <v>203</v>
      </c>
      <c r="AA67" s="60">
        <v>0</v>
      </c>
      <c r="AB67" s="60" t="s">
        <v>200</v>
      </c>
      <c r="AC67" s="59">
        <v>7</v>
      </c>
      <c r="AD67" s="105">
        <v>0</v>
      </c>
    </row>
    <row r="68" spans="1:30" x14ac:dyDescent="0.2">
      <c r="A68" s="83" t="str">
        <f t="shared" si="6"/>
        <v>10</v>
      </c>
      <c r="B68" s="86" t="str">
        <f t="shared" si="7"/>
        <v>Jessica McTiernan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f t="shared" ref="O68:R68" si="17">SUM(C12,G12,K12,O12,C40,G40,K40,O40,C68,G68,K68)</f>
        <v>5</v>
      </c>
      <c r="P68" s="56">
        <f t="shared" si="17"/>
        <v>0</v>
      </c>
      <c r="Q68" s="56">
        <f t="shared" si="17"/>
        <v>4</v>
      </c>
      <c r="R68" s="91">
        <f t="shared" si="17"/>
        <v>0</v>
      </c>
      <c r="S68" s="85">
        <f t="shared" si="9"/>
        <v>0</v>
      </c>
      <c r="U68" s="43" t="s">
        <v>133</v>
      </c>
      <c r="V68" s="86" t="s">
        <v>369</v>
      </c>
      <c r="W68" s="59">
        <v>0</v>
      </c>
      <c r="X68" s="59" t="s">
        <v>434</v>
      </c>
      <c r="Y68" s="60">
        <v>0</v>
      </c>
      <c r="Z68" s="60" t="s">
        <v>203</v>
      </c>
      <c r="AA68" s="60">
        <v>0</v>
      </c>
      <c r="AB68" s="60" t="s">
        <v>200</v>
      </c>
      <c r="AC68" s="59">
        <v>6</v>
      </c>
      <c r="AD68" s="105">
        <v>0</v>
      </c>
    </row>
    <row r="69" spans="1:30" x14ac:dyDescent="0.2">
      <c r="A69" s="83" t="str">
        <f t="shared" si="6"/>
        <v>9</v>
      </c>
      <c r="B69" s="86" t="str">
        <f t="shared" si="7"/>
        <v>Nikita Bell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ref="O69:R69" si="18">SUM(C13,G13,K13,O13,C41,G41,K41,O41,C69,G69,K69)</f>
        <v>10</v>
      </c>
      <c r="P69" s="56">
        <f t="shared" si="18"/>
        <v>0</v>
      </c>
      <c r="Q69" s="56">
        <f t="shared" si="18"/>
        <v>6</v>
      </c>
      <c r="R69" s="91">
        <f t="shared" si="18"/>
        <v>0</v>
      </c>
      <c r="S69" s="85">
        <f t="shared" si="9"/>
        <v>0</v>
      </c>
      <c r="U69" s="43" t="s">
        <v>95</v>
      </c>
      <c r="V69" s="86" t="s">
        <v>370</v>
      </c>
      <c r="W69" s="59">
        <v>0</v>
      </c>
      <c r="X69" s="59" t="s">
        <v>434</v>
      </c>
      <c r="Y69" s="60">
        <v>0</v>
      </c>
      <c r="Z69" s="60" t="s">
        <v>203</v>
      </c>
      <c r="AA69" s="60">
        <v>0</v>
      </c>
      <c r="AB69" s="60" t="s">
        <v>200</v>
      </c>
      <c r="AC69" s="59">
        <v>5</v>
      </c>
      <c r="AD69" s="105">
        <v>0</v>
      </c>
    </row>
    <row r="70" spans="1:30" x14ac:dyDescent="0.2">
      <c r="A70" s="83" t="str">
        <f t="shared" si="6"/>
        <v>4</v>
      </c>
      <c r="B70" s="86" t="str">
        <f t="shared" si="7"/>
        <v>Kevin Barrett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ref="O70:R70" si="19">SUM(C14,G14,K14,O14,C42,G42,K42,O42,C70,G70,K70)</f>
        <v>2</v>
      </c>
      <c r="P70" s="93">
        <f t="shared" si="19"/>
        <v>0</v>
      </c>
      <c r="Q70" s="93">
        <f t="shared" si="19"/>
        <v>2</v>
      </c>
      <c r="R70" s="94">
        <f t="shared" si="19"/>
        <v>0</v>
      </c>
      <c r="S70" s="85">
        <f t="shared" si="9"/>
        <v>0</v>
      </c>
      <c r="U70" s="43" t="s">
        <v>105</v>
      </c>
      <c r="V70" s="86" t="s">
        <v>372</v>
      </c>
      <c r="W70" s="59">
        <v>0</v>
      </c>
      <c r="X70" s="59" t="s">
        <v>434</v>
      </c>
      <c r="Y70" s="60">
        <v>0</v>
      </c>
      <c r="Z70" s="60" t="s">
        <v>203</v>
      </c>
      <c r="AA70" s="60">
        <v>0</v>
      </c>
      <c r="AB70" s="60" t="s">
        <v>204</v>
      </c>
      <c r="AC70" s="59">
        <v>1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434</v>
      </c>
      <c r="Y71" s="60">
        <v>0</v>
      </c>
      <c r="Z71" s="60" t="s">
        <v>203</v>
      </c>
      <c r="AA71" s="60">
        <v>0</v>
      </c>
      <c r="AB71" s="60" t="s">
        <v>204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Ron Kampft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88</v>
      </c>
      <c r="P78" s="21">
        <f t="shared" si="26"/>
        <v>15</v>
      </c>
      <c r="Q78" s="142">
        <f t="shared" si="26"/>
        <v>53</v>
      </c>
      <c r="R78" s="141"/>
      <c r="S78" s="143">
        <f>SUM(Q78/O78)</f>
        <v>0.60227272727272729</v>
      </c>
      <c r="V78" s="56" t="s">
        <v>23</v>
      </c>
      <c r="W78" s="59">
        <v>34</v>
      </c>
      <c r="X78" s="59">
        <v>34</v>
      </c>
      <c r="Y78" s="61"/>
      <c r="Z78" s="61"/>
      <c r="AA78" s="61"/>
      <c r="AB78" s="61"/>
      <c r="AC78" s="158"/>
    </row>
    <row r="79" spans="1:30" x14ac:dyDescent="0.2">
      <c r="A79" s="153"/>
      <c r="B79" s="140" t="str">
        <f>B51</f>
        <v>Jamie Redmond</v>
      </c>
      <c r="C79" s="12"/>
      <c r="D79" s="130"/>
      <c r="E79" s="130"/>
      <c r="F79" s="14"/>
      <c r="G79" s="12"/>
      <c r="H79" s="130"/>
      <c r="I79" s="130"/>
      <c r="J79" s="14"/>
      <c r="K79" s="12"/>
      <c r="L79" s="130"/>
      <c r="M79" s="130"/>
      <c r="N79" s="14"/>
      <c r="O79" s="90">
        <f t="shared" si="26"/>
        <v>58</v>
      </c>
      <c r="P79" s="56">
        <f t="shared" si="26"/>
        <v>4</v>
      </c>
      <c r="Q79" s="56">
        <f t="shared" si="26"/>
        <v>30</v>
      </c>
      <c r="R79" s="91"/>
      <c r="S79" s="144">
        <f>SUM(Q79/O79)</f>
        <v>0.51724137931034486</v>
      </c>
      <c r="V79" s="67" t="s">
        <v>24</v>
      </c>
      <c r="W79" s="158"/>
      <c r="X79" s="158"/>
      <c r="Y79" s="68">
        <v>0.33333333333333331</v>
      </c>
      <c r="Z79" s="68"/>
      <c r="AA79" s="68">
        <v>2</v>
      </c>
      <c r="AB79" s="68"/>
      <c r="AC79" s="158"/>
    </row>
    <row r="80" spans="1:30" x14ac:dyDescent="0.2">
      <c r="A80" s="153"/>
      <c r="B80" s="140" t="str">
        <f>B52</f>
        <v>Kevin Barrett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44" t="e">
        <f>SUM(Q80/O80)</f>
        <v>#DIV/0!</v>
      </c>
      <c r="V80" s="67"/>
      <c r="W80" s="158"/>
      <c r="X80" s="158"/>
      <c r="Y80" s="68"/>
      <c r="Z80" s="68"/>
      <c r="AA80" s="68"/>
      <c r="AB80" s="68"/>
      <c r="AC80" s="158"/>
    </row>
    <row r="81" spans="1:29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146</v>
      </c>
      <c r="P82" s="29">
        <f t="shared" si="27"/>
        <v>19</v>
      </c>
      <c r="Q82" s="29">
        <f t="shared" si="27"/>
        <v>83</v>
      </c>
      <c r="R82" s="29">
        <f t="shared" si="27"/>
        <v>34</v>
      </c>
      <c r="S82" s="69">
        <f>AVERAGE(P82/O82)</f>
        <v>0.13013698630136986</v>
      </c>
      <c r="Y82" s="158"/>
      <c r="Z82" s="158"/>
    </row>
    <row r="83" spans="1:29" ht="13.5" thickBot="1" x14ac:dyDescent="0.25">
      <c r="A83" s="18"/>
      <c r="B83" s="28" t="s">
        <v>11</v>
      </c>
      <c r="C83" s="29">
        <f>SUM(O55,C82)</f>
        <v>146</v>
      </c>
      <c r="D83" s="29">
        <f>SUM(P55,D82)</f>
        <v>19</v>
      </c>
      <c r="E83" s="29">
        <f>SUM(Q55,E82)</f>
        <v>83</v>
      </c>
      <c r="F83" s="29">
        <f>SUM(R55,F82)</f>
        <v>34</v>
      </c>
      <c r="G83" s="29">
        <f t="shared" ref="G83:M83" si="28">SUM(C83,G82)</f>
        <v>146</v>
      </c>
      <c r="H83" s="29">
        <f t="shared" si="28"/>
        <v>19</v>
      </c>
      <c r="I83" s="29">
        <f t="shared" si="28"/>
        <v>83</v>
      </c>
      <c r="J83" s="29">
        <f t="shared" si="28"/>
        <v>34</v>
      </c>
      <c r="K83" s="29">
        <f t="shared" si="28"/>
        <v>146</v>
      </c>
      <c r="L83" s="29">
        <f t="shared" si="28"/>
        <v>19</v>
      </c>
      <c r="M83" s="29">
        <f t="shared" si="28"/>
        <v>83</v>
      </c>
      <c r="N83" s="29">
        <f>SUM(AA27,N82)</f>
        <v>0</v>
      </c>
      <c r="O83" s="70"/>
      <c r="P83" s="71"/>
      <c r="Q83" s="71"/>
      <c r="R83" s="71"/>
      <c r="S83" s="72"/>
      <c r="Y83" s="158"/>
      <c r="Z83" s="158"/>
      <c r="AC83" s="15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0.69841269841269837</v>
      </c>
      <c r="V84" s="195" t="s">
        <v>25</v>
      </c>
      <c r="W84" s="196"/>
      <c r="X84" s="197"/>
      <c r="Y84" s="158"/>
      <c r="Z84" s="158"/>
      <c r="AA84" s="73" t="s">
        <v>26</v>
      </c>
      <c r="AB84" s="73"/>
      <c r="AC84" s="158"/>
    </row>
    <row r="85" spans="1:29" x14ac:dyDescent="0.2">
      <c r="V85" s="77" t="s">
        <v>27</v>
      </c>
      <c r="W85" s="61"/>
      <c r="X85" s="78">
        <v>0.70149253731343286</v>
      </c>
      <c r="Y85" s="158" t="s">
        <v>37</v>
      </c>
      <c r="Z85" s="158"/>
      <c r="AA85" s="73" t="s">
        <v>28</v>
      </c>
      <c r="AB85" s="73"/>
      <c r="AC85" s="158"/>
    </row>
    <row r="86" spans="1:29" x14ac:dyDescent="0.2">
      <c r="A86" s="67" t="s">
        <v>31</v>
      </c>
      <c r="C86" s="130">
        <f>COUNTA(C1,G1,K1,O1,C29,G29,K29,O29,C57,G57,K57)</f>
        <v>7</v>
      </c>
      <c r="E86" s="73" t="s">
        <v>32</v>
      </c>
      <c r="V86" s="77" t="s">
        <v>29</v>
      </c>
      <c r="W86" s="61" t="s">
        <v>330</v>
      </c>
      <c r="X86" s="79">
        <v>0.39772727272727271</v>
      </c>
      <c r="Y86" s="158" t="s">
        <v>205</v>
      </c>
      <c r="Z86" s="158"/>
      <c r="AA86" s="73" t="s">
        <v>30</v>
      </c>
      <c r="AB86" s="73"/>
      <c r="AC86" s="158"/>
    </row>
    <row r="87" spans="1:29" x14ac:dyDescent="0.2">
      <c r="E87" s="73"/>
      <c r="V87" s="77" t="s">
        <v>29</v>
      </c>
      <c r="W87" s="61" t="s">
        <v>371</v>
      </c>
      <c r="X87" s="147">
        <v>0.48275862068965514</v>
      </c>
      <c r="Y87" s="158" t="s">
        <v>205</v>
      </c>
      <c r="Z87" s="158"/>
      <c r="AA87" s="158"/>
      <c r="AB87" s="158"/>
      <c r="AC87" s="158"/>
    </row>
    <row r="88" spans="1:29" x14ac:dyDescent="0.2">
      <c r="V88" s="77" t="s">
        <v>29</v>
      </c>
      <c r="W88" s="61" t="s">
        <v>372</v>
      </c>
      <c r="X88" s="147" t="e">
        <v>#DIV/0!</v>
      </c>
      <c r="Y88" s="158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205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41" priority="5" stopIfTrue="1" operator="equal">
      <formula>$Y$79</formula>
    </cfRule>
  </conditionalFormatting>
  <conditionalFormatting sqref="AA59:AB74 AA77:AB77">
    <cfRule type="cellIs" dxfId="40" priority="6" stopIfTrue="1" operator="equal">
      <formula>$AA$79</formula>
    </cfRule>
  </conditionalFormatting>
  <conditionalFormatting sqref="Y75:Z75">
    <cfRule type="cellIs" dxfId="39" priority="3" stopIfTrue="1" operator="equal">
      <formula>$Y$79</formula>
    </cfRule>
  </conditionalFormatting>
  <conditionalFormatting sqref="AA75:AB75">
    <cfRule type="cellIs" dxfId="38" priority="4" stopIfTrue="1" operator="equal">
      <formula>$AA$79</formula>
    </cfRule>
  </conditionalFormatting>
  <conditionalFormatting sqref="Y76:Z76">
    <cfRule type="cellIs" dxfId="37" priority="1" stopIfTrue="1" operator="equal">
      <formula>$Y$79</formula>
    </cfRule>
  </conditionalFormatting>
  <conditionalFormatting sqref="AA76:AB76">
    <cfRule type="cellIs" dxfId="3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5">
    <tabColor rgb="FF92D050"/>
  </sheetPr>
  <dimension ref="A1:AD89"/>
  <sheetViews>
    <sheetView zoomScaleNormal="100" workbookViewId="0">
      <pane xSplit="2" ySplit="2" topLeftCell="C43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2" t="s">
        <v>304</v>
      </c>
      <c r="D1" s="193"/>
      <c r="E1" s="194"/>
      <c r="F1" s="4">
        <v>11</v>
      </c>
      <c r="G1" s="192" t="s">
        <v>305</v>
      </c>
      <c r="H1" s="193"/>
      <c r="I1" s="194"/>
      <c r="J1" s="4">
        <v>2</v>
      </c>
      <c r="K1" s="192" t="s">
        <v>70</v>
      </c>
      <c r="L1" s="193"/>
      <c r="M1" s="194"/>
      <c r="N1" s="4">
        <v>5</v>
      </c>
      <c r="O1" s="192" t="s">
        <v>94</v>
      </c>
      <c r="P1" s="193"/>
      <c r="Q1" s="194"/>
      <c r="R1" s="4">
        <v>3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167</v>
      </c>
      <c r="B3" s="86" t="s">
        <v>395</v>
      </c>
      <c r="C3" s="12">
        <v>4</v>
      </c>
      <c r="D3" s="13">
        <v>1</v>
      </c>
      <c r="E3" s="13">
        <v>0</v>
      </c>
      <c r="F3" s="14">
        <v>0</v>
      </c>
      <c r="G3" s="12">
        <v>1</v>
      </c>
      <c r="H3" s="13">
        <v>1</v>
      </c>
      <c r="I3" s="13">
        <v>0</v>
      </c>
      <c r="J3" s="14">
        <v>0</v>
      </c>
      <c r="K3" s="116">
        <v>4</v>
      </c>
      <c r="L3" s="117">
        <v>4</v>
      </c>
      <c r="M3" s="117">
        <v>0</v>
      </c>
      <c r="N3" s="118">
        <v>2</v>
      </c>
      <c r="O3" s="116">
        <v>4</v>
      </c>
      <c r="P3" s="117">
        <v>3</v>
      </c>
      <c r="Q3" s="117">
        <v>1</v>
      </c>
      <c r="R3" s="118">
        <v>0</v>
      </c>
      <c r="S3" s="17"/>
    </row>
    <row r="4" spans="1:19" x14ac:dyDescent="0.2">
      <c r="A4" s="83" t="s">
        <v>99</v>
      </c>
      <c r="B4" s="86" t="s">
        <v>393</v>
      </c>
      <c r="C4" s="12"/>
      <c r="D4" s="130"/>
      <c r="E4" s="130"/>
      <c r="F4" s="14"/>
      <c r="G4" s="12">
        <v>4</v>
      </c>
      <c r="H4" s="13">
        <v>2</v>
      </c>
      <c r="I4" s="13">
        <v>0</v>
      </c>
      <c r="J4" s="14">
        <v>0</v>
      </c>
      <c r="K4" s="116">
        <v>0</v>
      </c>
      <c r="L4" s="117">
        <v>0</v>
      </c>
      <c r="M4" s="117">
        <v>0</v>
      </c>
      <c r="N4" s="118">
        <v>0</v>
      </c>
      <c r="O4" s="116">
        <v>2</v>
      </c>
      <c r="P4" s="117">
        <v>2</v>
      </c>
      <c r="Q4" s="117">
        <v>0</v>
      </c>
      <c r="R4" s="118">
        <v>0</v>
      </c>
      <c r="S4" s="17"/>
    </row>
    <row r="5" spans="1:19" x14ac:dyDescent="0.2">
      <c r="A5" s="83" t="s">
        <v>144</v>
      </c>
      <c r="B5" s="86" t="s">
        <v>82</v>
      </c>
      <c r="C5" s="12">
        <v>4</v>
      </c>
      <c r="D5" s="130">
        <v>0</v>
      </c>
      <c r="E5" s="130">
        <v>1</v>
      </c>
      <c r="F5" s="14">
        <v>2</v>
      </c>
      <c r="G5" s="12">
        <v>2</v>
      </c>
      <c r="H5" s="13">
        <v>1</v>
      </c>
      <c r="I5" s="13">
        <v>0</v>
      </c>
      <c r="J5" s="14">
        <v>0</v>
      </c>
      <c r="K5" s="116">
        <v>4</v>
      </c>
      <c r="L5" s="117">
        <v>4</v>
      </c>
      <c r="M5" s="117">
        <v>0</v>
      </c>
      <c r="N5" s="118">
        <v>3</v>
      </c>
      <c r="O5" s="116">
        <v>4</v>
      </c>
      <c r="P5" s="117">
        <v>3</v>
      </c>
      <c r="Q5" s="117">
        <v>0</v>
      </c>
      <c r="R5" s="118">
        <v>1</v>
      </c>
      <c r="S5" s="17"/>
    </row>
    <row r="6" spans="1:19" x14ac:dyDescent="0.2">
      <c r="A6" s="83" t="s">
        <v>137</v>
      </c>
      <c r="B6" s="86" t="s">
        <v>278</v>
      </c>
      <c r="C6" s="12"/>
      <c r="D6" s="130"/>
      <c r="E6" s="130"/>
      <c r="F6" s="14"/>
      <c r="G6" s="12">
        <v>0</v>
      </c>
      <c r="H6" s="130">
        <v>0</v>
      </c>
      <c r="I6" s="130">
        <v>0</v>
      </c>
      <c r="J6" s="14">
        <v>1</v>
      </c>
      <c r="K6" s="116">
        <v>0</v>
      </c>
      <c r="L6" s="117">
        <v>0</v>
      </c>
      <c r="M6" s="117">
        <v>0</v>
      </c>
      <c r="N6" s="118">
        <v>0</v>
      </c>
      <c r="O6" s="116">
        <v>2</v>
      </c>
      <c r="P6" s="117">
        <v>0</v>
      </c>
      <c r="Q6" s="117">
        <v>0</v>
      </c>
      <c r="R6" s="118">
        <v>0</v>
      </c>
      <c r="S6" s="17" t="s">
        <v>8</v>
      </c>
    </row>
    <row r="7" spans="1:19" x14ac:dyDescent="0.2">
      <c r="A7" s="83" t="s">
        <v>136</v>
      </c>
      <c r="B7" s="86" t="s">
        <v>275</v>
      </c>
      <c r="C7" s="12">
        <v>3</v>
      </c>
      <c r="D7" s="130">
        <v>0</v>
      </c>
      <c r="E7" s="130">
        <v>0</v>
      </c>
      <c r="F7" s="14">
        <v>2</v>
      </c>
      <c r="G7" s="12"/>
      <c r="H7" s="130"/>
      <c r="I7" s="130"/>
      <c r="J7" s="14"/>
      <c r="K7" s="116">
        <v>4</v>
      </c>
      <c r="L7" s="117">
        <v>2</v>
      </c>
      <c r="M7" s="117">
        <v>0</v>
      </c>
      <c r="N7" s="118">
        <v>0</v>
      </c>
      <c r="O7" s="116">
        <v>5</v>
      </c>
      <c r="P7" s="117">
        <v>3</v>
      </c>
      <c r="Q7" s="117">
        <v>1</v>
      </c>
      <c r="R7" s="118">
        <v>1</v>
      </c>
      <c r="S7" s="17"/>
    </row>
    <row r="8" spans="1:19" x14ac:dyDescent="0.2">
      <c r="A8" s="83" t="s">
        <v>97</v>
      </c>
      <c r="B8" s="86" t="s">
        <v>394</v>
      </c>
      <c r="C8" s="12">
        <v>4</v>
      </c>
      <c r="D8" s="130">
        <v>2</v>
      </c>
      <c r="E8" s="130">
        <v>1</v>
      </c>
      <c r="F8" s="14">
        <v>0</v>
      </c>
      <c r="G8" s="12"/>
      <c r="H8" s="130"/>
      <c r="I8" s="130"/>
      <c r="J8" s="14"/>
      <c r="K8" s="116">
        <v>2</v>
      </c>
      <c r="L8" s="117">
        <v>2</v>
      </c>
      <c r="M8" s="117">
        <v>0</v>
      </c>
      <c r="N8" s="118">
        <v>0</v>
      </c>
      <c r="O8" s="116">
        <v>1</v>
      </c>
      <c r="P8" s="117">
        <v>0</v>
      </c>
      <c r="Q8" s="117">
        <v>1</v>
      </c>
      <c r="R8" s="118">
        <v>0</v>
      </c>
      <c r="S8" s="17"/>
    </row>
    <row r="9" spans="1:19" x14ac:dyDescent="0.2">
      <c r="A9" s="83" t="s">
        <v>158</v>
      </c>
      <c r="B9" s="86" t="s">
        <v>93</v>
      </c>
      <c r="C9" s="12"/>
      <c r="D9" s="130"/>
      <c r="E9" s="130"/>
      <c r="F9" s="14"/>
      <c r="G9" s="12"/>
      <c r="H9" s="130"/>
      <c r="I9" s="130"/>
      <c r="J9" s="14"/>
      <c r="K9" s="116">
        <v>2</v>
      </c>
      <c r="L9" s="117">
        <v>0</v>
      </c>
      <c r="M9" s="117">
        <v>1</v>
      </c>
      <c r="N9" s="118">
        <v>0</v>
      </c>
      <c r="O9" s="116">
        <v>2</v>
      </c>
      <c r="P9" s="117">
        <v>1</v>
      </c>
      <c r="Q9" s="117">
        <v>0</v>
      </c>
      <c r="R9" s="118">
        <v>1</v>
      </c>
      <c r="S9" s="17"/>
    </row>
    <row r="10" spans="1:19" x14ac:dyDescent="0.2">
      <c r="A10" s="83" t="s">
        <v>254</v>
      </c>
      <c r="B10" s="86" t="s">
        <v>215</v>
      </c>
      <c r="C10" s="12">
        <v>0</v>
      </c>
      <c r="D10" s="130">
        <v>0</v>
      </c>
      <c r="E10" s="130">
        <v>0</v>
      </c>
      <c r="F10" s="14">
        <v>2</v>
      </c>
      <c r="G10" s="12">
        <v>1</v>
      </c>
      <c r="H10" s="130">
        <v>0</v>
      </c>
      <c r="I10" s="130">
        <v>1</v>
      </c>
      <c r="J10" s="14">
        <v>1</v>
      </c>
      <c r="K10" s="12">
        <v>0</v>
      </c>
      <c r="L10" s="130">
        <v>0</v>
      </c>
      <c r="M10" s="130">
        <v>0</v>
      </c>
      <c r="N10" s="14">
        <v>3</v>
      </c>
      <c r="O10" s="12">
        <v>1</v>
      </c>
      <c r="P10" s="130">
        <v>0</v>
      </c>
      <c r="Q10" s="130">
        <v>1</v>
      </c>
      <c r="R10" s="14">
        <v>1</v>
      </c>
      <c r="S10" s="17"/>
    </row>
    <row r="11" spans="1:19" x14ac:dyDescent="0.2">
      <c r="A11" s="83" t="s">
        <v>134</v>
      </c>
      <c r="B11" s="86" t="s">
        <v>49</v>
      </c>
      <c r="C11" s="12">
        <v>0</v>
      </c>
      <c r="D11" s="130">
        <v>0</v>
      </c>
      <c r="E11" s="130">
        <v>0</v>
      </c>
      <c r="F11" s="14">
        <v>1</v>
      </c>
      <c r="G11" s="12"/>
      <c r="H11" s="130"/>
      <c r="I11" s="130"/>
      <c r="J11" s="14"/>
      <c r="K11" s="12">
        <v>3</v>
      </c>
      <c r="L11" s="130">
        <v>3</v>
      </c>
      <c r="M11" s="130">
        <v>0</v>
      </c>
      <c r="N11" s="14">
        <v>2</v>
      </c>
      <c r="O11" s="12">
        <v>4</v>
      </c>
      <c r="P11" s="130">
        <v>3</v>
      </c>
      <c r="Q11" s="130">
        <v>0</v>
      </c>
      <c r="R11" s="14">
        <v>2</v>
      </c>
      <c r="S11" s="17"/>
    </row>
    <row r="12" spans="1:19" x14ac:dyDescent="0.2">
      <c r="A12" s="83" t="s">
        <v>251</v>
      </c>
      <c r="B12" s="86" t="s">
        <v>252</v>
      </c>
      <c r="C12" s="12"/>
      <c r="D12" s="130"/>
      <c r="E12" s="130"/>
      <c r="F12" s="14"/>
      <c r="G12" s="12">
        <v>1</v>
      </c>
      <c r="H12" s="130">
        <v>1</v>
      </c>
      <c r="I12" s="130">
        <v>0</v>
      </c>
      <c r="J12" s="14">
        <v>2</v>
      </c>
      <c r="K12" s="12">
        <v>3</v>
      </c>
      <c r="L12" s="130">
        <v>1</v>
      </c>
      <c r="M12" s="130">
        <v>0</v>
      </c>
      <c r="N12" s="14">
        <v>2</v>
      </c>
      <c r="O12" s="12">
        <v>1</v>
      </c>
      <c r="P12" s="130">
        <v>1</v>
      </c>
      <c r="Q12" s="130">
        <v>0</v>
      </c>
      <c r="R12" s="14">
        <v>0</v>
      </c>
      <c r="S12" s="17"/>
    </row>
    <row r="13" spans="1:19" x14ac:dyDescent="0.2">
      <c r="A13" s="83" t="s">
        <v>105</v>
      </c>
      <c r="B13" s="86" t="s">
        <v>277</v>
      </c>
      <c r="C13" s="12">
        <v>2</v>
      </c>
      <c r="D13" s="130">
        <v>0</v>
      </c>
      <c r="E13" s="130">
        <v>1</v>
      </c>
      <c r="F13" s="14">
        <v>0</v>
      </c>
      <c r="G13" s="12">
        <v>4</v>
      </c>
      <c r="H13" s="130">
        <v>4</v>
      </c>
      <c r="I13" s="130">
        <v>0</v>
      </c>
      <c r="J13" s="14">
        <v>0</v>
      </c>
      <c r="K13" s="12"/>
      <c r="L13" s="130"/>
      <c r="M13" s="130"/>
      <c r="N13" s="14"/>
      <c r="O13" s="12">
        <v>4</v>
      </c>
      <c r="P13" s="130">
        <v>3</v>
      </c>
      <c r="Q13" s="130">
        <v>1</v>
      </c>
      <c r="R13" s="14">
        <v>0</v>
      </c>
      <c r="S13" s="17"/>
    </row>
    <row r="14" spans="1:19" x14ac:dyDescent="0.2">
      <c r="A14" s="83" t="s">
        <v>100</v>
      </c>
      <c r="B14" s="86" t="s">
        <v>276</v>
      </c>
      <c r="C14" s="12">
        <v>4</v>
      </c>
      <c r="D14" s="130">
        <v>2</v>
      </c>
      <c r="E14" s="130">
        <v>2</v>
      </c>
      <c r="F14" s="14">
        <v>0</v>
      </c>
      <c r="G14" s="12">
        <v>2</v>
      </c>
      <c r="H14" s="130">
        <v>2</v>
      </c>
      <c r="I14" s="130">
        <v>0</v>
      </c>
      <c r="J14" s="14">
        <v>0</v>
      </c>
      <c r="K14" s="12"/>
      <c r="L14" s="130"/>
      <c r="M14" s="130"/>
      <c r="N14" s="14"/>
      <c r="O14" s="12">
        <v>0</v>
      </c>
      <c r="P14" s="130">
        <v>0</v>
      </c>
      <c r="Q14" s="130">
        <v>0</v>
      </c>
      <c r="R14" s="14">
        <v>0</v>
      </c>
      <c r="S14" s="17"/>
    </row>
    <row r="15" spans="1:19" x14ac:dyDescent="0.2">
      <c r="A15" s="83" t="s">
        <v>132</v>
      </c>
      <c r="B15" s="86" t="s">
        <v>412</v>
      </c>
      <c r="C15" s="12"/>
      <c r="D15" s="130"/>
      <c r="E15" s="130"/>
      <c r="F15" s="14"/>
      <c r="G15" s="12">
        <v>4</v>
      </c>
      <c r="H15" s="130">
        <v>3</v>
      </c>
      <c r="I15" s="130">
        <v>0</v>
      </c>
      <c r="J15" s="14">
        <v>0</v>
      </c>
      <c r="K15" s="12"/>
      <c r="L15" s="130"/>
      <c r="M15" s="130"/>
      <c r="N15" s="14"/>
      <c r="O15" s="12">
        <v>2</v>
      </c>
      <c r="P15" s="130">
        <v>1</v>
      </c>
      <c r="Q15" s="130">
        <v>1</v>
      </c>
      <c r="R15" s="14">
        <v>0</v>
      </c>
      <c r="S15" s="17"/>
    </row>
    <row r="16" spans="1:19" x14ac:dyDescent="0.2">
      <c r="A16" s="83" t="s">
        <v>138</v>
      </c>
      <c r="B16" s="86" t="s">
        <v>201</v>
      </c>
      <c r="C16" s="12">
        <v>2</v>
      </c>
      <c r="D16" s="130">
        <v>0</v>
      </c>
      <c r="E16" s="130">
        <v>1</v>
      </c>
      <c r="F16" s="14">
        <v>3</v>
      </c>
      <c r="G16" s="12">
        <v>4</v>
      </c>
      <c r="H16" s="130">
        <v>1</v>
      </c>
      <c r="I16" s="130">
        <v>2</v>
      </c>
      <c r="J16" s="14">
        <v>5</v>
      </c>
      <c r="K16" s="12"/>
      <c r="L16" s="130"/>
      <c r="M16" s="130"/>
      <c r="N16" s="14"/>
      <c r="O16" s="12">
        <v>0</v>
      </c>
      <c r="P16" s="130">
        <v>0</v>
      </c>
      <c r="Q16" s="130">
        <v>0</v>
      </c>
      <c r="R16" s="14">
        <v>9</v>
      </c>
      <c r="S16" s="17" t="s">
        <v>8</v>
      </c>
    </row>
    <row r="17" spans="1:24" x14ac:dyDescent="0.2">
      <c r="A17" s="83" t="s">
        <v>420</v>
      </c>
      <c r="B17" s="86" t="s">
        <v>291</v>
      </c>
      <c r="C17" s="12"/>
      <c r="D17" s="130"/>
      <c r="E17" s="130"/>
      <c r="F17" s="14"/>
      <c r="G17" s="12">
        <v>1</v>
      </c>
      <c r="H17" s="130">
        <v>1</v>
      </c>
      <c r="I17" s="130">
        <v>0</v>
      </c>
      <c r="J17" s="14">
        <v>0</v>
      </c>
      <c r="K17" s="12"/>
      <c r="L17" s="130"/>
      <c r="M17" s="130"/>
      <c r="N17" s="14"/>
      <c r="O17" s="12"/>
      <c r="P17" s="130"/>
      <c r="Q17" s="130"/>
      <c r="R17" s="14"/>
      <c r="S17" s="17"/>
    </row>
    <row r="18" spans="1:24" x14ac:dyDescent="0.2">
      <c r="A18" s="83" t="s">
        <v>154</v>
      </c>
      <c r="B18" s="86" t="s">
        <v>421</v>
      </c>
      <c r="C18" s="12"/>
      <c r="D18" s="130"/>
      <c r="E18" s="130"/>
      <c r="F18" s="14"/>
      <c r="G18" s="12">
        <v>1</v>
      </c>
      <c r="H18" s="130">
        <v>0</v>
      </c>
      <c r="I18" s="130">
        <v>0</v>
      </c>
      <c r="J18" s="14">
        <v>0</v>
      </c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81</v>
      </c>
      <c r="C22" s="20">
        <v>23</v>
      </c>
      <c r="D22" s="21">
        <v>5</v>
      </c>
      <c r="E22" s="21">
        <v>6</v>
      </c>
      <c r="F22" s="22">
        <v>10</v>
      </c>
      <c r="G22" s="20">
        <v>25</v>
      </c>
      <c r="H22" s="21">
        <v>16</v>
      </c>
      <c r="I22" s="21">
        <v>3</v>
      </c>
      <c r="J22" s="22">
        <v>9</v>
      </c>
      <c r="K22" s="20">
        <v>22</v>
      </c>
      <c r="L22" s="21">
        <v>16</v>
      </c>
      <c r="M22" s="21">
        <v>1</v>
      </c>
      <c r="N22" s="22">
        <v>12</v>
      </c>
      <c r="O22" s="20">
        <v>32</v>
      </c>
      <c r="P22" s="21">
        <v>20</v>
      </c>
      <c r="Q22" s="21">
        <v>6</v>
      </c>
      <c r="R22" s="22">
        <v>15</v>
      </c>
      <c r="S22" s="24"/>
    </row>
    <row r="23" spans="1:24" x14ac:dyDescent="0.2">
      <c r="A23" s="18"/>
      <c r="B23" s="14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23</v>
      </c>
      <c r="D26" s="29">
        <f t="shared" si="0"/>
        <v>5</v>
      </c>
      <c r="E26" s="29">
        <f t="shared" si="0"/>
        <v>6</v>
      </c>
      <c r="F26" s="29">
        <f t="shared" si="0"/>
        <v>10</v>
      </c>
      <c r="G26" s="29">
        <f t="shared" si="0"/>
        <v>25</v>
      </c>
      <c r="H26" s="29">
        <f t="shared" si="0"/>
        <v>16</v>
      </c>
      <c r="I26" s="29">
        <f t="shared" si="0"/>
        <v>3</v>
      </c>
      <c r="J26" s="29">
        <f t="shared" si="0"/>
        <v>9</v>
      </c>
      <c r="K26" s="29">
        <f t="shared" si="0"/>
        <v>22</v>
      </c>
      <c r="L26" s="29">
        <f t="shared" si="0"/>
        <v>16</v>
      </c>
      <c r="M26" s="29">
        <f t="shared" si="0"/>
        <v>1</v>
      </c>
      <c r="N26" s="29">
        <f t="shared" si="0"/>
        <v>12</v>
      </c>
      <c r="O26" s="29">
        <f t="shared" si="0"/>
        <v>32</v>
      </c>
      <c r="P26" s="29">
        <f t="shared" si="0"/>
        <v>20</v>
      </c>
      <c r="Q26" s="29">
        <f t="shared" si="0"/>
        <v>6</v>
      </c>
      <c r="R26" s="29">
        <f t="shared" si="0"/>
        <v>15</v>
      </c>
      <c r="S26" s="24"/>
    </row>
    <row r="27" spans="1:24" ht="13.5" thickBot="1" x14ac:dyDescent="0.25">
      <c r="A27" s="18"/>
      <c r="B27" s="28" t="s">
        <v>11</v>
      </c>
      <c r="C27" s="30">
        <f>C26</f>
        <v>23</v>
      </c>
      <c r="D27" s="30">
        <f>D26</f>
        <v>5</v>
      </c>
      <c r="E27" s="30">
        <f>E26</f>
        <v>6</v>
      </c>
      <c r="F27" s="30">
        <f>F26</f>
        <v>10</v>
      </c>
      <c r="G27" s="30">
        <f t="shared" ref="G27:R27" si="1">SUM(C27,G26)</f>
        <v>48</v>
      </c>
      <c r="H27" s="30">
        <f t="shared" si="1"/>
        <v>21</v>
      </c>
      <c r="I27" s="30">
        <f t="shared" si="1"/>
        <v>9</v>
      </c>
      <c r="J27" s="30">
        <f t="shared" si="1"/>
        <v>19</v>
      </c>
      <c r="K27" s="30">
        <f t="shared" si="1"/>
        <v>70</v>
      </c>
      <c r="L27" s="30">
        <f t="shared" si="1"/>
        <v>37</v>
      </c>
      <c r="M27" s="30">
        <f t="shared" si="1"/>
        <v>10</v>
      </c>
      <c r="N27" s="30">
        <f t="shared" si="1"/>
        <v>31</v>
      </c>
      <c r="O27" s="31">
        <f t="shared" si="1"/>
        <v>102</v>
      </c>
      <c r="P27" s="30">
        <f t="shared" si="1"/>
        <v>57</v>
      </c>
      <c r="Q27" s="30">
        <f t="shared" si="1"/>
        <v>16</v>
      </c>
      <c r="R27" s="32">
        <f t="shared" si="1"/>
        <v>46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9" t="s">
        <v>67</v>
      </c>
      <c r="D29" s="193"/>
      <c r="E29" s="194"/>
      <c r="F29" s="4">
        <v>20</v>
      </c>
      <c r="G29" s="199" t="s">
        <v>304</v>
      </c>
      <c r="H29" s="193"/>
      <c r="I29" s="194"/>
      <c r="J29" s="4">
        <v>12</v>
      </c>
      <c r="K29" s="199" t="s">
        <v>244</v>
      </c>
      <c r="L29" s="193"/>
      <c r="M29" s="194"/>
      <c r="N29" s="4">
        <v>8</v>
      </c>
      <c r="O29" s="199" t="s">
        <v>67</v>
      </c>
      <c r="P29" s="193"/>
      <c r="Q29" s="194"/>
      <c r="R29" s="5">
        <v>29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20</v>
      </c>
      <c r="B31" s="86" t="str">
        <f t="shared" si="2"/>
        <v>Zach Arambula</v>
      </c>
      <c r="C31" s="12">
        <v>7</v>
      </c>
      <c r="D31" s="13">
        <v>5</v>
      </c>
      <c r="E31" s="13">
        <v>1</v>
      </c>
      <c r="F31" s="14">
        <v>0</v>
      </c>
      <c r="G31" s="12">
        <v>4</v>
      </c>
      <c r="H31" s="13">
        <v>1</v>
      </c>
      <c r="I31" s="13">
        <v>0</v>
      </c>
      <c r="J31" s="14">
        <v>1</v>
      </c>
      <c r="K31" s="12">
        <v>5</v>
      </c>
      <c r="L31" s="13">
        <v>3</v>
      </c>
      <c r="M31" s="13">
        <v>0</v>
      </c>
      <c r="N31" s="14">
        <v>0</v>
      </c>
      <c r="O31" s="15">
        <v>7</v>
      </c>
      <c r="P31" s="13">
        <v>5</v>
      </c>
      <c r="Q31" s="13">
        <v>1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2</v>
      </c>
      <c r="B32" s="86" t="str">
        <f t="shared" si="2"/>
        <v>Jason Walters</v>
      </c>
      <c r="C32" s="12">
        <v>0</v>
      </c>
      <c r="D32" s="13">
        <v>0</v>
      </c>
      <c r="E32" s="13">
        <v>0</v>
      </c>
      <c r="F32" s="14">
        <v>0</v>
      </c>
      <c r="G32" s="12"/>
      <c r="H32" s="13"/>
      <c r="I32" s="13"/>
      <c r="J32" s="14"/>
      <c r="K32" s="12">
        <v>0</v>
      </c>
      <c r="L32" s="13">
        <v>0</v>
      </c>
      <c r="M32" s="13">
        <v>0</v>
      </c>
      <c r="N32" s="14">
        <v>0</v>
      </c>
      <c r="O32" s="15"/>
      <c r="P32" s="13"/>
      <c r="Q32" s="13"/>
      <c r="R32" s="1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22</v>
      </c>
      <c r="B33" s="86" t="str">
        <f t="shared" si="2"/>
        <v>Axel Cox</v>
      </c>
      <c r="C33" s="12">
        <v>7</v>
      </c>
      <c r="D33" s="13">
        <v>5</v>
      </c>
      <c r="E33" s="13">
        <v>0</v>
      </c>
      <c r="F33" s="14">
        <v>2</v>
      </c>
      <c r="G33" s="12">
        <v>4</v>
      </c>
      <c r="H33" s="13">
        <v>2</v>
      </c>
      <c r="I33" s="13">
        <v>0</v>
      </c>
      <c r="J33" s="14">
        <v>3</v>
      </c>
      <c r="K33" s="12">
        <v>5</v>
      </c>
      <c r="L33" s="13">
        <v>3</v>
      </c>
      <c r="M33" s="13">
        <v>0</v>
      </c>
      <c r="N33" s="14">
        <v>5</v>
      </c>
      <c r="O33" s="15">
        <v>7</v>
      </c>
      <c r="P33" s="13">
        <v>3</v>
      </c>
      <c r="Q33" s="13">
        <v>0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16</v>
      </c>
      <c r="B34" s="86" t="str">
        <f t="shared" si="2"/>
        <v>Jose Martinez</v>
      </c>
      <c r="C34" s="12"/>
      <c r="D34" s="13"/>
      <c r="E34" s="13"/>
      <c r="F34" s="14"/>
      <c r="G34" s="12"/>
      <c r="H34" s="13"/>
      <c r="I34" s="13"/>
      <c r="J34" s="14"/>
      <c r="K34" s="12"/>
      <c r="L34" s="13"/>
      <c r="M34" s="13"/>
      <c r="N34" s="14"/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23</v>
      </c>
      <c r="B35" s="86" t="str">
        <f t="shared" si="2"/>
        <v>Ricky Ruzicka</v>
      </c>
      <c r="C35" s="12">
        <v>6</v>
      </c>
      <c r="D35" s="13">
        <v>2</v>
      </c>
      <c r="E35" s="13">
        <v>2</v>
      </c>
      <c r="F35" s="14">
        <v>1</v>
      </c>
      <c r="G35" s="12">
        <v>4</v>
      </c>
      <c r="H35" s="13">
        <v>1</v>
      </c>
      <c r="I35" s="13">
        <v>1</v>
      </c>
      <c r="J35" s="14">
        <v>0</v>
      </c>
      <c r="K35" s="12">
        <v>5</v>
      </c>
      <c r="L35" s="13">
        <v>1</v>
      </c>
      <c r="M35" s="13">
        <v>2</v>
      </c>
      <c r="N35" s="14">
        <v>2</v>
      </c>
      <c r="O35" s="15">
        <v>7</v>
      </c>
      <c r="P35" s="13">
        <v>5</v>
      </c>
      <c r="Q35" s="13">
        <v>1</v>
      </c>
      <c r="R35" s="16">
        <v>1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7</v>
      </c>
      <c r="B36" s="86" t="str">
        <f t="shared" si="2"/>
        <v>David Smith</v>
      </c>
      <c r="C36" s="12">
        <v>7</v>
      </c>
      <c r="D36" s="13">
        <v>2</v>
      </c>
      <c r="E36" s="13">
        <v>1</v>
      </c>
      <c r="F36" s="14">
        <v>0</v>
      </c>
      <c r="G36" s="12">
        <v>4</v>
      </c>
      <c r="H36" s="13">
        <v>0</v>
      </c>
      <c r="I36" s="13">
        <v>1</v>
      </c>
      <c r="J36" s="14">
        <v>0</v>
      </c>
      <c r="K36" s="12">
        <v>4</v>
      </c>
      <c r="L36" s="13">
        <v>2</v>
      </c>
      <c r="M36" s="13">
        <v>2</v>
      </c>
      <c r="N36" s="14">
        <v>0</v>
      </c>
      <c r="O36" s="15">
        <v>7</v>
      </c>
      <c r="P36" s="13">
        <v>6</v>
      </c>
      <c r="Q36" s="13">
        <v>1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28</v>
      </c>
      <c r="B37" s="86" t="str">
        <f t="shared" si="2"/>
        <v>Jason Ackiss</v>
      </c>
      <c r="C37" s="12"/>
      <c r="D37" s="13"/>
      <c r="E37" s="13"/>
      <c r="F37" s="14"/>
      <c r="G37" s="12"/>
      <c r="H37" s="13"/>
      <c r="I37" s="13"/>
      <c r="J37" s="14"/>
      <c r="K37" s="12"/>
      <c r="L37" s="13"/>
      <c r="M37" s="13"/>
      <c r="N37" s="14"/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0</v>
      </c>
      <c r="B38" s="86" t="str">
        <f t="shared" si="2"/>
        <v>Richie Flores</v>
      </c>
      <c r="C38" s="12"/>
      <c r="D38" s="13"/>
      <c r="E38" s="13"/>
      <c r="F38" s="14"/>
      <c r="G38" s="12"/>
      <c r="H38" s="13"/>
      <c r="I38" s="13"/>
      <c r="J38" s="14"/>
      <c r="K38" s="12"/>
      <c r="L38" s="13"/>
      <c r="M38" s="13"/>
      <c r="N38" s="14"/>
      <c r="O38" s="15">
        <v>0</v>
      </c>
      <c r="P38" s="13">
        <v>0</v>
      </c>
      <c r="Q38" s="13">
        <v>0</v>
      </c>
      <c r="R38" s="16">
        <v>2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24</v>
      </c>
      <c r="B39" s="86" t="str">
        <f t="shared" si="2"/>
        <v>Blake Boudreaux</v>
      </c>
      <c r="C39" s="12">
        <v>6</v>
      </c>
      <c r="D39" s="13">
        <v>2</v>
      </c>
      <c r="E39" s="13">
        <v>1</v>
      </c>
      <c r="F39" s="14">
        <v>2</v>
      </c>
      <c r="G39" s="12">
        <v>0</v>
      </c>
      <c r="H39" s="13">
        <v>0</v>
      </c>
      <c r="I39" s="13">
        <v>0</v>
      </c>
      <c r="J39" s="14">
        <v>3</v>
      </c>
      <c r="K39" s="12">
        <v>4</v>
      </c>
      <c r="L39" s="13">
        <v>1</v>
      </c>
      <c r="M39" s="13">
        <v>0</v>
      </c>
      <c r="N39" s="14">
        <v>3</v>
      </c>
      <c r="O39" s="15">
        <v>7</v>
      </c>
      <c r="P39" s="13">
        <v>3</v>
      </c>
      <c r="Q39" s="13">
        <v>0</v>
      </c>
      <c r="R39" s="16">
        <v>3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50</v>
      </c>
      <c r="B40" s="86" t="str">
        <f t="shared" si="2"/>
        <v>David Benney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4</v>
      </c>
      <c r="B41" s="86" t="str">
        <f t="shared" si="2"/>
        <v>Aaron Almanza</v>
      </c>
      <c r="C41" s="12">
        <v>7</v>
      </c>
      <c r="D41" s="13">
        <v>6</v>
      </c>
      <c r="E41" s="13">
        <v>1</v>
      </c>
      <c r="F41" s="14">
        <v>1</v>
      </c>
      <c r="G41" s="12">
        <v>4</v>
      </c>
      <c r="H41" s="13">
        <v>1</v>
      </c>
      <c r="I41" s="13">
        <v>1</v>
      </c>
      <c r="J41" s="14">
        <v>1</v>
      </c>
      <c r="K41" s="12">
        <v>5</v>
      </c>
      <c r="L41" s="13">
        <v>3</v>
      </c>
      <c r="M41" s="13">
        <v>1</v>
      </c>
      <c r="N41" s="14">
        <v>0</v>
      </c>
      <c r="O41" s="15">
        <v>7</v>
      </c>
      <c r="P41" s="13">
        <v>2</v>
      </c>
      <c r="Q41" s="13">
        <v>1</v>
      </c>
      <c r="R41" s="16">
        <v>1</v>
      </c>
      <c r="S41" s="17"/>
      <c r="U41" s="43"/>
      <c r="V41" s="39"/>
      <c r="W41" s="44"/>
      <c r="X41" s="39"/>
    </row>
    <row r="42" spans="1:24" x14ac:dyDescent="0.2">
      <c r="A42" s="83" t="str">
        <f t="shared" si="2"/>
        <v>11</v>
      </c>
      <c r="B42" s="86" t="str">
        <f t="shared" si="2"/>
        <v>Rene Almanza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 t="str">
        <f t="shared" si="2"/>
        <v>17</v>
      </c>
      <c r="B43" s="86" t="str">
        <f t="shared" si="2"/>
        <v>Wilkins Eugene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 t="str">
        <f t="shared" si="2"/>
        <v>8</v>
      </c>
      <c r="B44" s="86" t="str">
        <f t="shared" si="2"/>
        <v>Isaiah Wilcox</v>
      </c>
      <c r="C44" s="12">
        <v>0</v>
      </c>
      <c r="D44" s="13">
        <v>0</v>
      </c>
      <c r="E44" s="13">
        <v>0</v>
      </c>
      <c r="F44" s="14">
        <v>7</v>
      </c>
      <c r="G44" s="12">
        <v>3</v>
      </c>
      <c r="H44" s="13">
        <v>0</v>
      </c>
      <c r="I44" s="13">
        <v>1</v>
      </c>
      <c r="J44" s="14">
        <v>5</v>
      </c>
      <c r="K44" s="12">
        <v>0</v>
      </c>
      <c r="L44" s="13">
        <v>0</v>
      </c>
      <c r="M44" s="13">
        <v>0</v>
      </c>
      <c r="N44" s="14">
        <v>5</v>
      </c>
      <c r="O44" s="15">
        <v>0</v>
      </c>
      <c r="P44" s="13">
        <v>0</v>
      </c>
      <c r="Q44" s="13">
        <v>0</v>
      </c>
      <c r="R44" s="16">
        <v>6</v>
      </c>
      <c r="S44" s="17" t="s">
        <v>8</v>
      </c>
      <c r="U44" s="43"/>
      <c r="V44" s="39"/>
      <c r="W44" s="39"/>
      <c r="X44" s="39"/>
    </row>
    <row r="45" spans="1:24" x14ac:dyDescent="0.2">
      <c r="A45" s="83" t="str">
        <f t="shared" si="2"/>
        <v>44</v>
      </c>
      <c r="B45" s="87" t="str">
        <f t="shared" si="2"/>
        <v>Ernest Ramos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 t="str">
        <f t="shared" si="2"/>
        <v>19</v>
      </c>
      <c r="B46" s="86" t="str">
        <f t="shared" si="2"/>
        <v>Ryan Martin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Kevin Sibson</v>
      </c>
      <c r="C50" s="20">
        <v>40</v>
      </c>
      <c r="D50" s="21">
        <v>22</v>
      </c>
      <c r="E50" s="21">
        <v>6</v>
      </c>
      <c r="F50" s="22">
        <v>13</v>
      </c>
      <c r="G50" s="20">
        <v>23</v>
      </c>
      <c r="H50" s="21">
        <v>5</v>
      </c>
      <c r="I50" s="21">
        <v>4</v>
      </c>
      <c r="J50" s="22">
        <v>13</v>
      </c>
      <c r="K50" s="20">
        <v>28</v>
      </c>
      <c r="L50" s="21">
        <v>13</v>
      </c>
      <c r="M50" s="21">
        <v>5</v>
      </c>
      <c r="N50" s="22">
        <v>15</v>
      </c>
      <c r="O50" s="20">
        <v>42</v>
      </c>
      <c r="P50" s="21">
        <v>24</v>
      </c>
      <c r="Q50" s="21">
        <v>4</v>
      </c>
      <c r="R50" s="23">
        <v>13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40</v>
      </c>
      <c r="D54" s="29">
        <f t="shared" si="3"/>
        <v>22</v>
      </c>
      <c r="E54" s="29">
        <f t="shared" si="3"/>
        <v>6</v>
      </c>
      <c r="F54" s="29">
        <f t="shared" si="3"/>
        <v>13</v>
      </c>
      <c r="G54" s="29">
        <f t="shared" si="3"/>
        <v>23</v>
      </c>
      <c r="H54" s="29">
        <f t="shared" si="3"/>
        <v>5</v>
      </c>
      <c r="I54" s="29">
        <f t="shared" si="3"/>
        <v>4</v>
      </c>
      <c r="J54" s="29">
        <f t="shared" si="3"/>
        <v>13</v>
      </c>
      <c r="K54" s="29">
        <f t="shared" si="3"/>
        <v>28</v>
      </c>
      <c r="L54" s="29">
        <f t="shared" si="3"/>
        <v>13</v>
      </c>
      <c r="M54" s="29">
        <f t="shared" si="3"/>
        <v>5</v>
      </c>
      <c r="N54" s="29">
        <f t="shared" si="3"/>
        <v>15</v>
      </c>
      <c r="O54" s="29">
        <f t="shared" si="3"/>
        <v>42</v>
      </c>
      <c r="P54" s="29">
        <f t="shared" si="3"/>
        <v>24</v>
      </c>
      <c r="Q54" s="29">
        <f t="shared" si="3"/>
        <v>4</v>
      </c>
      <c r="R54" s="29">
        <f t="shared" si="3"/>
        <v>13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142</v>
      </c>
      <c r="D55" s="30">
        <f>SUM(P27,D54)</f>
        <v>79</v>
      </c>
      <c r="E55" s="30">
        <f>SUM(Q27,E54)</f>
        <v>22</v>
      </c>
      <c r="F55" s="30">
        <f>SUM(R27,F54)</f>
        <v>59</v>
      </c>
      <c r="G55" s="30">
        <f t="shared" ref="G55:R55" si="4">SUM(C55,G54)</f>
        <v>165</v>
      </c>
      <c r="H55" s="30">
        <f t="shared" si="4"/>
        <v>84</v>
      </c>
      <c r="I55" s="30">
        <f t="shared" si="4"/>
        <v>26</v>
      </c>
      <c r="J55" s="30">
        <f t="shared" si="4"/>
        <v>72</v>
      </c>
      <c r="K55" s="30">
        <f t="shared" si="4"/>
        <v>193</v>
      </c>
      <c r="L55" s="30">
        <f t="shared" si="4"/>
        <v>97</v>
      </c>
      <c r="M55" s="30">
        <f t="shared" si="4"/>
        <v>31</v>
      </c>
      <c r="N55" s="30">
        <f t="shared" si="4"/>
        <v>87</v>
      </c>
      <c r="O55" s="31">
        <f t="shared" si="4"/>
        <v>235</v>
      </c>
      <c r="P55" s="30">
        <f t="shared" si="4"/>
        <v>121</v>
      </c>
      <c r="Q55" s="30">
        <f t="shared" si="4"/>
        <v>35</v>
      </c>
      <c r="R55" s="32">
        <f t="shared" si="4"/>
        <v>100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/>
      <c r="D57" s="193"/>
      <c r="E57" s="194"/>
      <c r="F57" s="49"/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90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5">A3</f>
        <v>20</v>
      </c>
      <c r="B59" s="86" t="str">
        <f t="shared" ref="B59:B76" si="6">B31</f>
        <v>Zach Arambula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36</v>
      </c>
      <c r="P59" s="88">
        <f>SUM(D3,H3,L3,P3,D31,H31,L31,P31,D59,H59,L59)</f>
        <v>23</v>
      </c>
      <c r="Q59" s="88">
        <f>SUM(E3,I3,M3,Q3,E31,I31,M31,Q31,E59,I59,M59)</f>
        <v>3</v>
      </c>
      <c r="R59" s="89">
        <f>SUM(F3,J3,N3,R3,F31,J31,N31,R31,F59,J59,N59)</f>
        <v>3</v>
      </c>
      <c r="S59" s="84">
        <f>IF(O59=0,0,AVERAGE(P59/O59))</f>
        <v>0.63888888888888884</v>
      </c>
      <c r="U59" s="43" t="s">
        <v>167</v>
      </c>
      <c r="V59" s="86" t="s">
        <v>395</v>
      </c>
      <c r="W59" s="59">
        <v>3</v>
      </c>
      <c r="X59" s="59">
        <v>3</v>
      </c>
      <c r="Y59" s="60">
        <v>0.63888888888888884</v>
      </c>
      <c r="Z59" s="60" t="s">
        <v>200</v>
      </c>
      <c r="AA59" s="60">
        <v>0.375</v>
      </c>
      <c r="AB59" s="60" t="s">
        <v>200</v>
      </c>
      <c r="AC59" s="59">
        <v>8</v>
      </c>
      <c r="AD59" s="105">
        <v>0.63888888888888884</v>
      </c>
    </row>
    <row r="60" spans="1:30" x14ac:dyDescent="0.2">
      <c r="A60" s="83" t="str">
        <f t="shared" si="5"/>
        <v>2</v>
      </c>
      <c r="B60" s="86" t="str">
        <f t="shared" si="6"/>
        <v>Jason Walters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6</v>
      </c>
      <c r="P60" s="56">
        <f t="shared" si="7"/>
        <v>4</v>
      </c>
      <c r="Q60" s="56">
        <f t="shared" si="7"/>
        <v>0</v>
      </c>
      <c r="R60" s="91">
        <f t="shared" si="7"/>
        <v>0</v>
      </c>
      <c r="S60" s="85">
        <f t="shared" ref="S60:S76" si="8">IF(O60=0,0,AVERAGE(P60/O60))</f>
        <v>0.66666666666666663</v>
      </c>
      <c r="U60" s="43" t="s">
        <v>99</v>
      </c>
      <c r="V60" s="86" t="s">
        <v>393</v>
      </c>
      <c r="W60" s="59">
        <v>0</v>
      </c>
      <c r="X60" s="59" t="s">
        <v>434</v>
      </c>
      <c r="Y60" s="60">
        <v>0.66666666666666663</v>
      </c>
      <c r="Z60" s="60" t="s">
        <v>203</v>
      </c>
      <c r="AA60" s="60">
        <v>0</v>
      </c>
      <c r="AB60" s="60" t="s">
        <v>200</v>
      </c>
      <c r="AC60" s="59">
        <v>5</v>
      </c>
      <c r="AD60" s="105">
        <v>0.2</v>
      </c>
    </row>
    <row r="61" spans="1:30" x14ac:dyDescent="0.2">
      <c r="A61" s="83" t="str">
        <f t="shared" si="5"/>
        <v>22</v>
      </c>
      <c r="B61" s="86" t="str">
        <f t="shared" si="6"/>
        <v>Axel Cox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37</v>
      </c>
      <c r="P61" s="56">
        <f t="shared" si="9"/>
        <v>21</v>
      </c>
      <c r="Q61" s="56">
        <f t="shared" si="9"/>
        <v>1</v>
      </c>
      <c r="R61" s="91">
        <f t="shared" si="9"/>
        <v>16</v>
      </c>
      <c r="S61" s="85">
        <f t="shared" si="8"/>
        <v>0.56756756756756754</v>
      </c>
      <c r="U61" s="43" t="s">
        <v>144</v>
      </c>
      <c r="V61" s="86" t="s">
        <v>82</v>
      </c>
      <c r="W61" s="59">
        <v>16</v>
      </c>
      <c r="X61" s="59">
        <v>16</v>
      </c>
      <c r="Y61" s="60">
        <v>0.56756756756756754</v>
      </c>
      <c r="Z61" s="60" t="s">
        <v>200</v>
      </c>
      <c r="AA61" s="60">
        <v>2</v>
      </c>
      <c r="AB61" s="60" t="s">
        <v>200</v>
      </c>
      <c r="AC61" s="59">
        <v>8</v>
      </c>
      <c r="AD61" s="105">
        <v>0.56756756756756754</v>
      </c>
    </row>
    <row r="62" spans="1:30" x14ac:dyDescent="0.2">
      <c r="A62" s="83" t="str">
        <f t="shared" si="5"/>
        <v>16</v>
      </c>
      <c r="B62" s="86" t="str">
        <f t="shared" si="6"/>
        <v>Jose Martinez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2</v>
      </c>
      <c r="P62" s="56">
        <f t="shared" si="10"/>
        <v>0</v>
      </c>
      <c r="Q62" s="56">
        <f t="shared" si="10"/>
        <v>0</v>
      </c>
      <c r="R62" s="91">
        <f t="shared" si="10"/>
        <v>1</v>
      </c>
      <c r="S62" s="85">
        <f t="shared" si="8"/>
        <v>0</v>
      </c>
      <c r="U62" s="43" t="s">
        <v>137</v>
      </c>
      <c r="V62" s="86" t="s">
        <v>278</v>
      </c>
      <c r="W62" s="59">
        <v>1</v>
      </c>
      <c r="X62" s="59">
        <v>1</v>
      </c>
      <c r="Y62" s="60">
        <v>0</v>
      </c>
      <c r="Z62" s="60" t="s">
        <v>203</v>
      </c>
      <c r="AA62" s="60">
        <v>0.33333333333333331</v>
      </c>
      <c r="AB62" s="60" t="s">
        <v>204</v>
      </c>
      <c r="AC62" s="59">
        <v>3</v>
      </c>
      <c r="AD62" s="105">
        <v>0</v>
      </c>
    </row>
    <row r="63" spans="1:30" x14ac:dyDescent="0.2">
      <c r="A63" s="83" t="str">
        <f t="shared" si="5"/>
        <v>23</v>
      </c>
      <c r="B63" s="86" t="str">
        <f t="shared" si="6"/>
        <v>Ricky Ruzicka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34</v>
      </c>
      <c r="P63" s="56">
        <f t="shared" si="11"/>
        <v>14</v>
      </c>
      <c r="Q63" s="56">
        <f t="shared" si="11"/>
        <v>7</v>
      </c>
      <c r="R63" s="91">
        <f t="shared" si="11"/>
        <v>7</v>
      </c>
      <c r="S63" s="85">
        <f t="shared" si="8"/>
        <v>0.41176470588235292</v>
      </c>
      <c r="U63" s="43" t="s">
        <v>136</v>
      </c>
      <c r="V63" s="86" t="s">
        <v>275</v>
      </c>
      <c r="W63" s="59">
        <v>7</v>
      </c>
      <c r="X63" s="59">
        <v>7</v>
      </c>
      <c r="Y63" s="60">
        <v>0.41176470588235292</v>
      </c>
      <c r="Z63" s="60" t="s">
        <v>200</v>
      </c>
      <c r="AA63" s="60">
        <v>1</v>
      </c>
      <c r="AB63" s="60" t="s">
        <v>200</v>
      </c>
      <c r="AC63" s="59">
        <v>7</v>
      </c>
      <c r="AD63" s="105">
        <v>0.41176470588235292</v>
      </c>
    </row>
    <row r="64" spans="1:30" x14ac:dyDescent="0.2">
      <c r="A64" s="83" t="str">
        <f t="shared" si="5"/>
        <v>7</v>
      </c>
      <c r="B64" s="86" t="str">
        <f t="shared" si="6"/>
        <v>David Smith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29</v>
      </c>
      <c r="P64" s="56">
        <f t="shared" si="12"/>
        <v>14</v>
      </c>
      <c r="Q64" s="56">
        <f t="shared" si="12"/>
        <v>7</v>
      </c>
      <c r="R64" s="91">
        <f t="shared" si="12"/>
        <v>0</v>
      </c>
      <c r="S64" s="85">
        <f t="shared" si="8"/>
        <v>0.48275862068965519</v>
      </c>
      <c r="U64" s="43" t="s">
        <v>97</v>
      </c>
      <c r="V64" s="86" t="s">
        <v>394</v>
      </c>
      <c r="W64" s="59">
        <v>0</v>
      </c>
      <c r="X64" s="59" t="s">
        <v>434</v>
      </c>
      <c r="Y64" s="60">
        <v>0.48275862068965519</v>
      </c>
      <c r="Z64" s="60" t="s">
        <v>200</v>
      </c>
      <c r="AA64" s="60">
        <v>0</v>
      </c>
      <c r="AB64" s="60" t="s">
        <v>200</v>
      </c>
      <c r="AC64" s="59">
        <v>7</v>
      </c>
      <c r="AD64" s="105">
        <v>0.48275862068965519</v>
      </c>
    </row>
    <row r="65" spans="1:30" x14ac:dyDescent="0.2">
      <c r="A65" s="83" t="str">
        <f t="shared" si="5"/>
        <v>28</v>
      </c>
      <c r="B65" s="86" t="str">
        <f t="shared" si="6"/>
        <v>Jason Ackiss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4</v>
      </c>
      <c r="P65" s="56">
        <f t="shared" si="13"/>
        <v>1</v>
      </c>
      <c r="Q65" s="56">
        <f t="shared" si="13"/>
        <v>1</v>
      </c>
      <c r="R65" s="91">
        <f t="shared" si="13"/>
        <v>1</v>
      </c>
      <c r="S65" s="85">
        <f t="shared" si="8"/>
        <v>0.25</v>
      </c>
      <c r="U65" s="43" t="s">
        <v>158</v>
      </c>
      <c r="V65" s="86" t="s">
        <v>93</v>
      </c>
      <c r="W65" s="59">
        <v>1</v>
      </c>
      <c r="X65" s="59">
        <v>1</v>
      </c>
      <c r="Y65" s="60">
        <v>0.25</v>
      </c>
      <c r="Z65" s="60" t="s">
        <v>203</v>
      </c>
      <c r="AA65" s="60">
        <v>0.5</v>
      </c>
      <c r="AB65" s="60" t="s">
        <v>204</v>
      </c>
      <c r="AC65" s="59">
        <v>2</v>
      </c>
      <c r="AD65" s="105">
        <v>0.05</v>
      </c>
    </row>
    <row r="66" spans="1:30" x14ac:dyDescent="0.2">
      <c r="A66" s="83" t="str">
        <f t="shared" si="5"/>
        <v>0</v>
      </c>
      <c r="B66" s="86" t="str">
        <f t="shared" si="6"/>
        <v>Richie Flores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2</v>
      </c>
      <c r="P66" s="56">
        <f t="shared" si="14"/>
        <v>0</v>
      </c>
      <c r="Q66" s="56">
        <f t="shared" si="14"/>
        <v>2</v>
      </c>
      <c r="R66" s="91">
        <f t="shared" si="14"/>
        <v>9</v>
      </c>
      <c r="S66" s="85">
        <f t="shared" si="8"/>
        <v>0</v>
      </c>
      <c r="U66" s="43" t="s">
        <v>254</v>
      </c>
      <c r="V66" s="86" t="s">
        <v>215</v>
      </c>
      <c r="W66" s="59">
        <v>9</v>
      </c>
      <c r="X66" s="59">
        <v>9</v>
      </c>
      <c r="Y66" s="60">
        <v>0</v>
      </c>
      <c r="Z66" s="60" t="s">
        <v>203</v>
      </c>
      <c r="AA66" s="60">
        <v>1.8</v>
      </c>
      <c r="AB66" s="60" t="s">
        <v>200</v>
      </c>
      <c r="AC66" s="59">
        <v>5</v>
      </c>
      <c r="AD66" s="105">
        <v>0</v>
      </c>
    </row>
    <row r="67" spans="1:30" x14ac:dyDescent="0.2">
      <c r="A67" s="83" t="str">
        <f t="shared" si="5"/>
        <v>24</v>
      </c>
      <c r="B67" s="86" t="str">
        <f t="shared" si="6"/>
        <v>Blake Boudreaux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24</v>
      </c>
      <c r="P67" s="56">
        <f t="shared" si="15"/>
        <v>12</v>
      </c>
      <c r="Q67" s="56">
        <f t="shared" si="15"/>
        <v>1</v>
      </c>
      <c r="R67" s="91">
        <f t="shared" si="15"/>
        <v>16</v>
      </c>
      <c r="S67" s="85">
        <f t="shared" si="8"/>
        <v>0.5</v>
      </c>
      <c r="U67" s="43" t="s">
        <v>134</v>
      </c>
      <c r="V67" s="86" t="s">
        <v>49</v>
      </c>
      <c r="W67" s="59">
        <v>16</v>
      </c>
      <c r="X67" s="59">
        <v>16</v>
      </c>
      <c r="Y67" s="60">
        <v>0.5</v>
      </c>
      <c r="Z67" s="60" t="s">
        <v>200</v>
      </c>
      <c r="AA67" s="60">
        <v>2.2857142857142856</v>
      </c>
      <c r="AB67" s="60" t="s">
        <v>200</v>
      </c>
      <c r="AC67" s="59">
        <v>7</v>
      </c>
      <c r="AD67" s="105">
        <v>0.5</v>
      </c>
    </row>
    <row r="68" spans="1:30" x14ac:dyDescent="0.2">
      <c r="A68" s="83" t="str">
        <f t="shared" si="5"/>
        <v>50</v>
      </c>
      <c r="B68" s="86" t="str">
        <f t="shared" si="6"/>
        <v>David Benney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5</v>
      </c>
      <c r="P68" s="56">
        <f t="shared" si="16"/>
        <v>3</v>
      </c>
      <c r="Q68" s="56">
        <f t="shared" si="16"/>
        <v>0</v>
      </c>
      <c r="R68" s="91">
        <f t="shared" si="16"/>
        <v>4</v>
      </c>
      <c r="S68" s="85">
        <f t="shared" si="8"/>
        <v>0.6</v>
      </c>
      <c r="U68" s="43" t="s">
        <v>251</v>
      </c>
      <c r="V68" s="86" t="s">
        <v>252</v>
      </c>
      <c r="W68" s="59">
        <v>4</v>
      </c>
      <c r="X68" s="59">
        <v>4</v>
      </c>
      <c r="Y68" s="60">
        <v>0.6</v>
      </c>
      <c r="Z68" s="60" t="s">
        <v>203</v>
      </c>
      <c r="AA68" s="60">
        <v>1.3333333333333333</v>
      </c>
      <c r="AB68" s="60" t="s">
        <v>204</v>
      </c>
      <c r="AC68" s="59">
        <v>3</v>
      </c>
      <c r="AD68" s="105">
        <v>0.15</v>
      </c>
    </row>
    <row r="69" spans="1:30" x14ac:dyDescent="0.2">
      <c r="A69" s="83" t="str">
        <f t="shared" si="5"/>
        <v>4</v>
      </c>
      <c r="B69" s="86" t="str">
        <f t="shared" si="6"/>
        <v>Aaron Almanza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33</v>
      </c>
      <c r="P69" s="56">
        <f t="shared" si="17"/>
        <v>19</v>
      </c>
      <c r="Q69" s="56">
        <f t="shared" si="17"/>
        <v>6</v>
      </c>
      <c r="R69" s="91">
        <f t="shared" si="17"/>
        <v>3</v>
      </c>
      <c r="S69" s="85">
        <f t="shared" si="8"/>
        <v>0.5757575757575758</v>
      </c>
      <c r="U69" s="43" t="s">
        <v>105</v>
      </c>
      <c r="V69" s="86" t="s">
        <v>277</v>
      </c>
      <c r="W69" s="59">
        <v>3</v>
      </c>
      <c r="X69" s="59">
        <v>3</v>
      </c>
      <c r="Y69" s="60">
        <v>0.5757575757575758</v>
      </c>
      <c r="Z69" s="60" t="s">
        <v>200</v>
      </c>
      <c r="AA69" s="60">
        <v>0.42857142857142855</v>
      </c>
      <c r="AB69" s="60" t="s">
        <v>200</v>
      </c>
      <c r="AC69" s="59">
        <v>7</v>
      </c>
      <c r="AD69" s="105">
        <v>0.5757575757575758</v>
      </c>
    </row>
    <row r="70" spans="1:30" x14ac:dyDescent="0.2">
      <c r="A70" s="83" t="str">
        <f t="shared" si="5"/>
        <v>11</v>
      </c>
      <c r="B70" s="86" t="str">
        <f t="shared" si="6"/>
        <v>Rene Almanza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6</v>
      </c>
      <c r="P70" s="93">
        <f t="shared" si="18"/>
        <v>4</v>
      </c>
      <c r="Q70" s="93">
        <f t="shared" si="18"/>
        <v>2</v>
      </c>
      <c r="R70" s="94">
        <f t="shared" si="18"/>
        <v>0</v>
      </c>
      <c r="S70" s="85">
        <f t="shared" si="8"/>
        <v>0.66666666666666663</v>
      </c>
      <c r="U70" s="43" t="s">
        <v>100</v>
      </c>
      <c r="V70" s="86" t="s">
        <v>276</v>
      </c>
      <c r="W70" s="59">
        <v>0</v>
      </c>
      <c r="X70" s="59" t="s">
        <v>434</v>
      </c>
      <c r="Y70" s="60">
        <v>0.66666666666666663</v>
      </c>
      <c r="Z70" s="60" t="s">
        <v>203</v>
      </c>
      <c r="AA70" s="60">
        <v>0</v>
      </c>
      <c r="AB70" s="60" t="s">
        <v>204</v>
      </c>
      <c r="AC70" s="59">
        <v>3</v>
      </c>
      <c r="AD70" s="105">
        <v>0.2</v>
      </c>
    </row>
    <row r="71" spans="1:30" x14ac:dyDescent="0.2">
      <c r="A71" s="83" t="str">
        <f t="shared" si="5"/>
        <v>17</v>
      </c>
      <c r="B71" s="86" t="str">
        <f t="shared" si="6"/>
        <v>Wilkins Eugene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6</v>
      </c>
      <c r="P71" s="56">
        <f t="shared" si="19"/>
        <v>4</v>
      </c>
      <c r="Q71" s="56">
        <f t="shared" si="19"/>
        <v>1</v>
      </c>
      <c r="R71" s="91">
        <f t="shared" si="19"/>
        <v>0</v>
      </c>
      <c r="S71" s="85">
        <f t="shared" si="8"/>
        <v>0.66666666666666663</v>
      </c>
      <c r="U71" s="43" t="s">
        <v>132</v>
      </c>
      <c r="V71" s="86" t="s">
        <v>412</v>
      </c>
      <c r="W71" s="59">
        <v>0</v>
      </c>
      <c r="X71" s="59" t="s">
        <v>434</v>
      </c>
      <c r="Y71" s="60">
        <v>0.66666666666666663</v>
      </c>
      <c r="Z71" s="60" t="s">
        <v>203</v>
      </c>
      <c r="AA71" s="60">
        <v>0</v>
      </c>
      <c r="AB71" s="60" t="s">
        <v>204</v>
      </c>
      <c r="AC71" s="59">
        <v>2</v>
      </c>
      <c r="AD71" s="105">
        <v>0.2</v>
      </c>
    </row>
    <row r="72" spans="1:30" x14ac:dyDescent="0.2">
      <c r="A72" s="83" t="str">
        <f t="shared" si="5"/>
        <v>8</v>
      </c>
      <c r="B72" s="86" t="str">
        <f t="shared" si="6"/>
        <v>Isaiah Wilcox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9</v>
      </c>
      <c r="P72" s="56">
        <f t="shared" si="20"/>
        <v>1</v>
      </c>
      <c r="Q72" s="56">
        <f t="shared" si="20"/>
        <v>4</v>
      </c>
      <c r="R72" s="91">
        <f t="shared" si="20"/>
        <v>40</v>
      </c>
      <c r="S72" s="85">
        <f t="shared" si="8"/>
        <v>0.1111111111111111</v>
      </c>
      <c r="U72" s="43" t="s">
        <v>138</v>
      </c>
      <c r="V72" s="86" t="s">
        <v>201</v>
      </c>
      <c r="W72" s="59">
        <v>40</v>
      </c>
      <c r="X72" s="59">
        <v>40</v>
      </c>
      <c r="Y72" s="60">
        <v>0.1111111111111111</v>
      </c>
      <c r="Z72" s="60" t="s">
        <v>203</v>
      </c>
      <c r="AA72" s="60">
        <v>5.7142857142857144</v>
      </c>
      <c r="AB72" s="60" t="s">
        <v>200</v>
      </c>
      <c r="AC72" s="59">
        <v>7</v>
      </c>
      <c r="AD72" s="105">
        <v>0.05</v>
      </c>
    </row>
    <row r="73" spans="1:30" x14ac:dyDescent="0.2">
      <c r="A73" s="83" t="str">
        <f t="shared" si="5"/>
        <v>44</v>
      </c>
      <c r="B73" s="86" t="str">
        <f t="shared" si="6"/>
        <v>Ernest Ramos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1</v>
      </c>
      <c r="P73" s="56">
        <f t="shared" si="21"/>
        <v>1</v>
      </c>
      <c r="Q73" s="56">
        <f t="shared" si="21"/>
        <v>0</v>
      </c>
      <c r="R73" s="91">
        <f t="shared" si="21"/>
        <v>0</v>
      </c>
      <c r="S73" s="85">
        <f t="shared" si="8"/>
        <v>1</v>
      </c>
      <c r="U73" s="43" t="s">
        <v>420</v>
      </c>
      <c r="V73" s="86" t="s">
        <v>291</v>
      </c>
      <c r="W73" s="59">
        <v>0</v>
      </c>
      <c r="X73" s="59" t="s">
        <v>434</v>
      </c>
      <c r="Y73" s="60">
        <v>1</v>
      </c>
      <c r="Z73" s="60" t="s">
        <v>203</v>
      </c>
      <c r="AA73" s="60">
        <v>0</v>
      </c>
      <c r="AB73" s="60" t="s">
        <v>204</v>
      </c>
      <c r="AC73" s="59">
        <v>1</v>
      </c>
      <c r="AD73" s="105">
        <v>0.05</v>
      </c>
    </row>
    <row r="74" spans="1:30" x14ac:dyDescent="0.2">
      <c r="A74" s="83" t="str">
        <f t="shared" si="5"/>
        <v>19</v>
      </c>
      <c r="B74" s="86" t="str">
        <f t="shared" si="6"/>
        <v>Ryan Martin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1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 t="s">
        <v>154</v>
      </c>
      <c r="V74" s="86" t="s">
        <v>421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1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Kevin Sibson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235</v>
      </c>
      <c r="P78" s="21">
        <f t="shared" si="25"/>
        <v>121</v>
      </c>
      <c r="Q78" s="142">
        <f t="shared" si="25"/>
        <v>35</v>
      </c>
      <c r="R78" s="141"/>
      <c r="S78" s="143">
        <f>SUM(Q78/O78)</f>
        <v>0.14893617021276595</v>
      </c>
      <c r="V78" s="56" t="s">
        <v>23</v>
      </c>
      <c r="W78" s="59">
        <v>100</v>
      </c>
      <c r="X78" s="59">
        <v>100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1</v>
      </c>
      <c r="Z79" s="68"/>
      <c r="AA79" s="68">
        <v>5.7142857142857144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235</v>
      </c>
      <c r="P82" s="29">
        <f t="shared" si="26"/>
        <v>121</v>
      </c>
      <c r="Q82" s="29">
        <f t="shared" si="26"/>
        <v>35</v>
      </c>
      <c r="R82" s="29">
        <f t="shared" si="26"/>
        <v>100</v>
      </c>
      <c r="S82" s="69">
        <f>AVERAGE(P82/O82)</f>
        <v>0.51489361702127656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235</v>
      </c>
      <c r="D83" s="29">
        <f>SUM(P55,D82)</f>
        <v>121</v>
      </c>
      <c r="E83" s="29">
        <f>SUM(Q55,E82)</f>
        <v>35</v>
      </c>
      <c r="F83" s="29">
        <f>SUM(R55,F82)</f>
        <v>100</v>
      </c>
      <c r="G83" s="29">
        <f t="shared" ref="G83:M83" si="27">SUM(C83,G82)</f>
        <v>235</v>
      </c>
      <c r="H83" s="29">
        <f t="shared" si="27"/>
        <v>121</v>
      </c>
      <c r="I83" s="29">
        <f t="shared" si="27"/>
        <v>35</v>
      </c>
      <c r="J83" s="29">
        <f t="shared" si="27"/>
        <v>100</v>
      </c>
      <c r="K83" s="29">
        <f t="shared" si="27"/>
        <v>235</v>
      </c>
      <c r="L83" s="29">
        <f t="shared" si="27"/>
        <v>121</v>
      </c>
      <c r="M83" s="29">
        <f t="shared" si="27"/>
        <v>35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0.39500000000000002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1.5444444444444445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8</v>
      </c>
      <c r="E86" s="73" t="s">
        <v>32</v>
      </c>
      <c r="S86" s="159"/>
      <c r="V86" s="77" t="s">
        <v>29</v>
      </c>
      <c r="W86" s="61" t="s">
        <v>81</v>
      </c>
      <c r="X86" s="79">
        <v>0.85106382978723405</v>
      </c>
      <c r="Y86" s="62" t="s">
        <v>200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205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205</v>
      </c>
    </row>
  </sheetData>
  <sheetProtection password="97AA" sheet="1" objects="1" scenarios="1"/>
  <sortState ref="T30:T45">
    <sortCondition ref="T30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35" priority="5" stopIfTrue="1" operator="equal">
      <formula>$Y$79</formula>
    </cfRule>
  </conditionalFormatting>
  <conditionalFormatting sqref="AA59:AB74 AA77:AB77">
    <cfRule type="cellIs" dxfId="34" priority="6" stopIfTrue="1" operator="equal">
      <formula>$AA$79</formula>
    </cfRule>
  </conditionalFormatting>
  <conditionalFormatting sqref="Y75:Z75">
    <cfRule type="cellIs" dxfId="33" priority="3" stopIfTrue="1" operator="equal">
      <formula>$Y$79</formula>
    </cfRule>
  </conditionalFormatting>
  <conditionalFormatting sqref="AA75:AB75">
    <cfRule type="cellIs" dxfId="32" priority="4" stopIfTrue="1" operator="equal">
      <formula>$AA$79</formula>
    </cfRule>
  </conditionalFormatting>
  <conditionalFormatting sqref="Y76:Z76">
    <cfRule type="cellIs" dxfId="31" priority="1" stopIfTrue="1" operator="equal">
      <formula>$Y$79</formula>
    </cfRule>
  </conditionalFormatting>
  <conditionalFormatting sqref="AA76:AB76">
    <cfRule type="cellIs" dxfId="3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4">
    <tabColor rgb="FF92D050"/>
  </sheetPr>
  <dimension ref="A1:AD89"/>
  <sheetViews>
    <sheetView zoomScaleNormal="100" workbookViewId="0">
      <pane xSplit="2" ySplit="2" topLeftCell="C45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2" t="s">
        <v>248</v>
      </c>
      <c r="D1" s="193"/>
      <c r="E1" s="194"/>
      <c r="F1" s="4">
        <v>13</v>
      </c>
      <c r="G1" s="192" t="s">
        <v>40</v>
      </c>
      <c r="H1" s="193"/>
      <c r="I1" s="194"/>
      <c r="J1" s="4">
        <v>14</v>
      </c>
      <c r="K1" s="192" t="s">
        <v>306</v>
      </c>
      <c r="L1" s="193"/>
      <c r="M1" s="194"/>
      <c r="N1" s="4">
        <v>0</v>
      </c>
      <c r="O1" s="192" t="s">
        <v>71</v>
      </c>
      <c r="P1" s="193"/>
      <c r="Q1" s="194"/>
      <c r="R1" s="4">
        <v>18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97</v>
      </c>
      <c r="B3" s="86" t="s">
        <v>257</v>
      </c>
      <c r="C3" s="12">
        <v>4</v>
      </c>
      <c r="D3" s="13">
        <v>1</v>
      </c>
      <c r="E3" s="13">
        <v>3</v>
      </c>
      <c r="F3" s="14">
        <v>0</v>
      </c>
      <c r="G3" s="12">
        <v>4</v>
      </c>
      <c r="H3" s="13">
        <v>1</v>
      </c>
      <c r="I3" s="13">
        <v>0</v>
      </c>
      <c r="J3" s="14">
        <v>0</v>
      </c>
      <c r="K3" s="116"/>
      <c r="L3" s="117"/>
      <c r="M3" s="117"/>
      <c r="N3" s="118"/>
      <c r="O3" s="116">
        <v>4</v>
      </c>
      <c r="P3" s="117">
        <v>1</v>
      </c>
      <c r="Q3" s="117">
        <v>3</v>
      </c>
      <c r="R3" s="118">
        <v>2</v>
      </c>
      <c r="S3" s="17"/>
      <c r="T3" s="99"/>
    </row>
    <row r="4" spans="1:20" x14ac:dyDescent="0.2">
      <c r="A4" s="83" t="s">
        <v>100</v>
      </c>
      <c r="B4" s="86" t="s">
        <v>259</v>
      </c>
      <c r="C4" s="12">
        <v>3</v>
      </c>
      <c r="D4" s="130">
        <v>0</v>
      </c>
      <c r="E4" s="130">
        <v>3</v>
      </c>
      <c r="F4" s="14">
        <v>0</v>
      </c>
      <c r="G4" s="12">
        <v>3</v>
      </c>
      <c r="H4" s="130">
        <v>2</v>
      </c>
      <c r="I4" s="130">
        <v>0</v>
      </c>
      <c r="J4" s="14">
        <v>0</v>
      </c>
      <c r="K4" s="116">
        <v>4</v>
      </c>
      <c r="L4" s="117">
        <v>3</v>
      </c>
      <c r="M4" s="117">
        <v>1</v>
      </c>
      <c r="N4" s="118">
        <v>0</v>
      </c>
      <c r="O4" s="116">
        <v>3</v>
      </c>
      <c r="P4" s="117">
        <v>0</v>
      </c>
      <c r="Q4" s="117">
        <v>2</v>
      </c>
      <c r="R4" s="118">
        <v>1</v>
      </c>
      <c r="S4" s="17"/>
      <c r="T4" s="99"/>
    </row>
    <row r="5" spans="1:20" x14ac:dyDescent="0.2">
      <c r="A5" s="83" t="s">
        <v>101</v>
      </c>
      <c r="B5" s="86" t="s">
        <v>261</v>
      </c>
      <c r="C5" s="12">
        <v>3</v>
      </c>
      <c r="D5" s="130">
        <v>0</v>
      </c>
      <c r="E5" s="130">
        <v>1</v>
      </c>
      <c r="F5" s="14">
        <v>1</v>
      </c>
      <c r="G5" s="12">
        <v>3</v>
      </c>
      <c r="H5" s="130">
        <v>0</v>
      </c>
      <c r="I5" s="130">
        <v>1</v>
      </c>
      <c r="J5" s="14">
        <v>0</v>
      </c>
      <c r="K5" s="116">
        <v>4</v>
      </c>
      <c r="L5" s="117">
        <v>2</v>
      </c>
      <c r="M5" s="117">
        <v>2</v>
      </c>
      <c r="N5" s="118">
        <v>0</v>
      </c>
      <c r="O5" s="116">
        <v>3</v>
      </c>
      <c r="P5" s="117">
        <v>0</v>
      </c>
      <c r="Q5" s="117">
        <v>0</v>
      </c>
      <c r="R5" s="118">
        <v>0</v>
      </c>
      <c r="S5" s="17"/>
      <c r="T5" s="99"/>
    </row>
    <row r="6" spans="1:20" x14ac:dyDescent="0.2">
      <c r="A6" s="83" t="s">
        <v>144</v>
      </c>
      <c r="B6" s="86" t="s">
        <v>407</v>
      </c>
      <c r="C6" s="12">
        <v>1</v>
      </c>
      <c r="D6" s="130">
        <v>0</v>
      </c>
      <c r="E6" s="130">
        <v>1</v>
      </c>
      <c r="F6" s="14">
        <v>0</v>
      </c>
      <c r="G6" s="12">
        <v>1</v>
      </c>
      <c r="H6" s="130">
        <v>0</v>
      </c>
      <c r="I6" s="130">
        <v>1</v>
      </c>
      <c r="J6" s="14">
        <v>0</v>
      </c>
      <c r="K6" s="116">
        <v>4</v>
      </c>
      <c r="L6" s="117">
        <v>1</v>
      </c>
      <c r="M6" s="117">
        <v>3</v>
      </c>
      <c r="N6" s="118">
        <v>0</v>
      </c>
      <c r="O6" s="116"/>
      <c r="P6" s="117"/>
      <c r="Q6" s="117"/>
      <c r="R6" s="118"/>
      <c r="S6" s="17" t="s">
        <v>8</v>
      </c>
      <c r="T6" s="99"/>
    </row>
    <row r="7" spans="1:20" x14ac:dyDescent="0.2">
      <c r="A7" s="83" t="s">
        <v>134</v>
      </c>
      <c r="B7" s="86" t="s">
        <v>262</v>
      </c>
      <c r="C7" s="12">
        <v>1</v>
      </c>
      <c r="D7" s="130">
        <v>1</v>
      </c>
      <c r="E7" s="130">
        <v>0</v>
      </c>
      <c r="F7" s="14">
        <v>0</v>
      </c>
      <c r="G7" s="12">
        <v>2</v>
      </c>
      <c r="H7" s="130">
        <v>1</v>
      </c>
      <c r="I7" s="130">
        <v>1</v>
      </c>
      <c r="J7" s="14">
        <v>0</v>
      </c>
      <c r="K7" s="116">
        <v>4</v>
      </c>
      <c r="L7" s="117">
        <v>0</v>
      </c>
      <c r="M7" s="117">
        <v>2</v>
      </c>
      <c r="N7" s="118">
        <v>0</v>
      </c>
      <c r="O7" s="116">
        <v>2</v>
      </c>
      <c r="P7" s="117">
        <v>0</v>
      </c>
      <c r="Q7" s="117">
        <v>2</v>
      </c>
      <c r="R7" s="118">
        <v>0</v>
      </c>
      <c r="S7" s="17"/>
      <c r="T7" s="99"/>
    </row>
    <row r="8" spans="1:20" x14ac:dyDescent="0.2">
      <c r="A8" s="83" t="s">
        <v>103</v>
      </c>
      <c r="B8" s="86" t="s">
        <v>313</v>
      </c>
      <c r="C8" s="12">
        <v>3</v>
      </c>
      <c r="D8" s="130">
        <v>0</v>
      </c>
      <c r="E8" s="130">
        <v>3</v>
      </c>
      <c r="F8" s="14">
        <v>2</v>
      </c>
      <c r="G8" s="12">
        <v>4</v>
      </c>
      <c r="H8" s="130">
        <v>0</v>
      </c>
      <c r="I8" s="130">
        <v>3</v>
      </c>
      <c r="J8" s="14">
        <v>1</v>
      </c>
      <c r="K8" s="116">
        <v>5</v>
      </c>
      <c r="L8" s="117">
        <v>0</v>
      </c>
      <c r="M8" s="117">
        <v>5</v>
      </c>
      <c r="N8" s="118">
        <v>0</v>
      </c>
      <c r="O8" s="116">
        <v>3</v>
      </c>
      <c r="P8" s="117">
        <v>2</v>
      </c>
      <c r="Q8" s="117">
        <v>0</v>
      </c>
      <c r="R8" s="118">
        <v>1</v>
      </c>
      <c r="S8" s="17"/>
      <c r="T8" s="99"/>
    </row>
    <row r="9" spans="1:20" x14ac:dyDescent="0.2">
      <c r="A9" s="83" t="s">
        <v>132</v>
      </c>
      <c r="B9" s="86" t="s">
        <v>314</v>
      </c>
      <c r="C9" s="12">
        <v>3</v>
      </c>
      <c r="D9" s="130">
        <v>0</v>
      </c>
      <c r="E9" s="130">
        <v>1</v>
      </c>
      <c r="F9" s="14">
        <v>1</v>
      </c>
      <c r="G9" s="12">
        <v>4</v>
      </c>
      <c r="H9" s="130">
        <v>0</v>
      </c>
      <c r="I9" s="130">
        <v>3</v>
      </c>
      <c r="J9" s="14">
        <v>2</v>
      </c>
      <c r="K9" s="12">
        <v>4</v>
      </c>
      <c r="L9" s="130">
        <v>1</v>
      </c>
      <c r="M9" s="130">
        <v>2</v>
      </c>
      <c r="N9" s="14">
        <v>1</v>
      </c>
      <c r="O9" s="116">
        <v>4</v>
      </c>
      <c r="P9" s="117">
        <v>0</v>
      </c>
      <c r="Q9" s="117">
        <v>2</v>
      </c>
      <c r="R9" s="118">
        <v>1</v>
      </c>
      <c r="S9" s="17"/>
      <c r="T9" s="99"/>
    </row>
    <row r="10" spans="1:20" x14ac:dyDescent="0.2">
      <c r="A10" s="83" t="s">
        <v>98</v>
      </c>
      <c r="B10" s="86" t="s">
        <v>408</v>
      </c>
      <c r="C10" s="12">
        <v>2</v>
      </c>
      <c r="D10" s="130">
        <v>0</v>
      </c>
      <c r="E10" s="130">
        <v>1</v>
      </c>
      <c r="F10" s="14">
        <v>0</v>
      </c>
      <c r="G10" s="12">
        <v>1</v>
      </c>
      <c r="H10" s="130">
        <v>0</v>
      </c>
      <c r="I10" s="130">
        <v>0</v>
      </c>
      <c r="J10" s="14">
        <v>0</v>
      </c>
      <c r="K10" s="12">
        <v>0</v>
      </c>
      <c r="L10" s="130">
        <v>0</v>
      </c>
      <c r="M10" s="130">
        <v>0</v>
      </c>
      <c r="N10" s="14">
        <v>1</v>
      </c>
      <c r="O10" s="116">
        <v>2</v>
      </c>
      <c r="P10" s="117">
        <v>0</v>
      </c>
      <c r="Q10" s="117">
        <v>2</v>
      </c>
      <c r="R10" s="118">
        <v>0</v>
      </c>
      <c r="S10" s="17"/>
      <c r="T10" s="99"/>
    </row>
    <row r="11" spans="1:20" x14ac:dyDescent="0.2">
      <c r="A11" s="83"/>
      <c r="B11" s="86"/>
      <c r="C11" s="12"/>
      <c r="D11" s="130"/>
      <c r="E11" s="130"/>
      <c r="F11" s="14"/>
      <c r="G11" s="12"/>
      <c r="H11" s="130"/>
      <c r="I11" s="130"/>
      <c r="J11" s="14"/>
      <c r="K11" s="12"/>
      <c r="L11" s="130"/>
      <c r="M11" s="130"/>
      <c r="N11" s="14"/>
      <c r="O11" s="116"/>
      <c r="P11" s="117"/>
      <c r="Q11" s="117"/>
      <c r="R11" s="118"/>
      <c r="S11" s="17"/>
      <c r="T11" s="99"/>
    </row>
    <row r="12" spans="1:20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2"/>
      <c r="P12" s="13"/>
      <c r="Q12" s="13"/>
      <c r="R12" s="14"/>
      <c r="S12" s="17"/>
      <c r="T12" s="99"/>
    </row>
    <row r="13" spans="1:20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/>
      <c r="P13" s="13"/>
      <c r="Q13" s="13"/>
      <c r="R13" s="14"/>
      <c r="S13" s="17"/>
      <c r="T13" s="99"/>
    </row>
    <row r="14" spans="1:20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"/>
      <c r="Q14" s="13"/>
      <c r="R14" s="14"/>
      <c r="S14" s="17"/>
    </row>
    <row r="15" spans="1:20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263</v>
      </c>
      <c r="C22" s="20">
        <v>20</v>
      </c>
      <c r="D22" s="21">
        <v>2</v>
      </c>
      <c r="E22" s="21">
        <v>13</v>
      </c>
      <c r="F22" s="22">
        <v>4</v>
      </c>
      <c r="G22" s="20">
        <v>22</v>
      </c>
      <c r="H22" s="21">
        <v>4</v>
      </c>
      <c r="I22" s="21">
        <v>9</v>
      </c>
      <c r="J22" s="22">
        <v>3</v>
      </c>
      <c r="K22" s="20">
        <v>25</v>
      </c>
      <c r="L22" s="21">
        <v>7</v>
      </c>
      <c r="M22" s="21">
        <v>15</v>
      </c>
      <c r="N22" s="22">
        <v>2</v>
      </c>
      <c r="O22" s="20">
        <v>21</v>
      </c>
      <c r="P22" s="21">
        <v>3</v>
      </c>
      <c r="Q22" s="21">
        <v>11</v>
      </c>
      <c r="R22" s="22">
        <v>5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U24" s="43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U25" s="43"/>
    </row>
    <row r="26" spans="1:24" ht="13.5" thickBot="1" x14ac:dyDescent="0.25">
      <c r="A26" s="18"/>
      <c r="B26" s="28" t="s">
        <v>10</v>
      </c>
      <c r="C26" s="29">
        <f t="shared" ref="C26:R26" si="0">SUM(C3:C20)</f>
        <v>20</v>
      </c>
      <c r="D26" s="29">
        <f t="shared" si="0"/>
        <v>2</v>
      </c>
      <c r="E26" s="29">
        <f t="shared" si="0"/>
        <v>13</v>
      </c>
      <c r="F26" s="29">
        <f t="shared" si="0"/>
        <v>4</v>
      </c>
      <c r="G26" s="29">
        <f t="shared" si="0"/>
        <v>22</v>
      </c>
      <c r="H26" s="29">
        <f t="shared" si="0"/>
        <v>4</v>
      </c>
      <c r="I26" s="29">
        <f t="shared" si="0"/>
        <v>9</v>
      </c>
      <c r="J26" s="29">
        <f t="shared" si="0"/>
        <v>3</v>
      </c>
      <c r="K26" s="29">
        <f t="shared" si="0"/>
        <v>25</v>
      </c>
      <c r="L26" s="29">
        <f t="shared" si="0"/>
        <v>7</v>
      </c>
      <c r="M26" s="29">
        <f t="shared" si="0"/>
        <v>15</v>
      </c>
      <c r="N26" s="29">
        <f t="shared" si="0"/>
        <v>2</v>
      </c>
      <c r="O26" s="29">
        <f t="shared" si="0"/>
        <v>21</v>
      </c>
      <c r="P26" s="29">
        <f t="shared" si="0"/>
        <v>3</v>
      </c>
      <c r="Q26" s="29">
        <f t="shared" si="0"/>
        <v>11</v>
      </c>
      <c r="R26" s="29">
        <f t="shared" si="0"/>
        <v>5</v>
      </c>
      <c r="S26" s="24"/>
      <c r="U26" s="39"/>
    </row>
    <row r="27" spans="1:24" ht="13.5" thickBot="1" x14ac:dyDescent="0.25">
      <c r="A27" s="18"/>
      <c r="B27" s="28" t="s">
        <v>11</v>
      </c>
      <c r="C27" s="30">
        <f>C26</f>
        <v>20</v>
      </c>
      <c r="D27" s="30">
        <f>D26</f>
        <v>2</v>
      </c>
      <c r="E27" s="30">
        <f>E26</f>
        <v>13</v>
      </c>
      <c r="F27" s="30">
        <f>F26</f>
        <v>4</v>
      </c>
      <c r="G27" s="30">
        <f t="shared" ref="G27:R27" si="1">SUM(C27,G26)</f>
        <v>42</v>
      </c>
      <c r="H27" s="30">
        <f t="shared" si="1"/>
        <v>6</v>
      </c>
      <c r="I27" s="30">
        <f t="shared" si="1"/>
        <v>22</v>
      </c>
      <c r="J27" s="30">
        <f t="shared" si="1"/>
        <v>7</v>
      </c>
      <c r="K27" s="30">
        <f t="shared" si="1"/>
        <v>67</v>
      </c>
      <c r="L27" s="30">
        <f t="shared" si="1"/>
        <v>13</v>
      </c>
      <c r="M27" s="30">
        <f t="shared" si="1"/>
        <v>37</v>
      </c>
      <c r="N27" s="30">
        <f t="shared" si="1"/>
        <v>9</v>
      </c>
      <c r="O27" s="31">
        <f t="shared" si="1"/>
        <v>88</v>
      </c>
      <c r="P27" s="30">
        <f t="shared" si="1"/>
        <v>16</v>
      </c>
      <c r="Q27" s="30">
        <f t="shared" si="1"/>
        <v>48</v>
      </c>
      <c r="R27" s="32">
        <f t="shared" si="1"/>
        <v>14</v>
      </c>
      <c r="S27" s="24"/>
      <c r="U27" s="39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  <c r="U28" s="43"/>
    </row>
    <row r="29" spans="1:24" ht="13.5" customHeight="1" thickBot="1" x14ac:dyDescent="0.3">
      <c r="A29" s="1" t="s">
        <v>0</v>
      </c>
      <c r="B29" s="2" t="s">
        <v>1</v>
      </c>
      <c r="C29" s="192" t="s">
        <v>208</v>
      </c>
      <c r="D29" s="193"/>
      <c r="E29" s="194"/>
      <c r="F29" s="4">
        <v>7</v>
      </c>
      <c r="G29" s="192" t="s">
        <v>131</v>
      </c>
      <c r="H29" s="193"/>
      <c r="I29" s="194"/>
      <c r="J29" s="4">
        <v>5</v>
      </c>
      <c r="K29" s="192" t="s">
        <v>303</v>
      </c>
      <c r="L29" s="193"/>
      <c r="M29" s="194"/>
      <c r="N29" s="4">
        <v>8</v>
      </c>
      <c r="O29" s="199" t="s">
        <v>209</v>
      </c>
      <c r="P29" s="193"/>
      <c r="Q29" s="194"/>
      <c r="R29" s="5">
        <v>3</v>
      </c>
      <c r="S29" s="38"/>
      <c r="U29" s="43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43"/>
      <c r="V30" s="39"/>
      <c r="W30" s="39"/>
      <c r="X30" s="39"/>
    </row>
    <row r="31" spans="1:24" x14ac:dyDescent="0.2">
      <c r="A31" s="83" t="str">
        <f t="shared" ref="A31:B48" si="2">A3</f>
        <v>7</v>
      </c>
      <c r="B31" s="86" t="str">
        <f t="shared" si="2"/>
        <v>Dino Sanchez</v>
      </c>
      <c r="C31" s="12">
        <v>3</v>
      </c>
      <c r="D31" s="13">
        <v>0</v>
      </c>
      <c r="E31" s="13">
        <v>1</v>
      </c>
      <c r="F31" s="14">
        <v>0</v>
      </c>
      <c r="G31" s="12">
        <v>3</v>
      </c>
      <c r="H31" s="13">
        <v>0</v>
      </c>
      <c r="I31" s="13">
        <v>2</v>
      </c>
      <c r="J31" s="14">
        <v>0</v>
      </c>
      <c r="K31" s="12">
        <v>3</v>
      </c>
      <c r="L31" s="13">
        <v>0</v>
      </c>
      <c r="M31" s="13">
        <v>2</v>
      </c>
      <c r="N31" s="14">
        <v>2</v>
      </c>
      <c r="O31" s="15">
        <v>4</v>
      </c>
      <c r="P31" s="13">
        <v>1</v>
      </c>
      <c r="Q31" s="13">
        <v>2</v>
      </c>
      <c r="R31" s="16">
        <v>1</v>
      </c>
      <c r="S31" s="17"/>
      <c r="U31" s="43"/>
      <c r="V31" s="42"/>
      <c r="W31" s="41"/>
      <c r="X31" s="39"/>
    </row>
    <row r="32" spans="1:24" ht="12.75" customHeight="1" x14ac:dyDescent="0.2">
      <c r="A32" s="83" t="str">
        <f t="shared" si="2"/>
        <v>11</v>
      </c>
      <c r="B32" s="86" t="str">
        <f t="shared" si="2"/>
        <v>Bob Miller</v>
      </c>
      <c r="C32" s="12">
        <v>2</v>
      </c>
      <c r="D32" s="13">
        <v>1</v>
      </c>
      <c r="E32" s="13">
        <v>1</v>
      </c>
      <c r="F32" s="14">
        <v>0</v>
      </c>
      <c r="G32" s="12">
        <v>2</v>
      </c>
      <c r="H32" s="13">
        <v>1</v>
      </c>
      <c r="I32" s="13">
        <v>1</v>
      </c>
      <c r="J32" s="14">
        <v>0</v>
      </c>
      <c r="K32" s="12">
        <v>3</v>
      </c>
      <c r="L32" s="13">
        <v>0</v>
      </c>
      <c r="M32" s="13">
        <v>3</v>
      </c>
      <c r="N32" s="14">
        <v>0</v>
      </c>
      <c r="O32" s="15">
        <v>3</v>
      </c>
      <c r="P32" s="13">
        <v>1</v>
      </c>
      <c r="Q32" s="13">
        <v>2</v>
      </c>
      <c r="R32" s="16">
        <v>1</v>
      </c>
      <c r="S32" s="17">
        <v>0</v>
      </c>
      <c r="U32" s="41"/>
      <c r="V32" s="39"/>
      <c r="W32" s="39"/>
      <c r="X32" s="39"/>
    </row>
    <row r="33" spans="1:24" ht="12.75" customHeight="1" x14ac:dyDescent="0.2">
      <c r="A33" s="83" t="str">
        <f t="shared" si="2"/>
        <v>1</v>
      </c>
      <c r="B33" s="86" t="str">
        <f t="shared" si="2"/>
        <v>Michael Walker</v>
      </c>
      <c r="C33" s="12">
        <v>4</v>
      </c>
      <c r="D33" s="13">
        <v>0</v>
      </c>
      <c r="E33" s="13">
        <v>3</v>
      </c>
      <c r="F33" s="14">
        <v>5</v>
      </c>
      <c r="G33" s="12">
        <v>5</v>
      </c>
      <c r="H33" s="13">
        <v>3</v>
      </c>
      <c r="I33" s="13">
        <v>2</v>
      </c>
      <c r="J33" s="14">
        <v>0</v>
      </c>
      <c r="K33" s="12">
        <v>4</v>
      </c>
      <c r="L33" s="13">
        <v>3</v>
      </c>
      <c r="M33" s="13">
        <v>1</v>
      </c>
      <c r="N33" s="14">
        <v>3</v>
      </c>
      <c r="O33" s="15">
        <v>4</v>
      </c>
      <c r="P33" s="13">
        <v>2</v>
      </c>
      <c r="Q33" s="13">
        <v>2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22</v>
      </c>
      <c r="B34" s="86" t="str">
        <f t="shared" si="2"/>
        <v>Chad Morley</v>
      </c>
      <c r="C34" s="12">
        <v>2</v>
      </c>
      <c r="D34" s="13">
        <v>0</v>
      </c>
      <c r="E34" s="13">
        <v>1</v>
      </c>
      <c r="F34" s="14">
        <v>0</v>
      </c>
      <c r="G34" s="12">
        <v>2</v>
      </c>
      <c r="H34" s="13">
        <v>0</v>
      </c>
      <c r="I34" s="13">
        <v>1</v>
      </c>
      <c r="J34" s="14">
        <v>0</v>
      </c>
      <c r="K34" s="12"/>
      <c r="L34" s="13"/>
      <c r="M34" s="13"/>
      <c r="N34" s="14"/>
      <c r="O34" s="15">
        <v>1</v>
      </c>
      <c r="P34" s="13">
        <v>0</v>
      </c>
      <c r="Q34" s="13">
        <v>1</v>
      </c>
      <c r="R34" s="16">
        <v>1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24</v>
      </c>
      <c r="B35" s="86" t="str">
        <f t="shared" si="2"/>
        <v>Mike King</v>
      </c>
      <c r="C35" s="12"/>
      <c r="D35" s="13"/>
      <c r="E35" s="13"/>
      <c r="F35" s="14"/>
      <c r="G35" s="12">
        <v>1</v>
      </c>
      <c r="H35" s="13">
        <v>0</v>
      </c>
      <c r="I35" s="13">
        <v>1</v>
      </c>
      <c r="J35" s="14">
        <v>0</v>
      </c>
      <c r="K35" s="12">
        <v>2</v>
      </c>
      <c r="L35" s="13">
        <v>0</v>
      </c>
      <c r="M35" s="13">
        <v>1</v>
      </c>
      <c r="N35" s="14">
        <v>0</v>
      </c>
      <c r="O35" s="15"/>
      <c r="P35" s="13"/>
      <c r="Q35" s="13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25</v>
      </c>
      <c r="B36" s="86" t="str">
        <f t="shared" si="2"/>
        <v>Travis Pruett</v>
      </c>
      <c r="C36" s="12">
        <v>3</v>
      </c>
      <c r="D36" s="13">
        <v>1</v>
      </c>
      <c r="E36" s="13">
        <v>2</v>
      </c>
      <c r="F36" s="14">
        <v>2</v>
      </c>
      <c r="G36" s="12">
        <v>5</v>
      </c>
      <c r="H36" s="13">
        <v>2</v>
      </c>
      <c r="I36" s="13">
        <v>3</v>
      </c>
      <c r="J36" s="14">
        <v>1</v>
      </c>
      <c r="K36" s="12">
        <v>4</v>
      </c>
      <c r="L36" s="13">
        <v>0</v>
      </c>
      <c r="M36" s="13">
        <v>3</v>
      </c>
      <c r="N36" s="14">
        <v>0</v>
      </c>
      <c r="O36" s="15">
        <v>4</v>
      </c>
      <c r="P36" s="13">
        <v>0</v>
      </c>
      <c r="Q36" s="13">
        <v>3</v>
      </c>
      <c r="R36" s="16">
        <v>1</v>
      </c>
      <c r="S36" s="17" t="s">
        <v>8</v>
      </c>
      <c r="U36" s="160"/>
      <c r="V36" s="39"/>
      <c r="W36" s="44"/>
      <c r="X36" s="39"/>
    </row>
    <row r="37" spans="1:24" ht="12.75" customHeight="1" x14ac:dyDescent="0.2">
      <c r="A37" s="83" t="str">
        <f t="shared" si="2"/>
        <v>17</v>
      </c>
      <c r="B37" s="86" t="str">
        <f t="shared" si="2"/>
        <v>Dylan Pleasants</v>
      </c>
      <c r="C37" s="12">
        <v>3</v>
      </c>
      <c r="D37" s="13">
        <v>1</v>
      </c>
      <c r="E37" s="13">
        <v>1</v>
      </c>
      <c r="F37" s="14">
        <v>0</v>
      </c>
      <c r="G37" s="12">
        <v>4</v>
      </c>
      <c r="H37" s="13">
        <v>4</v>
      </c>
      <c r="I37" s="13">
        <v>0</v>
      </c>
      <c r="J37" s="14">
        <v>2</v>
      </c>
      <c r="K37" s="12">
        <v>4</v>
      </c>
      <c r="L37" s="13">
        <v>1</v>
      </c>
      <c r="M37" s="13">
        <v>2</v>
      </c>
      <c r="N37" s="14">
        <v>2</v>
      </c>
      <c r="O37" s="15">
        <v>4</v>
      </c>
      <c r="P37" s="13">
        <v>0</v>
      </c>
      <c r="Q37" s="13">
        <v>3</v>
      </c>
      <c r="R37" s="16">
        <v>1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21</v>
      </c>
      <c r="B38" s="86" t="str">
        <f t="shared" si="2"/>
        <v>Luz Avalos</v>
      </c>
      <c r="C38" s="12">
        <v>4</v>
      </c>
      <c r="D38" s="13">
        <v>0</v>
      </c>
      <c r="E38" s="13">
        <v>4</v>
      </c>
      <c r="F38" s="14">
        <v>0</v>
      </c>
      <c r="G38" s="12">
        <v>4</v>
      </c>
      <c r="H38" s="13">
        <v>1</v>
      </c>
      <c r="I38" s="13">
        <v>3</v>
      </c>
      <c r="J38" s="14">
        <v>0</v>
      </c>
      <c r="K38" s="12">
        <v>2</v>
      </c>
      <c r="L38" s="13">
        <v>0</v>
      </c>
      <c r="M38" s="13">
        <v>1</v>
      </c>
      <c r="N38" s="14">
        <v>0</v>
      </c>
      <c r="O38" s="15">
        <v>2</v>
      </c>
      <c r="P38" s="13">
        <v>0</v>
      </c>
      <c r="Q38" s="13">
        <v>1</v>
      </c>
      <c r="R38" s="16">
        <v>1</v>
      </c>
      <c r="S38" s="17"/>
      <c r="U38" s="43"/>
      <c r="V38" s="39"/>
      <c r="W38" s="44"/>
      <c r="X38" s="39"/>
    </row>
    <row r="39" spans="1:24" ht="12.75" customHeight="1" x14ac:dyDescent="0.2">
      <c r="A39" s="83">
        <f t="shared" si="2"/>
        <v>0</v>
      </c>
      <c r="B39" s="86">
        <f t="shared" si="2"/>
        <v>0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160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0"/>
      <c r="E40" s="130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101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160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160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160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160"/>
      <c r="V49" s="39"/>
      <c r="W49" s="39"/>
      <c r="X49" s="39"/>
    </row>
    <row r="50" spans="1:30" x14ac:dyDescent="0.2">
      <c r="A50" s="18" t="s">
        <v>9</v>
      </c>
      <c r="B50" s="19" t="str">
        <f>B22</f>
        <v>Ben Mariano</v>
      </c>
      <c r="C50" s="20">
        <v>21</v>
      </c>
      <c r="D50" s="21">
        <v>3</v>
      </c>
      <c r="E50" s="21">
        <v>13</v>
      </c>
      <c r="F50" s="22">
        <v>7</v>
      </c>
      <c r="G50" s="20">
        <v>26</v>
      </c>
      <c r="H50" s="21">
        <v>11</v>
      </c>
      <c r="I50" s="21">
        <v>13</v>
      </c>
      <c r="J50" s="22">
        <v>3</v>
      </c>
      <c r="K50" s="20">
        <v>22</v>
      </c>
      <c r="L50" s="21">
        <v>4</v>
      </c>
      <c r="M50" s="21">
        <v>13</v>
      </c>
      <c r="N50" s="22">
        <v>7</v>
      </c>
      <c r="O50" s="20">
        <v>22</v>
      </c>
      <c r="P50" s="21">
        <v>4</v>
      </c>
      <c r="Q50" s="21">
        <v>14</v>
      </c>
      <c r="R50" s="23">
        <v>6</v>
      </c>
      <c r="S50" s="24"/>
      <c r="U50" s="43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43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43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21</v>
      </c>
      <c r="D54" s="29">
        <f t="shared" si="3"/>
        <v>3</v>
      </c>
      <c r="E54" s="29">
        <f t="shared" si="3"/>
        <v>13</v>
      </c>
      <c r="F54" s="29">
        <f t="shared" si="3"/>
        <v>7</v>
      </c>
      <c r="G54" s="29">
        <f t="shared" si="3"/>
        <v>26</v>
      </c>
      <c r="H54" s="29">
        <f t="shared" si="3"/>
        <v>11</v>
      </c>
      <c r="I54" s="29">
        <f t="shared" si="3"/>
        <v>13</v>
      </c>
      <c r="J54" s="29">
        <f t="shared" si="3"/>
        <v>3</v>
      </c>
      <c r="K54" s="29">
        <f t="shared" si="3"/>
        <v>22</v>
      </c>
      <c r="L54" s="29">
        <f t="shared" si="3"/>
        <v>4</v>
      </c>
      <c r="M54" s="29">
        <f t="shared" si="3"/>
        <v>13</v>
      </c>
      <c r="N54" s="29">
        <f t="shared" si="3"/>
        <v>7</v>
      </c>
      <c r="O54" s="29">
        <f t="shared" si="3"/>
        <v>22</v>
      </c>
      <c r="P54" s="29">
        <f t="shared" si="3"/>
        <v>4</v>
      </c>
      <c r="Q54" s="29">
        <f t="shared" si="3"/>
        <v>14</v>
      </c>
      <c r="R54" s="29">
        <f t="shared" si="3"/>
        <v>6</v>
      </c>
      <c r="S54" s="24"/>
      <c r="U54" s="131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109</v>
      </c>
      <c r="D55" s="30">
        <f>SUM(P27,D54)</f>
        <v>19</v>
      </c>
      <c r="E55" s="30">
        <f>SUM(Q27,E54)</f>
        <v>61</v>
      </c>
      <c r="F55" s="30">
        <f>SUM(R27,F54)</f>
        <v>21</v>
      </c>
      <c r="G55" s="30">
        <f t="shared" ref="G55:R55" si="4">SUM(C55,G54)</f>
        <v>135</v>
      </c>
      <c r="H55" s="30">
        <f t="shared" si="4"/>
        <v>30</v>
      </c>
      <c r="I55" s="30">
        <f t="shared" si="4"/>
        <v>74</v>
      </c>
      <c r="J55" s="30">
        <f t="shared" si="4"/>
        <v>24</v>
      </c>
      <c r="K55" s="30">
        <f t="shared" si="4"/>
        <v>157</v>
      </c>
      <c r="L55" s="30">
        <f t="shared" si="4"/>
        <v>34</v>
      </c>
      <c r="M55" s="30">
        <f t="shared" si="4"/>
        <v>87</v>
      </c>
      <c r="N55" s="30">
        <f t="shared" si="4"/>
        <v>31</v>
      </c>
      <c r="O55" s="31">
        <f t="shared" si="4"/>
        <v>179</v>
      </c>
      <c r="P55" s="30">
        <f t="shared" si="4"/>
        <v>38</v>
      </c>
      <c r="Q55" s="30">
        <f t="shared" si="4"/>
        <v>101</v>
      </c>
      <c r="R55" s="32">
        <f t="shared" si="4"/>
        <v>37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/>
      <c r="D57" s="193"/>
      <c r="E57" s="194"/>
      <c r="F57" s="49"/>
      <c r="G57" s="192"/>
      <c r="H57" s="193"/>
      <c r="I57" s="194"/>
      <c r="J57" s="49"/>
      <c r="K57" s="192"/>
      <c r="L57" s="193"/>
      <c r="M57" s="198"/>
      <c r="N57" s="29"/>
      <c r="O57" s="51" t="s">
        <v>14</v>
      </c>
      <c r="P57" s="52"/>
      <c r="Q57" s="4"/>
      <c r="R57" s="53">
        <f>SUM(F1,J1,N1,R1,F29,J29,N29,R29,F57,J57,N57)</f>
        <v>68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5">A3</f>
        <v>7</v>
      </c>
      <c r="B59" s="86" t="str">
        <f t="shared" ref="B59:B76" si="6">B31</f>
        <v>Dino Sanchez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25</v>
      </c>
      <c r="P59" s="88">
        <f>SUM(D3,H3,L3,P3,D31,H31,L31,P31,D59,H59,L59)</f>
        <v>4</v>
      </c>
      <c r="Q59" s="88">
        <f>SUM(E3,I3,M3,Q3,E31,I31,M31,Q31,E59,I59,M59)</f>
        <v>13</v>
      </c>
      <c r="R59" s="89">
        <f>SUM(F3,J3,N3,R3,F31,J31,N31,R31,F59,J59,N59)</f>
        <v>5</v>
      </c>
      <c r="S59" s="84">
        <f>IF(O59=0,0,AVERAGE(P59/O59))</f>
        <v>0.16</v>
      </c>
      <c r="U59" s="43" t="s">
        <v>97</v>
      </c>
      <c r="V59" s="86" t="s">
        <v>257</v>
      </c>
      <c r="W59" s="59">
        <v>5</v>
      </c>
      <c r="X59" s="59">
        <v>5</v>
      </c>
      <c r="Y59" s="60">
        <v>0.16</v>
      </c>
      <c r="Z59" s="60" t="s">
        <v>200</v>
      </c>
      <c r="AA59" s="60">
        <v>0.7142857142857143</v>
      </c>
      <c r="AB59" s="60" t="s">
        <v>200</v>
      </c>
      <c r="AC59" s="59">
        <v>7</v>
      </c>
      <c r="AD59" s="105">
        <v>0.16</v>
      </c>
    </row>
    <row r="60" spans="1:30" x14ac:dyDescent="0.2">
      <c r="A60" s="83" t="str">
        <f t="shared" si="5"/>
        <v>11</v>
      </c>
      <c r="B60" s="86" t="str">
        <f t="shared" si="6"/>
        <v>Bob Miller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23</v>
      </c>
      <c r="P60" s="56">
        <f t="shared" si="7"/>
        <v>8</v>
      </c>
      <c r="Q60" s="56">
        <f t="shared" si="7"/>
        <v>13</v>
      </c>
      <c r="R60" s="91">
        <f t="shared" si="7"/>
        <v>2</v>
      </c>
      <c r="S60" s="85">
        <f t="shared" ref="S60:S76" si="8">IF(O60=0,0,AVERAGE(P60/O60))</f>
        <v>0.34782608695652173</v>
      </c>
      <c r="U60" s="43" t="s">
        <v>100</v>
      </c>
      <c r="V60" s="86" t="s">
        <v>259</v>
      </c>
      <c r="W60" s="59">
        <v>2</v>
      </c>
      <c r="X60" s="59">
        <v>2</v>
      </c>
      <c r="Y60" s="60">
        <v>0.34782608695652173</v>
      </c>
      <c r="Z60" s="60" t="s">
        <v>200</v>
      </c>
      <c r="AA60" s="60">
        <v>0.25</v>
      </c>
      <c r="AB60" s="60" t="s">
        <v>200</v>
      </c>
      <c r="AC60" s="59">
        <v>8</v>
      </c>
      <c r="AD60" s="105">
        <v>0.34782608695652173</v>
      </c>
    </row>
    <row r="61" spans="1:30" x14ac:dyDescent="0.2">
      <c r="A61" s="83" t="str">
        <f t="shared" si="5"/>
        <v>1</v>
      </c>
      <c r="B61" s="86" t="str">
        <f t="shared" si="6"/>
        <v>Michael Walker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30</v>
      </c>
      <c r="P61" s="56">
        <f t="shared" si="9"/>
        <v>10</v>
      </c>
      <c r="Q61" s="56">
        <f t="shared" si="9"/>
        <v>12</v>
      </c>
      <c r="R61" s="91">
        <f t="shared" si="9"/>
        <v>9</v>
      </c>
      <c r="S61" s="85">
        <f t="shared" si="8"/>
        <v>0.33333333333333331</v>
      </c>
      <c r="U61" s="43" t="s">
        <v>101</v>
      </c>
      <c r="V61" s="86" t="s">
        <v>261</v>
      </c>
      <c r="W61" s="59">
        <v>9</v>
      </c>
      <c r="X61" s="59">
        <v>9</v>
      </c>
      <c r="Y61" s="60">
        <v>0.33333333333333331</v>
      </c>
      <c r="Z61" s="60" t="s">
        <v>200</v>
      </c>
      <c r="AA61" s="60">
        <v>1.125</v>
      </c>
      <c r="AB61" s="60" t="s">
        <v>200</v>
      </c>
      <c r="AC61" s="59">
        <v>8</v>
      </c>
      <c r="AD61" s="105">
        <v>0.33333333333333331</v>
      </c>
    </row>
    <row r="62" spans="1:30" x14ac:dyDescent="0.2">
      <c r="A62" s="83" t="str">
        <f t="shared" si="5"/>
        <v>22</v>
      </c>
      <c r="B62" s="86" t="str">
        <f t="shared" si="6"/>
        <v>Chad Morley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11</v>
      </c>
      <c r="P62" s="56">
        <f t="shared" si="10"/>
        <v>1</v>
      </c>
      <c r="Q62" s="56">
        <f t="shared" si="10"/>
        <v>8</v>
      </c>
      <c r="R62" s="91">
        <f t="shared" si="10"/>
        <v>1</v>
      </c>
      <c r="S62" s="85">
        <f t="shared" si="8"/>
        <v>9.0909090909090912E-2</v>
      </c>
      <c r="U62" s="43" t="s">
        <v>144</v>
      </c>
      <c r="V62" s="86" t="s">
        <v>407</v>
      </c>
      <c r="W62" s="59">
        <v>1</v>
      </c>
      <c r="X62" s="59">
        <v>1</v>
      </c>
      <c r="Y62" s="60">
        <v>9.0909090909090912E-2</v>
      </c>
      <c r="Z62" s="60" t="s">
        <v>203</v>
      </c>
      <c r="AA62" s="60">
        <v>0.16666666666666666</v>
      </c>
      <c r="AB62" s="60" t="s">
        <v>200</v>
      </c>
      <c r="AC62" s="59">
        <v>6</v>
      </c>
      <c r="AD62" s="105">
        <v>0.05</v>
      </c>
    </row>
    <row r="63" spans="1:30" x14ac:dyDescent="0.2">
      <c r="A63" s="83" t="str">
        <f t="shared" si="5"/>
        <v>24</v>
      </c>
      <c r="B63" s="86" t="str">
        <f t="shared" si="6"/>
        <v>Mike King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12</v>
      </c>
      <c r="P63" s="56">
        <f t="shared" si="11"/>
        <v>2</v>
      </c>
      <c r="Q63" s="56">
        <f t="shared" si="11"/>
        <v>7</v>
      </c>
      <c r="R63" s="91">
        <f t="shared" si="11"/>
        <v>0</v>
      </c>
      <c r="S63" s="85">
        <f t="shared" si="8"/>
        <v>0.16666666666666666</v>
      </c>
      <c r="U63" s="43" t="s">
        <v>134</v>
      </c>
      <c r="V63" s="86" t="s">
        <v>262</v>
      </c>
      <c r="W63" s="59">
        <v>0</v>
      </c>
      <c r="X63" s="59" t="s">
        <v>434</v>
      </c>
      <c r="Y63" s="60">
        <v>0.16666666666666666</v>
      </c>
      <c r="Z63" s="60" t="s">
        <v>203</v>
      </c>
      <c r="AA63" s="60">
        <v>0</v>
      </c>
      <c r="AB63" s="60" t="s">
        <v>200</v>
      </c>
      <c r="AC63" s="59">
        <v>6</v>
      </c>
      <c r="AD63" s="105">
        <v>0.1</v>
      </c>
    </row>
    <row r="64" spans="1:30" x14ac:dyDescent="0.2">
      <c r="A64" s="83" t="str">
        <f t="shared" si="5"/>
        <v>25</v>
      </c>
      <c r="B64" s="86" t="str">
        <f t="shared" si="6"/>
        <v>Travis Pruett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31</v>
      </c>
      <c r="P64" s="56">
        <f t="shared" si="12"/>
        <v>5</v>
      </c>
      <c r="Q64" s="56">
        <f t="shared" si="12"/>
        <v>22</v>
      </c>
      <c r="R64" s="91">
        <f t="shared" si="12"/>
        <v>8</v>
      </c>
      <c r="S64" s="85">
        <f t="shared" si="8"/>
        <v>0.16129032258064516</v>
      </c>
      <c r="U64" s="43" t="s">
        <v>103</v>
      </c>
      <c r="V64" s="86" t="s">
        <v>313</v>
      </c>
      <c r="W64" s="59">
        <v>8</v>
      </c>
      <c r="X64" s="59">
        <v>8</v>
      </c>
      <c r="Y64" s="60">
        <v>0.16129032258064516</v>
      </c>
      <c r="Z64" s="60" t="s">
        <v>200</v>
      </c>
      <c r="AA64" s="60">
        <v>1</v>
      </c>
      <c r="AB64" s="60" t="s">
        <v>200</v>
      </c>
      <c r="AC64" s="59">
        <v>8</v>
      </c>
      <c r="AD64" s="105">
        <v>0.16129032258064516</v>
      </c>
    </row>
    <row r="65" spans="1:30" x14ac:dyDescent="0.2">
      <c r="A65" s="83" t="str">
        <f t="shared" si="5"/>
        <v>17</v>
      </c>
      <c r="B65" s="86" t="str">
        <f t="shared" si="6"/>
        <v>Dylan Pleasants</v>
      </c>
      <c r="C65" s="12"/>
      <c r="D65" s="13"/>
      <c r="E65" s="13"/>
      <c r="F65" s="106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30</v>
      </c>
      <c r="P65" s="56">
        <f t="shared" si="13"/>
        <v>7</v>
      </c>
      <c r="Q65" s="56">
        <f t="shared" si="13"/>
        <v>14</v>
      </c>
      <c r="R65" s="91">
        <f t="shared" si="13"/>
        <v>10</v>
      </c>
      <c r="S65" s="85">
        <f t="shared" si="8"/>
        <v>0.23333333333333334</v>
      </c>
      <c r="U65" s="43" t="s">
        <v>132</v>
      </c>
      <c r="V65" s="86" t="s">
        <v>314</v>
      </c>
      <c r="W65" s="59">
        <v>10</v>
      </c>
      <c r="X65" s="59">
        <v>10</v>
      </c>
      <c r="Y65" s="60">
        <v>0.23333333333333334</v>
      </c>
      <c r="Z65" s="60" t="s">
        <v>200</v>
      </c>
      <c r="AA65" s="60">
        <v>1.25</v>
      </c>
      <c r="AB65" s="60" t="s">
        <v>200</v>
      </c>
      <c r="AC65" s="59">
        <v>8</v>
      </c>
      <c r="AD65" s="105">
        <v>0.23333333333333334</v>
      </c>
    </row>
    <row r="66" spans="1:30" x14ac:dyDescent="0.2">
      <c r="A66" s="83" t="str">
        <f t="shared" si="5"/>
        <v>21</v>
      </c>
      <c r="B66" s="86" t="str">
        <f t="shared" si="6"/>
        <v>Luz Avalos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17</v>
      </c>
      <c r="P66" s="56">
        <f t="shared" si="14"/>
        <v>1</v>
      </c>
      <c r="Q66" s="56">
        <f t="shared" si="14"/>
        <v>12</v>
      </c>
      <c r="R66" s="91">
        <f t="shared" si="14"/>
        <v>2</v>
      </c>
      <c r="S66" s="85">
        <f t="shared" si="8"/>
        <v>5.8823529411764705E-2</v>
      </c>
      <c r="U66" s="43" t="s">
        <v>98</v>
      </c>
      <c r="V66" s="86" t="s">
        <v>408</v>
      </c>
      <c r="W66" s="59">
        <v>2</v>
      </c>
      <c r="X66" s="59">
        <v>2</v>
      </c>
      <c r="Y66" s="60">
        <v>5.8823529411764705E-2</v>
      </c>
      <c r="Z66" s="60" t="s">
        <v>203</v>
      </c>
      <c r="AA66" s="60">
        <v>0.25</v>
      </c>
      <c r="AB66" s="60" t="s">
        <v>200</v>
      </c>
      <c r="AC66" s="59">
        <v>8</v>
      </c>
      <c r="AD66" s="105">
        <v>0.05</v>
      </c>
    </row>
    <row r="67" spans="1:30" x14ac:dyDescent="0.2">
      <c r="A67" s="83">
        <f t="shared" si="5"/>
        <v>0</v>
      </c>
      <c r="B67" s="86">
        <f t="shared" si="6"/>
        <v>0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0</v>
      </c>
      <c r="P67" s="56">
        <f t="shared" si="15"/>
        <v>0</v>
      </c>
      <c r="Q67" s="56">
        <f t="shared" si="15"/>
        <v>0</v>
      </c>
      <c r="R67" s="91">
        <f t="shared" si="15"/>
        <v>0</v>
      </c>
      <c r="S67" s="85">
        <f t="shared" si="8"/>
        <v>0</v>
      </c>
      <c r="U67" s="43">
        <v>0</v>
      </c>
      <c r="V67" s="86">
        <v>0</v>
      </c>
      <c r="W67" s="59">
        <v>0</v>
      </c>
      <c r="X67" s="59" t="s">
        <v>434</v>
      </c>
      <c r="Y67" s="60">
        <v>0</v>
      </c>
      <c r="Z67" s="60" t="s">
        <v>203</v>
      </c>
      <c r="AA67" s="60">
        <v>0</v>
      </c>
      <c r="AB67" s="60" t="s">
        <v>204</v>
      </c>
      <c r="AC67" s="59">
        <v>0</v>
      </c>
      <c r="AD67" s="105">
        <v>0</v>
      </c>
    </row>
    <row r="68" spans="1:30" x14ac:dyDescent="0.2">
      <c r="A68" s="83">
        <f t="shared" si="5"/>
        <v>0</v>
      </c>
      <c r="B68" s="86">
        <f t="shared" si="6"/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>
        <v>0</v>
      </c>
      <c r="V68" s="86">
        <v>0</v>
      </c>
      <c r="W68" s="59">
        <v>0</v>
      </c>
      <c r="X68" s="59" t="s">
        <v>434</v>
      </c>
      <c r="Y68" s="60">
        <v>0</v>
      </c>
      <c r="Z68" s="60" t="s">
        <v>203</v>
      </c>
      <c r="AA68" s="60">
        <v>0</v>
      </c>
      <c r="AB68" s="60" t="s">
        <v>204</v>
      </c>
      <c r="AC68" s="59">
        <v>0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434</v>
      </c>
      <c r="Y69" s="60">
        <v>0</v>
      </c>
      <c r="Z69" s="60" t="s">
        <v>203</v>
      </c>
      <c r="AA69" s="60">
        <v>0</v>
      </c>
      <c r="AB69" s="60" t="s">
        <v>204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434</v>
      </c>
      <c r="Y70" s="60">
        <v>0</v>
      </c>
      <c r="Z70" s="60" t="s">
        <v>203</v>
      </c>
      <c r="AA70" s="60">
        <v>0</v>
      </c>
      <c r="AB70" s="60" t="s">
        <v>204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434</v>
      </c>
      <c r="Y71" s="60">
        <v>0</v>
      </c>
      <c r="Z71" s="60" t="s">
        <v>203</v>
      </c>
      <c r="AA71" s="60">
        <v>0</v>
      </c>
      <c r="AB71" s="60" t="s">
        <v>204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Ben Mariano</v>
      </c>
      <c r="C78" s="64"/>
      <c r="D78" s="65"/>
      <c r="E78" s="65"/>
      <c r="F78" s="66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179</v>
      </c>
      <c r="P78" s="21">
        <f t="shared" si="25"/>
        <v>38</v>
      </c>
      <c r="Q78" s="142">
        <f t="shared" si="25"/>
        <v>101</v>
      </c>
      <c r="R78" s="141"/>
      <c r="S78" s="143">
        <f>SUM(Q78/O78)</f>
        <v>0.56424581005586594</v>
      </c>
      <c r="V78" s="56" t="s">
        <v>23</v>
      </c>
      <c r="W78" s="59">
        <v>37</v>
      </c>
      <c r="X78" s="59">
        <v>37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90"/>
      <c r="D79" s="56"/>
      <c r="E79" s="56"/>
      <c r="F79" s="91"/>
      <c r="G79" s="90"/>
      <c r="H79" s="56"/>
      <c r="I79" s="56"/>
      <c r="J79" s="91"/>
      <c r="K79" s="90"/>
      <c r="L79" s="56"/>
      <c r="M79" s="56"/>
      <c r="N79" s="91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0.34782608695652173</v>
      </c>
      <c r="Z79" s="68"/>
      <c r="AA79" s="68">
        <v>1.25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179</v>
      </c>
      <c r="P82" s="29">
        <f t="shared" si="26"/>
        <v>38</v>
      </c>
      <c r="Q82" s="29">
        <f t="shared" si="26"/>
        <v>101</v>
      </c>
      <c r="R82" s="29">
        <f t="shared" si="26"/>
        <v>37</v>
      </c>
      <c r="S82" s="69">
        <f>AVERAGE(P82/O82)</f>
        <v>0.21229050279329609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179</v>
      </c>
      <c r="D83" s="29">
        <f>SUM(P55,D82)</f>
        <v>38</v>
      </c>
      <c r="E83" s="29">
        <f>SUM(Q55,E82)</f>
        <v>101</v>
      </c>
      <c r="F83" s="29">
        <f>SUM(R55,F82)</f>
        <v>37</v>
      </c>
      <c r="G83" s="29">
        <f t="shared" ref="G83:M83" si="27">SUM(C83,G82)</f>
        <v>179</v>
      </c>
      <c r="H83" s="29">
        <f t="shared" si="27"/>
        <v>38</v>
      </c>
      <c r="I83" s="29">
        <f t="shared" si="27"/>
        <v>101</v>
      </c>
      <c r="J83" s="29">
        <f t="shared" si="27"/>
        <v>37</v>
      </c>
      <c r="K83" s="29">
        <f t="shared" si="27"/>
        <v>179</v>
      </c>
      <c r="L83" s="29">
        <f t="shared" si="27"/>
        <v>38</v>
      </c>
      <c r="M83" s="29">
        <f t="shared" si="27"/>
        <v>101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0.51282051282051277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0.67647058823529416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8</v>
      </c>
      <c r="E86" s="73" t="s">
        <v>32</v>
      </c>
      <c r="V86" s="77" t="s">
        <v>29</v>
      </c>
      <c r="W86" s="61" t="s">
        <v>263</v>
      </c>
      <c r="X86" s="79">
        <v>0.43575418994413406</v>
      </c>
      <c r="Y86" s="62" t="s">
        <v>200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205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205</v>
      </c>
    </row>
  </sheetData>
  <sheetProtection password="97AA" sheet="1" objects="1" scenarios="1"/>
  <sortState ref="U24:U54">
    <sortCondition ref="U24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29" priority="5" stopIfTrue="1" operator="equal">
      <formula>$Y$79</formula>
    </cfRule>
  </conditionalFormatting>
  <conditionalFormatting sqref="AA59:AB74 AA77:AB77">
    <cfRule type="cellIs" dxfId="28" priority="6" stopIfTrue="1" operator="equal">
      <formula>$AA$79</formula>
    </cfRule>
  </conditionalFormatting>
  <conditionalFormatting sqref="Y75:Z75">
    <cfRule type="cellIs" dxfId="27" priority="3" stopIfTrue="1" operator="equal">
      <formula>$Y$79</formula>
    </cfRule>
  </conditionalFormatting>
  <conditionalFormatting sqref="AA75:AB75">
    <cfRule type="cellIs" dxfId="26" priority="4" stopIfTrue="1" operator="equal">
      <formula>$AA$79</formula>
    </cfRule>
  </conditionalFormatting>
  <conditionalFormatting sqref="Y76:Z76">
    <cfRule type="cellIs" dxfId="25" priority="1" stopIfTrue="1" operator="equal">
      <formula>$Y$79</formula>
    </cfRule>
  </conditionalFormatting>
  <conditionalFormatting sqref="AA76:AB76">
    <cfRule type="cellIs" dxfId="2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3">
    <tabColor rgb="FF92D050"/>
  </sheetPr>
  <dimension ref="A1:AD89"/>
  <sheetViews>
    <sheetView zoomScaleNormal="100" workbookViewId="0">
      <pane xSplit="2" ySplit="2" topLeftCell="C64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19" ht="13.5" thickBot="1" x14ac:dyDescent="0.25">
      <c r="A1" s="1" t="s">
        <v>0</v>
      </c>
      <c r="B1" s="2" t="s">
        <v>1</v>
      </c>
      <c r="C1" s="192" t="s">
        <v>70</v>
      </c>
      <c r="D1" s="193"/>
      <c r="E1" s="194"/>
      <c r="F1" s="4">
        <v>17</v>
      </c>
      <c r="G1" s="192" t="s">
        <v>249</v>
      </c>
      <c r="H1" s="193"/>
      <c r="I1" s="194"/>
      <c r="J1" s="4">
        <v>16</v>
      </c>
      <c r="K1" s="192" t="s">
        <v>304</v>
      </c>
      <c r="L1" s="193"/>
      <c r="M1" s="194"/>
      <c r="N1" s="4">
        <v>18</v>
      </c>
      <c r="O1" s="192" t="s">
        <v>208</v>
      </c>
      <c r="P1" s="193"/>
      <c r="Q1" s="194"/>
      <c r="R1" s="4">
        <v>7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97</v>
      </c>
      <c r="B3" s="86" t="s">
        <v>157</v>
      </c>
      <c r="C3" s="12">
        <v>4</v>
      </c>
      <c r="D3" s="130">
        <v>2</v>
      </c>
      <c r="E3" s="130">
        <v>1</v>
      </c>
      <c r="F3" s="14">
        <v>0</v>
      </c>
      <c r="G3" s="12">
        <v>4</v>
      </c>
      <c r="H3" s="130">
        <v>1</v>
      </c>
      <c r="I3" s="130">
        <v>1</v>
      </c>
      <c r="J3" s="14">
        <v>1</v>
      </c>
      <c r="K3" s="116">
        <v>4</v>
      </c>
      <c r="L3" s="117">
        <v>2</v>
      </c>
      <c r="M3" s="117">
        <v>2</v>
      </c>
      <c r="N3" s="118">
        <v>0</v>
      </c>
      <c r="O3" s="116">
        <v>4</v>
      </c>
      <c r="P3" s="117">
        <v>3</v>
      </c>
      <c r="Q3" s="117">
        <v>0</v>
      </c>
      <c r="R3" s="118">
        <v>0</v>
      </c>
      <c r="S3" s="17"/>
    </row>
    <row r="4" spans="1:19" x14ac:dyDescent="0.2">
      <c r="A4" s="83" t="s">
        <v>103</v>
      </c>
      <c r="B4" s="86" t="s">
        <v>267</v>
      </c>
      <c r="C4" s="12">
        <v>4</v>
      </c>
      <c r="D4" s="130">
        <v>2</v>
      </c>
      <c r="E4" s="130">
        <v>2</v>
      </c>
      <c r="F4" s="14">
        <v>0</v>
      </c>
      <c r="G4" s="12">
        <v>2</v>
      </c>
      <c r="H4" s="130">
        <v>0</v>
      </c>
      <c r="I4" s="130">
        <v>0</v>
      </c>
      <c r="J4" s="14">
        <v>0</v>
      </c>
      <c r="K4" s="116">
        <v>4</v>
      </c>
      <c r="L4" s="117">
        <v>1</v>
      </c>
      <c r="M4" s="117">
        <v>2</v>
      </c>
      <c r="N4" s="118">
        <v>0</v>
      </c>
      <c r="O4" s="116">
        <v>4</v>
      </c>
      <c r="P4" s="117">
        <v>2</v>
      </c>
      <c r="Q4" s="117">
        <v>1</v>
      </c>
      <c r="R4" s="118">
        <v>0</v>
      </c>
      <c r="S4" s="17"/>
    </row>
    <row r="5" spans="1:19" x14ac:dyDescent="0.2">
      <c r="A5" s="83" t="s">
        <v>220</v>
      </c>
      <c r="B5" s="86" t="s">
        <v>401</v>
      </c>
      <c r="C5" s="12">
        <v>4</v>
      </c>
      <c r="D5" s="130">
        <v>0</v>
      </c>
      <c r="E5" s="130">
        <v>1</v>
      </c>
      <c r="F5" s="14">
        <v>0</v>
      </c>
      <c r="G5" s="12">
        <v>3</v>
      </c>
      <c r="H5" s="130">
        <v>0</v>
      </c>
      <c r="I5" s="130">
        <v>3</v>
      </c>
      <c r="J5" s="14">
        <v>0</v>
      </c>
      <c r="K5" s="116">
        <v>1</v>
      </c>
      <c r="L5" s="117">
        <v>0</v>
      </c>
      <c r="M5" s="117">
        <v>0</v>
      </c>
      <c r="N5" s="118">
        <v>0</v>
      </c>
      <c r="O5" s="116">
        <v>4</v>
      </c>
      <c r="P5" s="117">
        <v>0</v>
      </c>
      <c r="Q5" s="117">
        <v>2</v>
      </c>
      <c r="R5" s="118">
        <v>0</v>
      </c>
      <c r="S5" s="17" t="s">
        <v>8</v>
      </c>
    </row>
    <row r="6" spans="1:19" x14ac:dyDescent="0.2">
      <c r="A6" s="83" t="s">
        <v>99</v>
      </c>
      <c r="B6" s="86" t="s">
        <v>422</v>
      </c>
      <c r="C6" s="12">
        <v>4</v>
      </c>
      <c r="D6" s="130">
        <v>0</v>
      </c>
      <c r="E6" s="130">
        <v>3</v>
      </c>
      <c r="F6" s="14">
        <v>0</v>
      </c>
      <c r="G6" s="12">
        <v>3</v>
      </c>
      <c r="H6" s="130">
        <v>0</v>
      </c>
      <c r="I6" s="130">
        <v>2</v>
      </c>
      <c r="J6" s="14">
        <v>0</v>
      </c>
      <c r="K6" s="116">
        <v>4</v>
      </c>
      <c r="L6" s="117">
        <v>1</v>
      </c>
      <c r="M6" s="117">
        <v>2</v>
      </c>
      <c r="N6" s="118">
        <v>0</v>
      </c>
      <c r="O6" s="116">
        <v>4</v>
      </c>
      <c r="P6" s="117">
        <v>0</v>
      </c>
      <c r="Q6" s="117">
        <v>3</v>
      </c>
      <c r="R6" s="118">
        <v>0</v>
      </c>
      <c r="S6" s="17"/>
    </row>
    <row r="7" spans="1:19" x14ac:dyDescent="0.2">
      <c r="A7" s="83" t="s">
        <v>105</v>
      </c>
      <c r="B7" s="86" t="s">
        <v>400</v>
      </c>
      <c r="C7" s="12">
        <v>0</v>
      </c>
      <c r="D7" s="130">
        <v>0</v>
      </c>
      <c r="E7" s="130">
        <v>0</v>
      </c>
      <c r="F7" s="14">
        <v>0</v>
      </c>
      <c r="G7" s="12">
        <v>2</v>
      </c>
      <c r="H7" s="130">
        <v>0</v>
      </c>
      <c r="I7" s="130">
        <v>0</v>
      </c>
      <c r="J7" s="14">
        <v>1</v>
      </c>
      <c r="K7" s="116">
        <v>3</v>
      </c>
      <c r="L7" s="117">
        <v>0</v>
      </c>
      <c r="M7" s="117">
        <v>1</v>
      </c>
      <c r="N7" s="118">
        <v>0</v>
      </c>
      <c r="O7" s="116">
        <v>0</v>
      </c>
      <c r="P7" s="117">
        <v>0</v>
      </c>
      <c r="Q7" s="117">
        <v>0</v>
      </c>
      <c r="R7" s="118">
        <v>2</v>
      </c>
      <c r="S7" s="17"/>
    </row>
    <row r="8" spans="1:19" x14ac:dyDescent="0.2">
      <c r="A8" s="83" t="s">
        <v>142</v>
      </c>
      <c r="B8" s="86" t="s">
        <v>268</v>
      </c>
      <c r="C8" s="12">
        <v>4</v>
      </c>
      <c r="D8" s="130">
        <v>1</v>
      </c>
      <c r="E8" s="130">
        <v>2</v>
      </c>
      <c r="F8" s="14">
        <v>7</v>
      </c>
      <c r="G8" s="12">
        <v>3</v>
      </c>
      <c r="H8" s="130">
        <v>1</v>
      </c>
      <c r="I8" s="130">
        <v>2</v>
      </c>
      <c r="J8" s="14">
        <v>4</v>
      </c>
      <c r="K8" s="116">
        <v>4</v>
      </c>
      <c r="L8" s="117">
        <v>1</v>
      </c>
      <c r="M8" s="117">
        <v>0</v>
      </c>
      <c r="N8" s="118">
        <v>2</v>
      </c>
      <c r="O8" s="116">
        <v>4</v>
      </c>
      <c r="P8" s="117">
        <v>1</v>
      </c>
      <c r="Q8" s="117">
        <v>2</v>
      </c>
      <c r="R8" s="118">
        <v>4</v>
      </c>
      <c r="S8" s="17"/>
    </row>
    <row r="9" spans="1:19" x14ac:dyDescent="0.2">
      <c r="A9" s="83" t="s">
        <v>158</v>
      </c>
      <c r="B9" s="86" t="s">
        <v>402</v>
      </c>
      <c r="C9" s="12">
        <v>3</v>
      </c>
      <c r="D9" s="130">
        <v>0</v>
      </c>
      <c r="E9" s="130">
        <v>2</v>
      </c>
      <c r="F9" s="14">
        <v>0</v>
      </c>
      <c r="G9" s="12">
        <v>3</v>
      </c>
      <c r="H9" s="130">
        <v>0</v>
      </c>
      <c r="I9" s="130">
        <v>1</v>
      </c>
      <c r="J9" s="14">
        <v>0</v>
      </c>
      <c r="K9" s="116">
        <v>3</v>
      </c>
      <c r="L9" s="117">
        <v>0</v>
      </c>
      <c r="M9" s="117">
        <v>2</v>
      </c>
      <c r="N9" s="118">
        <v>1</v>
      </c>
      <c r="O9" s="116">
        <v>4</v>
      </c>
      <c r="P9" s="117">
        <v>2</v>
      </c>
      <c r="Q9" s="117">
        <v>2</v>
      </c>
      <c r="R9" s="118">
        <v>2</v>
      </c>
      <c r="S9" s="17"/>
    </row>
    <row r="10" spans="1:19" x14ac:dyDescent="0.2">
      <c r="A10" s="83"/>
      <c r="B10" s="86"/>
      <c r="C10" s="12"/>
      <c r="D10" s="130"/>
      <c r="E10" s="130"/>
      <c r="F10" s="14"/>
      <c r="G10" s="12"/>
      <c r="H10" s="130"/>
      <c r="I10" s="130"/>
      <c r="J10" s="14"/>
      <c r="K10" s="12"/>
      <c r="L10" s="130"/>
      <c r="M10" s="130"/>
      <c r="N10" s="14"/>
      <c r="O10" s="12"/>
      <c r="P10" s="130"/>
      <c r="Q10" s="130"/>
      <c r="R10" s="14"/>
      <c r="S10" s="17"/>
    </row>
    <row r="11" spans="1:19" x14ac:dyDescent="0.2">
      <c r="A11" s="83"/>
      <c r="B11" s="86"/>
      <c r="C11" s="12"/>
      <c r="D11" s="130"/>
      <c r="E11" s="130"/>
      <c r="F11" s="14"/>
      <c r="G11" s="12"/>
      <c r="H11" s="130"/>
      <c r="I11" s="130"/>
      <c r="J11" s="14"/>
      <c r="K11" s="12"/>
      <c r="L11" s="130"/>
      <c r="M11" s="130"/>
      <c r="N11" s="14"/>
      <c r="O11" s="12"/>
      <c r="P11" s="130"/>
      <c r="Q11" s="130"/>
      <c r="R11" s="14"/>
      <c r="S11" s="17"/>
    </row>
    <row r="12" spans="1:19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2"/>
      <c r="P12" s="130"/>
      <c r="Q12" s="130"/>
      <c r="R12" s="14"/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/>
      <c r="P13" s="130"/>
      <c r="Q13" s="130"/>
      <c r="R13" s="14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0"/>
      <c r="R14" s="14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2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269</v>
      </c>
      <c r="C22" s="20">
        <v>23</v>
      </c>
      <c r="D22" s="21">
        <v>5</v>
      </c>
      <c r="E22" s="21">
        <v>11</v>
      </c>
      <c r="F22" s="22">
        <v>7</v>
      </c>
      <c r="G22" s="20">
        <v>20</v>
      </c>
      <c r="H22" s="21">
        <v>2</v>
      </c>
      <c r="I22" s="21">
        <v>9</v>
      </c>
      <c r="J22" s="22">
        <v>6</v>
      </c>
      <c r="K22" s="20">
        <v>23</v>
      </c>
      <c r="L22" s="21">
        <v>5</v>
      </c>
      <c r="M22" s="21">
        <v>9</v>
      </c>
      <c r="N22" s="22">
        <v>3</v>
      </c>
      <c r="O22" s="20">
        <v>24</v>
      </c>
      <c r="P22" s="21">
        <v>8</v>
      </c>
      <c r="Q22" s="21">
        <v>10</v>
      </c>
      <c r="R22" s="22">
        <v>8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5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23</v>
      </c>
      <c r="D26" s="29">
        <f t="shared" si="0"/>
        <v>5</v>
      </c>
      <c r="E26" s="29">
        <f t="shared" si="0"/>
        <v>11</v>
      </c>
      <c r="F26" s="29">
        <f t="shared" si="0"/>
        <v>7</v>
      </c>
      <c r="G26" s="29">
        <f t="shared" si="0"/>
        <v>20</v>
      </c>
      <c r="H26" s="29">
        <f t="shared" si="0"/>
        <v>2</v>
      </c>
      <c r="I26" s="29">
        <f t="shared" si="0"/>
        <v>9</v>
      </c>
      <c r="J26" s="29">
        <f t="shared" si="0"/>
        <v>6</v>
      </c>
      <c r="K26" s="29">
        <f t="shared" si="0"/>
        <v>23</v>
      </c>
      <c r="L26" s="29">
        <f t="shared" si="0"/>
        <v>5</v>
      </c>
      <c r="M26" s="29">
        <f t="shared" si="0"/>
        <v>9</v>
      </c>
      <c r="N26" s="29">
        <f t="shared" si="0"/>
        <v>3</v>
      </c>
      <c r="O26" s="29">
        <f t="shared" si="0"/>
        <v>24</v>
      </c>
      <c r="P26" s="29">
        <f t="shared" si="0"/>
        <v>8</v>
      </c>
      <c r="Q26" s="29">
        <f t="shared" si="0"/>
        <v>10</v>
      </c>
      <c r="R26" s="29">
        <f t="shared" si="0"/>
        <v>8</v>
      </c>
      <c r="S26" s="24"/>
    </row>
    <row r="27" spans="1:24" ht="13.5" thickBot="1" x14ac:dyDescent="0.25">
      <c r="A27" s="18"/>
      <c r="B27" s="28" t="s">
        <v>11</v>
      </c>
      <c r="C27" s="30">
        <f>C26</f>
        <v>23</v>
      </c>
      <c r="D27" s="30">
        <f>D26</f>
        <v>5</v>
      </c>
      <c r="E27" s="30">
        <f>E26</f>
        <v>11</v>
      </c>
      <c r="F27" s="30">
        <f>F26</f>
        <v>7</v>
      </c>
      <c r="G27" s="30">
        <f t="shared" ref="G27:R27" si="1">SUM(C27,G26)</f>
        <v>43</v>
      </c>
      <c r="H27" s="30">
        <f t="shared" si="1"/>
        <v>7</v>
      </c>
      <c r="I27" s="30">
        <f t="shared" si="1"/>
        <v>20</v>
      </c>
      <c r="J27" s="30">
        <f t="shared" si="1"/>
        <v>13</v>
      </c>
      <c r="K27" s="30">
        <f t="shared" si="1"/>
        <v>66</v>
      </c>
      <c r="L27" s="30">
        <f t="shared" si="1"/>
        <v>12</v>
      </c>
      <c r="M27" s="30">
        <f t="shared" si="1"/>
        <v>29</v>
      </c>
      <c r="N27" s="30">
        <f t="shared" si="1"/>
        <v>16</v>
      </c>
      <c r="O27" s="31">
        <f t="shared" si="1"/>
        <v>90</v>
      </c>
      <c r="P27" s="30">
        <f t="shared" si="1"/>
        <v>20</v>
      </c>
      <c r="Q27" s="30">
        <f t="shared" si="1"/>
        <v>39</v>
      </c>
      <c r="R27" s="32">
        <f t="shared" si="1"/>
        <v>24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9" t="s">
        <v>302</v>
      </c>
      <c r="D29" s="193"/>
      <c r="E29" s="194"/>
      <c r="F29" s="4">
        <v>17</v>
      </c>
      <c r="G29" s="199" t="s">
        <v>306</v>
      </c>
      <c r="H29" s="193"/>
      <c r="I29" s="194"/>
      <c r="J29" s="4">
        <v>1</v>
      </c>
      <c r="K29" s="199" t="s">
        <v>42</v>
      </c>
      <c r="L29" s="193"/>
      <c r="M29" s="194"/>
      <c r="N29" s="4">
        <v>21</v>
      </c>
      <c r="O29" s="199" t="s">
        <v>94</v>
      </c>
      <c r="P29" s="193"/>
      <c r="Q29" s="194"/>
      <c r="R29" s="5">
        <v>11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7" t="s">
        <v>4</v>
      </c>
      <c r="P30" s="8" t="s">
        <v>5</v>
      </c>
      <c r="Q30" s="8" t="s">
        <v>6</v>
      </c>
      <c r="R30" s="166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7</v>
      </c>
      <c r="B31" s="86" t="str">
        <f t="shared" si="2"/>
        <v>Garrick Scott</v>
      </c>
      <c r="C31" s="12">
        <v>5</v>
      </c>
      <c r="D31" s="130">
        <v>3</v>
      </c>
      <c r="E31" s="130">
        <v>2</v>
      </c>
      <c r="F31" s="14">
        <v>1</v>
      </c>
      <c r="G31" s="12">
        <v>4</v>
      </c>
      <c r="H31" s="130">
        <v>2</v>
      </c>
      <c r="I31" s="130">
        <v>2</v>
      </c>
      <c r="J31" s="14">
        <v>0</v>
      </c>
      <c r="K31" s="12">
        <v>5</v>
      </c>
      <c r="L31" s="130">
        <v>2</v>
      </c>
      <c r="M31" s="130">
        <v>1</v>
      </c>
      <c r="N31" s="14">
        <v>0</v>
      </c>
      <c r="O31" s="15">
        <v>6</v>
      </c>
      <c r="P31" s="130">
        <v>3</v>
      </c>
      <c r="Q31" s="130">
        <v>2</v>
      </c>
      <c r="R31" s="16">
        <v>2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25</v>
      </c>
      <c r="B32" s="86" t="str">
        <f t="shared" si="2"/>
        <v>Roy Cody</v>
      </c>
      <c r="C32" s="12">
        <v>5</v>
      </c>
      <c r="D32" s="130">
        <v>2</v>
      </c>
      <c r="E32" s="130">
        <v>2</v>
      </c>
      <c r="F32" s="14">
        <v>0</v>
      </c>
      <c r="G32" s="12">
        <v>4</v>
      </c>
      <c r="H32" s="130">
        <v>3</v>
      </c>
      <c r="I32" s="130">
        <v>1</v>
      </c>
      <c r="J32" s="14">
        <v>0</v>
      </c>
      <c r="K32" s="12">
        <v>4</v>
      </c>
      <c r="L32" s="130">
        <v>2</v>
      </c>
      <c r="M32" s="130">
        <v>2</v>
      </c>
      <c r="N32" s="14">
        <v>0</v>
      </c>
      <c r="O32" s="15">
        <v>5</v>
      </c>
      <c r="P32" s="130">
        <v>1</v>
      </c>
      <c r="Q32" s="130">
        <v>1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79</v>
      </c>
      <c r="B33" s="86" t="str">
        <f t="shared" si="2"/>
        <v>Courtney William</v>
      </c>
      <c r="C33" s="12">
        <v>5</v>
      </c>
      <c r="D33" s="130">
        <v>2</v>
      </c>
      <c r="E33" s="130">
        <v>2</v>
      </c>
      <c r="F33" s="14">
        <v>0</v>
      </c>
      <c r="G33" s="12">
        <v>3</v>
      </c>
      <c r="H33" s="130">
        <v>2</v>
      </c>
      <c r="I33" s="130">
        <v>0</v>
      </c>
      <c r="J33" s="14">
        <v>0</v>
      </c>
      <c r="K33" s="12">
        <v>0</v>
      </c>
      <c r="L33" s="130">
        <v>0</v>
      </c>
      <c r="M33" s="130">
        <v>0</v>
      </c>
      <c r="N33" s="14">
        <v>0</v>
      </c>
      <c r="O33" s="15"/>
      <c r="P33" s="130"/>
      <c r="Q33" s="130"/>
      <c r="R33" s="1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2</v>
      </c>
      <c r="B34" s="86" t="str">
        <f t="shared" si="2"/>
        <v>Magestin Sylvain</v>
      </c>
      <c r="C34" s="12">
        <v>5</v>
      </c>
      <c r="D34" s="130">
        <v>0</v>
      </c>
      <c r="E34" s="130">
        <v>2</v>
      </c>
      <c r="F34" s="14">
        <v>0</v>
      </c>
      <c r="G34" s="12">
        <v>1</v>
      </c>
      <c r="H34" s="130">
        <v>0</v>
      </c>
      <c r="I34" s="130">
        <v>0</v>
      </c>
      <c r="J34" s="14">
        <v>0</v>
      </c>
      <c r="K34" s="12">
        <v>4</v>
      </c>
      <c r="L34" s="130">
        <v>0</v>
      </c>
      <c r="M34" s="130">
        <v>2</v>
      </c>
      <c r="N34" s="14">
        <v>0</v>
      </c>
      <c r="O34" s="15">
        <v>5</v>
      </c>
      <c r="P34" s="130">
        <v>2</v>
      </c>
      <c r="Q34" s="130">
        <v>1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4</v>
      </c>
      <c r="B35" s="86" t="str">
        <f t="shared" si="2"/>
        <v>Tori Lynch</v>
      </c>
      <c r="C35" s="12">
        <v>0</v>
      </c>
      <c r="D35" s="130">
        <v>0</v>
      </c>
      <c r="E35" s="130">
        <v>0</v>
      </c>
      <c r="F35" s="14">
        <v>2</v>
      </c>
      <c r="G35" s="12">
        <v>3</v>
      </c>
      <c r="H35" s="130">
        <v>3</v>
      </c>
      <c r="I35" s="130">
        <v>0</v>
      </c>
      <c r="J35" s="14">
        <v>0</v>
      </c>
      <c r="K35" s="12">
        <v>4</v>
      </c>
      <c r="L35" s="130">
        <v>0</v>
      </c>
      <c r="M35" s="130">
        <v>1</v>
      </c>
      <c r="N35" s="14">
        <v>3</v>
      </c>
      <c r="O35" s="15">
        <v>5</v>
      </c>
      <c r="P35" s="130">
        <v>0</v>
      </c>
      <c r="Q35" s="130">
        <v>5</v>
      </c>
      <c r="R35" s="16">
        <v>2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12</v>
      </c>
      <c r="B36" s="86" t="str">
        <f t="shared" si="2"/>
        <v>Carnell Walker</v>
      </c>
      <c r="C36" s="12">
        <v>5</v>
      </c>
      <c r="D36" s="130">
        <v>2</v>
      </c>
      <c r="E36" s="130">
        <v>3</v>
      </c>
      <c r="F36" s="14">
        <v>5</v>
      </c>
      <c r="G36" s="12">
        <v>3</v>
      </c>
      <c r="H36" s="130">
        <v>2</v>
      </c>
      <c r="I36" s="130">
        <v>1</v>
      </c>
      <c r="J36" s="14">
        <v>1</v>
      </c>
      <c r="K36" s="12">
        <v>4</v>
      </c>
      <c r="L36" s="130">
        <v>2</v>
      </c>
      <c r="M36" s="130">
        <v>0</v>
      </c>
      <c r="N36" s="14">
        <v>4</v>
      </c>
      <c r="O36" s="15">
        <v>5</v>
      </c>
      <c r="P36" s="130">
        <v>4</v>
      </c>
      <c r="Q36" s="130">
        <v>0</v>
      </c>
      <c r="R36" s="16">
        <v>6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28</v>
      </c>
      <c r="B37" s="86" t="str">
        <f t="shared" si="2"/>
        <v>Dontray Hunt</v>
      </c>
      <c r="C37" s="12">
        <v>4</v>
      </c>
      <c r="D37" s="130">
        <v>2</v>
      </c>
      <c r="E37" s="130">
        <v>1</v>
      </c>
      <c r="F37" s="14">
        <v>0</v>
      </c>
      <c r="G37" s="12">
        <v>3</v>
      </c>
      <c r="H37" s="130">
        <v>3</v>
      </c>
      <c r="I37" s="130">
        <v>0</v>
      </c>
      <c r="J37" s="14">
        <v>0</v>
      </c>
      <c r="K37" s="12">
        <v>4</v>
      </c>
      <c r="L37" s="130">
        <v>1</v>
      </c>
      <c r="M37" s="130">
        <v>2</v>
      </c>
      <c r="N37" s="14">
        <v>2</v>
      </c>
      <c r="O37" s="15">
        <v>5</v>
      </c>
      <c r="P37" s="130">
        <v>3</v>
      </c>
      <c r="Q37" s="130">
        <v>1</v>
      </c>
      <c r="R37" s="16">
        <v>0</v>
      </c>
      <c r="S37" s="17"/>
      <c r="U37" s="43"/>
      <c r="V37" s="39"/>
      <c r="W37" s="44"/>
      <c r="X37" s="39"/>
    </row>
    <row r="38" spans="1:24" ht="12.75" customHeight="1" x14ac:dyDescent="0.2">
      <c r="A38" s="83">
        <f t="shared" si="2"/>
        <v>0</v>
      </c>
      <c r="B38" s="86">
        <f t="shared" si="2"/>
        <v>0</v>
      </c>
      <c r="C38" s="12"/>
      <c r="D38" s="130"/>
      <c r="E38" s="130"/>
      <c r="F38" s="14"/>
      <c r="G38" s="12"/>
      <c r="H38" s="130"/>
      <c r="I38" s="130"/>
      <c r="J38" s="14"/>
      <c r="K38" s="12"/>
      <c r="L38" s="130"/>
      <c r="M38" s="130"/>
      <c r="N38" s="14"/>
      <c r="O38" s="15"/>
      <c r="P38" s="130"/>
      <c r="Q38" s="130"/>
      <c r="R38" s="16"/>
      <c r="S38" s="17"/>
      <c r="U38" s="43"/>
      <c r="V38" s="39"/>
      <c r="W38" s="44"/>
      <c r="X38" s="39"/>
    </row>
    <row r="39" spans="1:24" ht="12.75" customHeight="1" x14ac:dyDescent="0.2">
      <c r="A39" s="83">
        <f t="shared" si="2"/>
        <v>0</v>
      </c>
      <c r="B39" s="86">
        <f t="shared" si="2"/>
        <v>0</v>
      </c>
      <c r="C39" s="12"/>
      <c r="D39" s="130"/>
      <c r="E39" s="130"/>
      <c r="F39" s="14"/>
      <c r="G39" s="12"/>
      <c r="H39" s="130"/>
      <c r="I39" s="130"/>
      <c r="J39" s="14"/>
      <c r="K39" s="12"/>
      <c r="L39" s="130"/>
      <c r="M39" s="130"/>
      <c r="N39" s="14"/>
      <c r="O39" s="15"/>
      <c r="P39" s="130"/>
      <c r="Q39" s="130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0"/>
      <c r="E40" s="130"/>
      <c r="F40" s="14"/>
      <c r="G40" s="12"/>
      <c r="H40" s="130"/>
      <c r="I40" s="130"/>
      <c r="J40" s="14"/>
      <c r="K40" s="12"/>
      <c r="L40" s="130"/>
      <c r="M40" s="130"/>
      <c r="N40" s="14"/>
      <c r="O40" s="15"/>
      <c r="P40" s="130"/>
      <c r="Q40" s="130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4"/>
      <c r="O41" s="15"/>
      <c r="P41" s="130"/>
      <c r="Q41" s="130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/>
      <c r="P42" s="130"/>
      <c r="Q42" s="130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Cortez Hill</v>
      </c>
      <c r="C50" s="20">
        <v>29</v>
      </c>
      <c r="D50" s="21">
        <v>11</v>
      </c>
      <c r="E50" s="21">
        <v>12</v>
      </c>
      <c r="F50" s="22">
        <v>8</v>
      </c>
      <c r="G50" s="20">
        <v>21</v>
      </c>
      <c r="H50" s="21">
        <v>15</v>
      </c>
      <c r="I50" s="21">
        <v>4</v>
      </c>
      <c r="J50" s="22">
        <v>1</v>
      </c>
      <c r="K50" s="20">
        <v>25</v>
      </c>
      <c r="L50" s="21">
        <v>7</v>
      </c>
      <c r="M50" s="21">
        <v>8</v>
      </c>
      <c r="N50" s="22">
        <v>9</v>
      </c>
      <c r="O50" s="20">
        <v>31</v>
      </c>
      <c r="P50" s="21">
        <v>13</v>
      </c>
      <c r="Q50" s="21">
        <v>10</v>
      </c>
      <c r="R50" s="23">
        <v>10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29</v>
      </c>
      <c r="D54" s="29">
        <f t="shared" si="4"/>
        <v>11</v>
      </c>
      <c r="E54" s="29">
        <f t="shared" si="4"/>
        <v>12</v>
      </c>
      <c r="F54" s="29">
        <f t="shared" si="4"/>
        <v>8</v>
      </c>
      <c r="G54" s="29">
        <f t="shared" si="4"/>
        <v>21</v>
      </c>
      <c r="H54" s="29">
        <f t="shared" si="4"/>
        <v>15</v>
      </c>
      <c r="I54" s="29">
        <f t="shared" si="4"/>
        <v>4</v>
      </c>
      <c r="J54" s="29">
        <f t="shared" si="4"/>
        <v>1</v>
      </c>
      <c r="K54" s="29">
        <f t="shared" si="4"/>
        <v>25</v>
      </c>
      <c r="L54" s="29">
        <f t="shared" si="4"/>
        <v>7</v>
      </c>
      <c r="M54" s="29">
        <f t="shared" si="4"/>
        <v>8</v>
      </c>
      <c r="N54" s="29">
        <f t="shared" si="4"/>
        <v>9</v>
      </c>
      <c r="O54" s="29">
        <f t="shared" si="4"/>
        <v>31</v>
      </c>
      <c r="P54" s="29">
        <f t="shared" si="4"/>
        <v>13</v>
      </c>
      <c r="Q54" s="29">
        <f t="shared" si="4"/>
        <v>10</v>
      </c>
      <c r="R54" s="29">
        <f t="shared" si="4"/>
        <v>10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119</v>
      </c>
      <c r="D55" s="30">
        <f>SUM(P27,D54)</f>
        <v>31</v>
      </c>
      <c r="E55" s="30">
        <f>SUM(Q27,E54)</f>
        <v>51</v>
      </c>
      <c r="F55" s="30">
        <f>SUM(R27,F54)</f>
        <v>32</v>
      </c>
      <c r="G55" s="30">
        <f t="shared" ref="G55:R55" si="5">SUM(C55,G54)</f>
        <v>140</v>
      </c>
      <c r="H55" s="30">
        <f t="shared" si="5"/>
        <v>46</v>
      </c>
      <c r="I55" s="30">
        <f t="shared" si="5"/>
        <v>55</v>
      </c>
      <c r="J55" s="30">
        <f t="shared" si="5"/>
        <v>33</v>
      </c>
      <c r="K55" s="30">
        <f t="shared" si="5"/>
        <v>165</v>
      </c>
      <c r="L55" s="30">
        <f t="shared" si="5"/>
        <v>53</v>
      </c>
      <c r="M55" s="30">
        <f t="shared" si="5"/>
        <v>63</v>
      </c>
      <c r="N55" s="30">
        <f t="shared" si="5"/>
        <v>42</v>
      </c>
      <c r="O55" s="31">
        <f t="shared" si="5"/>
        <v>196</v>
      </c>
      <c r="P55" s="30">
        <f t="shared" si="5"/>
        <v>66</v>
      </c>
      <c r="Q55" s="30">
        <f t="shared" si="5"/>
        <v>73</v>
      </c>
      <c r="R55" s="32">
        <f t="shared" si="5"/>
        <v>52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 t="s">
        <v>208</v>
      </c>
      <c r="D57" s="193"/>
      <c r="E57" s="194"/>
      <c r="F57" s="49">
        <v>10</v>
      </c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118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6">A3</f>
        <v>7</v>
      </c>
      <c r="B59" s="86" t="str">
        <f t="shared" ref="B59:B76" si="7">B31</f>
        <v>Garrick Scott</v>
      </c>
      <c r="C59" s="12">
        <v>5</v>
      </c>
      <c r="D59" s="130">
        <v>1</v>
      </c>
      <c r="E59" s="130">
        <v>3</v>
      </c>
      <c r="F59" s="14">
        <v>2</v>
      </c>
      <c r="G59" s="12"/>
      <c r="H59" s="130"/>
      <c r="I59" s="130"/>
      <c r="J59" s="14"/>
      <c r="K59" s="12"/>
      <c r="L59" s="130"/>
      <c r="M59" s="130"/>
      <c r="N59" s="14"/>
      <c r="O59" s="58">
        <f>SUM(C3,G3,K3,O3,C31,G31,K31,O31,C59,G59,K59)</f>
        <v>41</v>
      </c>
      <c r="P59" s="88">
        <f>SUM(D3,H3,L3,P3,D31,H31,L31,P31,D59,H59,L59)</f>
        <v>19</v>
      </c>
      <c r="Q59" s="88">
        <f>SUM(E3,I3,M3,Q3,E31,I31,M31,Q31,E59,I59,M59)</f>
        <v>14</v>
      </c>
      <c r="R59" s="89">
        <f>SUM(F3,J3,N3,R3,F31,J31,N31,R31,F59,J59,N59)</f>
        <v>6</v>
      </c>
      <c r="S59" s="84">
        <f>IF(O59=0,0,AVERAGE(P59/O59))</f>
        <v>0.46341463414634149</v>
      </c>
      <c r="U59" s="43" t="s">
        <v>97</v>
      </c>
      <c r="V59" s="86" t="s">
        <v>157</v>
      </c>
      <c r="W59" s="59">
        <v>6</v>
      </c>
      <c r="X59" s="59">
        <v>6</v>
      </c>
      <c r="Y59" s="60">
        <v>0.46341463414634149</v>
      </c>
      <c r="Z59" s="60" t="s">
        <v>200</v>
      </c>
      <c r="AA59" s="60">
        <v>0.66666666666666663</v>
      </c>
      <c r="AB59" s="60" t="s">
        <v>200</v>
      </c>
      <c r="AC59" s="59">
        <v>9</v>
      </c>
      <c r="AD59" s="105">
        <v>0.46341463414634149</v>
      </c>
    </row>
    <row r="60" spans="1:30" x14ac:dyDescent="0.2">
      <c r="A60" s="83" t="str">
        <f t="shared" si="6"/>
        <v>25</v>
      </c>
      <c r="B60" s="86" t="str">
        <f t="shared" si="7"/>
        <v>Roy Cody</v>
      </c>
      <c r="C60" s="12">
        <v>5</v>
      </c>
      <c r="D60" s="130">
        <v>3</v>
      </c>
      <c r="E60" s="130">
        <v>0</v>
      </c>
      <c r="F60" s="14">
        <v>1</v>
      </c>
      <c r="G60" s="12"/>
      <c r="H60" s="130"/>
      <c r="I60" s="130"/>
      <c r="J60" s="14"/>
      <c r="K60" s="12"/>
      <c r="L60" s="130"/>
      <c r="M60" s="130"/>
      <c r="N60" s="14"/>
      <c r="O60" s="90">
        <f t="shared" ref="O60:R60" si="8">SUM(C4,G4,K4,O4,C32,G32,K32,O32,C60,G60,K60)</f>
        <v>37</v>
      </c>
      <c r="P60" s="56">
        <f t="shared" si="8"/>
        <v>16</v>
      </c>
      <c r="Q60" s="56">
        <f t="shared" si="8"/>
        <v>11</v>
      </c>
      <c r="R60" s="91">
        <f t="shared" si="8"/>
        <v>1</v>
      </c>
      <c r="S60" s="85">
        <f t="shared" ref="S60:S76" si="9">IF(O60=0,0,AVERAGE(P60/O60))</f>
        <v>0.43243243243243246</v>
      </c>
      <c r="U60" s="43" t="s">
        <v>103</v>
      </c>
      <c r="V60" s="86" t="s">
        <v>267</v>
      </c>
      <c r="W60" s="59">
        <v>1</v>
      </c>
      <c r="X60" s="59">
        <v>1</v>
      </c>
      <c r="Y60" s="60">
        <v>0.43243243243243246</v>
      </c>
      <c r="Z60" s="60" t="s">
        <v>200</v>
      </c>
      <c r="AA60" s="60">
        <v>0.1111111111111111</v>
      </c>
      <c r="AB60" s="60" t="s">
        <v>200</v>
      </c>
      <c r="AC60" s="59">
        <v>9</v>
      </c>
      <c r="AD60" s="105">
        <v>0.43243243243243246</v>
      </c>
    </row>
    <row r="61" spans="1:30" x14ac:dyDescent="0.2">
      <c r="A61" s="83" t="str">
        <f t="shared" si="6"/>
        <v>79</v>
      </c>
      <c r="B61" s="86" t="str">
        <f t="shared" si="7"/>
        <v>Courtney William</v>
      </c>
      <c r="C61" s="12"/>
      <c r="D61" s="130"/>
      <c r="E61" s="130"/>
      <c r="F61" s="14"/>
      <c r="G61" s="12"/>
      <c r="H61" s="130"/>
      <c r="I61" s="130"/>
      <c r="J61" s="14"/>
      <c r="K61" s="12"/>
      <c r="L61" s="130"/>
      <c r="M61" s="130"/>
      <c r="N61" s="14"/>
      <c r="O61" s="90">
        <f t="shared" ref="O61:R61" si="10">SUM(C5,G5,K5,O5,C33,G33,K33,O33,C61,G61,K61)</f>
        <v>20</v>
      </c>
      <c r="P61" s="56">
        <f t="shared" si="10"/>
        <v>4</v>
      </c>
      <c r="Q61" s="56">
        <f t="shared" si="10"/>
        <v>8</v>
      </c>
      <c r="R61" s="91">
        <f t="shared" si="10"/>
        <v>0</v>
      </c>
      <c r="S61" s="85">
        <f t="shared" si="9"/>
        <v>0.2</v>
      </c>
      <c r="U61" s="43" t="s">
        <v>220</v>
      </c>
      <c r="V61" s="86" t="s">
        <v>401</v>
      </c>
      <c r="W61" s="59">
        <v>0</v>
      </c>
      <c r="X61" s="59" t="s">
        <v>434</v>
      </c>
      <c r="Y61" s="60">
        <v>0.2</v>
      </c>
      <c r="Z61" s="60" t="s">
        <v>200</v>
      </c>
      <c r="AA61" s="60">
        <v>0</v>
      </c>
      <c r="AB61" s="60" t="s">
        <v>200</v>
      </c>
      <c r="AC61" s="59">
        <v>7</v>
      </c>
      <c r="AD61" s="105">
        <v>0.2</v>
      </c>
    </row>
    <row r="62" spans="1:30" x14ac:dyDescent="0.2">
      <c r="A62" s="83" t="str">
        <f t="shared" si="6"/>
        <v>2</v>
      </c>
      <c r="B62" s="86" t="str">
        <f t="shared" si="7"/>
        <v>Magestin Sylvain</v>
      </c>
      <c r="C62" s="12">
        <v>5</v>
      </c>
      <c r="D62" s="130">
        <v>1</v>
      </c>
      <c r="E62" s="130">
        <v>2</v>
      </c>
      <c r="F62" s="14">
        <v>0</v>
      </c>
      <c r="G62" s="12"/>
      <c r="H62" s="130"/>
      <c r="I62" s="130"/>
      <c r="J62" s="14"/>
      <c r="K62" s="12"/>
      <c r="L62" s="130"/>
      <c r="M62" s="130"/>
      <c r="N62" s="14"/>
      <c r="O62" s="90">
        <f t="shared" ref="O62:R62" si="11">SUM(C6,G6,K6,O6,C34,G34,K34,O34,C62,G62,K62)</f>
        <v>35</v>
      </c>
      <c r="P62" s="56">
        <f t="shared" si="11"/>
        <v>4</v>
      </c>
      <c r="Q62" s="56">
        <f t="shared" si="11"/>
        <v>17</v>
      </c>
      <c r="R62" s="91">
        <f t="shared" si="11"/>
        <v>0</v>
      </c>
      <c r="S62" s="85">
        <f t="shared" si="9"/>
        <v>0.11428571428571428</v>
      </c>
      <c r="U62" s="43" t="s">
        <v>99</v>
      </c>
      <c r="V62" s="86" t="s">
        <v>422</v>
      </c>
      <c r="W62" s="59">
        <v>0</v>
      </c>
      <c r="X62" s="59" t="s">
        <v>434</v>
      </c>
      <c r="Y62" s="60">
        <v>0.11428571428571428</v>
      </c>
      <c r="Z62" s="60" t="s">
        <v>200</v>
      </c>
      <c r="AA62" s="60">
        <v>0</v>
      </c>
      <c r="AB62" s="60" t="s">
        <v>200</v>
      </c>
      <c r="AC62" s="59">
        <v>9</v>
      </c>
      <c r="AD62" s="105">
        <v>0.11428571428571428</v>
      </c>
    </row>
    <row r="63" spans="1:30" x14ac:dyDescent="0.2">
      <c r="A63" s="83" t="str">
        <f t="shared" si="6"/>
        <v>4</v>
      </c>
      <c r="B63" s="86" t="str">
        <f t="shared" si="7"/>
        <v>Tori Lynch</v>
      </c>
      <c r="C63" s="12">
        <v>5</v>
      </c>
      <c r="D63" s="130">
        <v>0</v>
      </c>
      <c r="E63" s="130">
        <v>1</v>
      </c>
      <c r="F63" s="14">
        <v>1</v>
      </c>
      <c r="G63" s="12"/>
      <c r="H63" s="130"/>
      <c r="I63" s="130"/>
      <c r="J63" s="14"/>
      <c r="K63" s="12"/>
      <c r="L63" s="130"/>
      <c r="M63" s="130"/>
      <c r="N63" s="14"/>
      <c r="O63" s="90">
        <f t="shared" ref="O63:R63" si="12">SUM(C7,G7,K7,O7,C35,G35,K35,O35,C63,G63,K63)</f>
        <v>22</v>
      </c>
      <c r="P63" s="56">
        <f t="shared" si="12"/>
        <v>3</v>
      </c>
      <c r="Q63" s="56">
        <f t="shared" si="12"/>
        <v>8</v>
      </c>
      <c r="R63" s="91">
        <f t="shared" si="12"/>
        <v>11</v>
      </c>
      <c r="S63" s="85">
        <f t="shared" si="9"/>
        <v>0.13636363636363635</v>
      </c>
      <c r="U63" s="43" t="s">
        <v>105</v>
      </c>
      <c r="V63" s="86" t="s">
        <v>400</v>
      </c>
      <c r="W63" s="59">
        <v>11</v>
      </c>
      <c r="X63" s="59">
        <v>11</v>
      </c>
      <c r="Y63" s="60">
        <v>0.13636363636363635</v>
      </c>
      <c r="Z63" s="60" t="s">
        <v>200</v>
      </c>
      <c r="AA63" s="60">
        <v>1.2222222222222223</v>
      </c>
      <c r="AB63" s="60" t="s">
        <v>200</v>
      </c>
      <c r="AC63" s="59">
        <v>9</v>
      </c>
      <c r="AD63" s="105">
        <v>0.13636363636363635</v>
      </c>
    </row>
    <row r="64" spans="1:30" x14ac:dyDescent="0.2">
      <c r="A64" s="83" t="str">
        <f t="shared" si="6"/>
        <v>12</v>
      </c>
      <c r="B64" s="86" t="str">
        <f t="shared" si="7"/>
        <v>Carnell Walker</v>
      </c>
      <c r="C64" s="12">
        <v>5</v>
      </c>
      <c r="D64" s="130">
        <v>2</v>
      </c>
      <c r="E64" s="130">
        <v>2</v>
      </c>
      <c r="F64" s="14">
        <v>6</v>
      </c>
      <c r="G64" s="12"/>
      <c r="H64" s="130"/>
      <c r="I64" s="130"/>
      <c r="J64" s="14"/>
      <c r="K64" s="12"/>
      <c r="L64" s="130"/>
      <c r="M64" s="130"/>
      <c r="N64" s="14"/>
      <c r="O64" s="90">
        <f t="shared" ref="O64:R64" si="13">SUM(C8,G8,K8,O8,C36,G36,K36,O36,C64,G64,K64)</f>
        <v>37</v>
      </c>
      <c r="P64" s="56">
        <f t="shared" si="13"/>
        <v>16</v>
      </c>
      <c r="Q64" s="56">
        <f t="shared" si="13"/>
        <v>12</v>
      </c>
      <c r="R64" s="91">
        <f t="shared" si="13"/>
        <v>39</v>
      </c>
      <c r="S64" s="85">
        <f t="shared" si="9"/>
        <v>0.43243243243243246</v>
      </c>
      <c r="U64" s="43" t="s">
        <v>142</v>
      </c>
      <c r="V64" s="86" t="s">
        <v>268</v>
      </c>
      <c r="W64" s="59">
        <v>39</v>
      </c>
      <c r="X64" s="59">
        <v>39</v>
      </c>
      <c r="Y64" s="60">
        <v>0.43243243243243246</v>
      </c>
      <c r="Z64" s="60" t="s">
        <v>200</v>
      </c>
      <c r="AA64" s="60">
        <v>4.333333333333333</v>
      </c>
      <c r="AB64" s="60" t="s">
        <v>200</v>
      </c>
      <c r="AC64" s="59">
        <v>9</v>
      </c>
      <c r="AD64" s="105">
        <v>0.43243243243243246</v>
      </c>
    </row>
    <row r="65" spans="1:30" x14ac:dyDescent="0.2">
      <c r="A65" s="83" t="str">
        <f t="shared" si="6"/>
        <v>28</v>
      </c>
      <c r="B65" s="86" t="str">
        <f t="shared" si="7"/>
        <v>Dontray Hunt</v>
      </c>
      <c r="C65" s="12">
        <v>5</v>
      </c>
      <c r="D65" s="130">
        <v>2</v>
      </c>
      <c r="E65" s="130">
        <v>2</v>
      </c>
      <c r="F65" s="14">
        <v>1</v>
      </c>
      <c r="G65" s="12"/>
      <c r="H65" s="130"/>
      <c r="I65" s="130"/>
      <c r="J65" s="14"/>
      <c r="K65" s="12"/>
      <c r="L65" s="130"/>
      <c r="M65" s="130"/>
      <c r="N65" s="14"/>
      <c r="O65" s="90">
        <f t="shared" ref="O65:R65" si="14">SUM(C9,G9,K9,O9,C37,G37,K37,O37,C65,G65,K65)</f>
        <v>34</v>
      </c>
      <c r="P65" s="56">
        <f t="shared" si="14"/>
        <v>13</v>
      </c>
      <c r="Q65" s="56">
        <f t="shared" si="14"/>
        <v>13</v>
      </c>
      <c r="R65" s="91">
        <f t="shared" si="14"/>
        <v>6</v>
      </c>
      <c r="S65" s="85">
        <f t="shared" si="9"/>
        <v>0.38235294117647056</v>
      </c>
      <c r="U65" s="43" t="s">
        <v>158</v>
      </c>
      <c r="V65" s="86" t="s">
        <v>402</v>
      </c>
      <c r="W65" s="59">
        <v>6</v>
      </c>
      <c r="X65" s="59">
        <v>6</v>
      </c>
      <c r="Y65" s="60">
        <v>0.38235294117647056</v>
      </c>
      <c r="Z65" s="60" t="s">
        <v>200</v>
      </c>
      <c r="AA65" s="60">
        <v>0.66666666666666663</v>
      </c>
      <c r="AB65" s="60" t="s">
        <v>200</v>
      </c>
      <c r="AC65" s="59">
        <v>9</v>
      </c>
      <c r="AD65" s="105">
        <v>0.38235294117647056</v>
      </c>
    </row>
    <row r="66" spans="1:30" x14ac:dyDescent="0.2">
      <c r="A66" s="83">
        <f t="shared" si="6"/>
        <v>0</v>
      </c>
      <c r="B66" s="86">
        <f t="shared" si="7"/>
        <v>0</v>
      </c>
      <c r="C66" s="12"/>
      <c r="D66" s="130"/>
      <c r="E66" s="130"/>
      <c r="F66" s="14"/>
      <c r="G66" s="12"/>
      <c r="H66" s="130"/>
      <c r="I66" s="130"/>
      <c r="J66" s="14"/>
      <c r="K66" s="12"/>
      <c r="L66" s="130"/>
      <c r="M66" s="130"/>
      <c r="N66" s="14"/>
      <c r="O66" s="90">
        <f t="shared" ref="O66:R66" si="15">SUM(C10,G10,K10,O10,C38,G38,K38,O38,C66,G66,K66)</f>
        <v>0</v>
      </c>
      <c r="P66" s="56">
        <f t="shared" si="15"/>
        <v>0</v>
      </c>
      <c r="Q66" s="56">
        <f t="shared" si="15"/>
        <v>0</v>
      </c>
      <c r="R66" s="91">
        <f t="shared" si="15"/>
        <v>0</v>
      </c>
      <c r="S66" s="85">
        <f t="shared" si="9"/>
        <v>0</v>
      </c>
      <c r="U66" s="43">
        <v>0</v>
      </c>
      <c r="V66" s="86">
        <v>0</v>
      </c>
      <c r="W66" s="59">
        <v>0</v>
      </c>
      <c r="X66" s="59" t="s">
        <v>434</v>
      </c>
      <c r="Y66" s="60">
        <v>0</v>
      </c>
      <c r="Z66" s="60" t="s">
        <v>203</v>
      </c>
      <c r="AA66" s="60">
        <v>0</v>
      </c>
      <c r="AB66" s="60" t="s">
        <v>204</v>
      </c>
      <c r="AC66" s="59">
        <v>0</v>
      </c>
      <c r="AD66" s="105">
        <v>0</v>
      </c>
    </row>
    <row r="67" spans="1:30" x14ac:dyDescent="0.2">
      <c r="A67" s="83">
        <f t="shared" si="6"/>
        <v>0</v>
      </c>
      <c r="B67" s="86">
        <f t="shared" si="7"/>
        <v>0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f t="shared" ref="O67:R67" si="16">SUM(C11,G11,K11,O11,C39,G39,K39,O39,C67,G67,K67)</f>
        <v>0</v>
      </c>
      <c r="P67" s="56">
        <f t="shared" si="16"/>
        <v>0</v>
      </c>
      <c r="Q67" s="56">
        <f t="shared" si="16"/>
        <v>0</v>
      </c>
      <c r="R67" s="91">
        <f t="shared" si="16"/>
        <v>0</v>
      </c>
      <c r="S67" s="85">
        <f t="shared" si="9"/>
        <v>0</v>
      </c>
      <c r="U67" s="43">
        <v>0</v>
      </c>
      <c r="V67" s="86">
        <v>0</v>
      </c>
      <c r="W67" s="59">
        <v>0</v>
      </c>
      <c r="X67" s="59" t="s">
        <v>434</v>
      </c>
      <c r="Y67" s="60">
        <v>0</v>
      </c>
      <c r="Z67" s="60" t="s">
        <v>203</v>
      </c>
      <c r="AA67" s="60">
        <v>0</v>
      </c>
      <c r="AB67" s="60" t="s">
        <v>204</v>
      </c>
      <c r="AC67" s="59">
        <v>0</v>
      </c>
      <c r="AD67" s="105">
        <v>0</v>
      </c>
    </row>
    <row r="68" spans="1:30" x14ac:dyDescent="0.2">
      <c r="A68" s="83">
        <f t="shared" si="6"/>
        <v>0</v>
      </c>
      <c r="B68" s="86">
        <f t="shared" si="7"/>
        <v>0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f t="shared" ref="O68:R68" si="17">SUM(C12,G12,K12,O12,C40,G40,K40,O40,C68,G68,K68)</f>
        <v>0</v>
      </c>
      <c r="P68" s="56">
        <f t="shared" si="17"/>
        <v>0</v>
      </c>
      <c r="Q68" s="56">
        <f t="shared" si="17"/>
        <v>0</v>
      </c>
      <c r="R68" s="91">
        <f t="shared" si="17"/>
        <v>0</v>
      </c>
      <c r="S68" s="85">
        <f t="shared" si="9"/>
        <v>0</v>
      </c>
      <c r="U68" s="43">
        <v>0</v>
      </c>
      <c r="V68" s="86">
        <v>0</v>
      </c>
      <c r="W68" s="59">
        <v>0</v>
      </c>
      <c r="X68" s="59" t="s">
        <v>434</v>
      </c>
      <c r="Y68" s="60">
        <v>0</v>
      </c>
      <c r="Z68" s="60" t="s">
        <v>203</v>
      </c>
      <c r="AA68" s="60">
        <v>0</v>
      </c>
      <c r="AB68" s="60" t="s">
        <v>204</v>
      </c>
      <c r="AC68" s="59">
        <v>0</v>
      </c>
      <c r="AD68" s="105">
        <v>0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434</v>
      </c>
      <c r="Y69" s="60">
        <v>0</v>
      </c>
      <c r="Z69" s="60" t="s">
        <v>203</v>
      </c>
      <c r="AA69" s="60">
        <v>0</v>
      </c>
      <c r="AB69" s="60" t="s">
        <v>204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434</v>
      </c>
      <c r="Y70" s="60">
        <v>0</v>
      </c>
      <c r="Z70" s="60" t="s">
        <v>203</v>
      </c>
      <c r="AA70" s="60">
        <v>0</v>
      </c>
      <c r="AB70" s="60" t="s">
        <v>204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434</v>
      </c>
      <c r="Y71" s="60">
        <v>0</v>
      </c>
      <c r="Z71" s="60" t="s">
        <v>203</v>
      </c>
      <c r="AA71" s="60">
        <v>0</v>
      </c>
      <c r="AB71" s="60" t="s">
        <v>204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Cortez Hill</v>
      </c>
      <c r="C78" s="20">
        <v>30</v>
      </c>
      <c r="D78" s="21">
        <v>9</v>
      </c>
      <c r="E78" s="21">
        <v>10</v>
      </c>
      <c r="F78" s="22">
        <v>11</v>
      </c>
      <c r="G78" s="20"/>
      <c r="H78" s="21"/>
      <c r="I78" s="21"/>
      <c r="J78" s="22"/>
      <c r="K78" s="64"/>
      <c r="L78" s="65"/>
      <c r="M78" s="65"/>
      <c r="N78" s="66"/>
      <c r="O78" s="32">
        <f t="shared" ref="O78:Q81" si="26">SUM(C22,G22,K22,O22,C50,G50,K50,O50,C78,G78,K78)</f>
        <v>226</v>
      </c>
      <c r="P78" s="21">
        <f t="shared" si="26"/>
        <v>75</v>
      </c>
      <c r="Q78" s="142">
        <f t="shared" si="26"/>
        <v>83</v>
      </c>
      <c r="R78" s="141"/>
      <c r="S78" s="143">
        <f>SUM(Q78/O78)</f>
        <v>0.36725663716814161</v>
      </c>
      <c r="V78" s="56" t="s">
        <v>23</v>
      </c>
      <c r="W78" s="59">
        <v>63</v>
      </c>
      <c r="X78" s="59">
        <v>63</v>
      </c>
      <c r="Y78" s="61"/>
      <c r="Z78" s="61"/>
      <c r="AA78" s="61"/>
      <c r="AB78" s="61"/>
      <c r="AC78" s="158"/>
    </row>
    <row r="79" spans="1:30" x14ac:dyDescent="0.2">
      <c r="A79" s="153"/>
      <c r="B79" s="140">
        <f>B51</f>
        <v>0</v>
      </c>
      <c r="C79" s="12"/>
      <c r="D79" s="130"/>
      <c r="E79" s="130"/>
      <c r="F79" s="14"/>
      <c r="G79" s="12"/>
      <c r="H79" s="130"/>
      <c r="I79" s="130"/>
      <c r="J79" s="14"/>
      <c r="K79" s="12"/>
      <c r="L79" s="130"/>
      <c r="M79" s="130"/>
      <c r="N79" s="14"/>
      <c r="O79" s="90">
        <f t="shared" si="26"/>
        <v>0</v>
      </c>
      <c r="P79" s="56">
        <f t="shared" si="26"/>
        <v>0</v>
      </c>
      <c r="Q79" s="56">
        <f t="shared" si="26"/>
        <v>0</v>
      </c>
      <c r="R79" s="91"/>
      <c r="S79" s="144" t="e">
        <f>SUM(Q79/O79)</f>
        <v>#DIV/0!</v>
      </c>
      <c r="V79" s="67" t="s">
        <v>24</v>
      </c>
      <c r="W79" s="158"/>
      <c r="X79" s="158"/>
      <c r="Y79" s="68">
        <v>0.46341463414634149</v>
      </c>
      <c r="Z79" s="68"/>
      <c r="AA79" s="68">
        <v>4.333333333333333</v>
      </c>
      <c r="AB79" s="68"/>
      <c r="AC79" s="158"/>
    </row>
    <row r="80" spans="1:30" x14ac:dyDescent="0.2">
      <c r="A80" s="153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44" t="e">
        <f>SUM(Q80/O80)</f>
        <v>#DIV/0!</v>
      </c>
      <c r="V80" s="67"/>
      <c r="W80" s="158"/>
      <c r="X80" s="158"/>
      <c r="Y80" s="68"/>
      <c r="Z80" s="68"/>
      <c r="AA80" s="68"/>
      <c r="AB80" s="68"/>
      <c r="AC80" s="158"/>
    </row>
    <row r="81" spans="1:29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7">SUM(C59:C76)</f>
        <v>30</v>
      </c>
      <c r="D82" s="29">
        <f t="shared" si="27"/>
        <v>9</v>
      </c>
      <c r="E82" s="29">
        <f t="shared" si="27"/>
        <v>10</v>
      </c>
      <c r="F82" s="29">
        <f t="shared" si="27"/>
        <v>11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226</v>
      </c>
      <c r="P82" s="29">
        <f t="shared" si="27"/>
        <v>75</v>
      </c>
      <c r="Q82" s="29">
        <f t="shared" si="27"/>
        <v>83</v>
      </c>
      <c r="R82" s="29">
        <f t="shared" si="27"/>
        <v>63</v>
      </c>
      <c r="S82" s="69">
        <f>AVERAGE(P82/O82)</f>
        <v>0.33185840707964603</v>
      </c>
      <c r="Y82" s="158"/>
      <c r="Z82" s="158"/>
    </row>
    <row r="83" spans="1:29" ht="13.5" thickBot="1" x14ac:dyDescent="0.25">
      <c r="A83" s="18"/>
      <c r="B83" s="28" t="s">
        <v>11</v>
      </c>
      <c r="C83" s="29">
        <f>SUM(O55,C82)</f>
        <v>226</v>
      </c>
      <c r="D83" s="29">
        <f>SUM(P55,D82)</f>
        <v>75</v>
      </c>
      <c r="E83" s="29">
        <f>SUM(Q55,E82)</f>
        <v>83</v>
      </c>
      <c r="F83" s="29">
        <f>SUM(R55,F82)</f>
        <v>63</v>
      </c>
      <c r="G83" s="29">
        <f t="shared" ref="G83:M83" si="28">SUM(C83,G82)</f>
        <v>226</v>
      </c>
      <c r="H83" s="29">
        <f t="shared" si="28"/>
        <v>75</v>
      </c>
      <c r="I83" s="29">
        <f t="shared" si="28"/>
        <v>83</v>
      </c>
      <c r="J83" s="29">
        <f t="shared" si="28"/>
        <v>63</v>
      </c>
      <c r="K83" s="29">
        <f t="shared" si="28"/>
        <v>226</v>
      </c>
      <c r="L83" s="29">
        <f t="shared" si="28"/>
        <v>75</v>
      </c>
      <c r="M83" s="29">
        <f t="shared" si="28"/>
        <v>83</v>
      </c>
      <c r="N83" s="29">
        <f>SUM(AA27,N82)</f>
        <v>0</v>
      </c>
      <c r="O83" s="70"/>
      <c r="P83" s="71"/>
      <c r="Q83" s="71"/>
      <c r="R83" s="71"/>
      <c r="S83" s="72"/>
      <c r="Y83" s="158"/>
      <c r="Z83" s="158"/>
      <c r="AC83" s="15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0.47552447552447552</v>
      </c>
      <c r="V84" s="195" t="s">
        <v>25</v>
      </c>
      <c r="W84" s="196"/>
      <c r="X84" s="197"/>
      <c r="Y84" s="158"/>
      <c r="Z84" s="158"/>
      <c r="AA84" s="73" t="s">
        <v>26</v>
      </c>
      <c r="AB84" s="73"/>
      <c r="AC84" s="158"/>
    </row>
    <row r="85" spans="1:29" x14ac:dyDescent="0.2">
      <c r="V85" s="77" t="s">
        <v>27</v>
      </c>
      <c r="W85" s="61"/>
      <c r="X85" s="78">
        <v>0.85593220338983056</v>
      </c>
      <c r="Y85" s="158" t="s">
        <v>37</v>
      </c>
      <c r="Z85" s="158"/>
      <c r="AA85" s="73" t="s">
        <v>28</v>
      </c>
      <c r="AB85" s="73"/>
      <c r="AC85" s="158"/>
    </row>
    <row r="86" spans="1:29" x14ac:dyDescent="0.2">
      <c r="A86" s="67" t="s">
        <v>31</v>
      </c>
      <c r="C86" s="130">
        <f>COUNTA(C1,G1,K1,O1,C29,G29,K29,O29,C57,G57,K57)</f>
        <v>9</v>
      </c>
      <c r="E86" s="73" t="s">
        <v>32</v>
      </c>
      <c r="V86" s="77" t="s">
        <v>29</v>
      </c>
      <c r="W86" s="61" t="s">
        <v>269</v>
      </c>
      <c r="X86" s="79">
        <v>0.63274336283185839</v>
      </c>
      <c r="Y86" s="158" t="s">
        <v>200</v>
      </c>
      <c r="Z86" s="158"/>
      <c r="AA86" s="73" t="s">
        <v>30</v>
      </c>
      <c r="AB86" s="73"/>
      <c r="AC86" s="158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158" t="s">
        <v>205</v>
      </c>
      <c r="Z87" s="158"/>
      <c r="AA87" s="158"/>
      <c r="AB87" s="158"/>
      <c r="AC87" s="158"/>
    </row>
    <row r="88" spans="1:29" x14ac:dyDescent="0.2">
      <c r="V88" s="77" t="s">
        <v>29</v>
      </c>
      <c r="W88" s="61">
        <v>0</v>
      </c>
      <c r="X88" s="147" t="e">
        <v>#DIV/0!</v>
      </c>
      <c r="Y88" s="158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205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23" priority="5" stopIfTrue="1" operator="equal">
      <formula>$Y$79</formula>
    </cfRule>
  </conditionalFormatting>
  <conditionalFormatting sqref="AA59:AB74 AA77:AB77">
    <cfRule type="cellIs" dxfId="22" priority="6" stopIfTrue="1" operator="equal">
      <formula>$AA$79</formula>
    </cfRule>
  </conditionalFormatting>
  <conditionalFormatting sqref="Y75:Z75">
    <cfRule type="cellIs" dxfId="21" priority="3" stopIfTrue="1" operator="equal">
      <formula>$Y$79</formula>
    </cfRule>
  </conditionalFormatting>
  <conditionalFormatting sqref="AA75:AB75">
    <cfRule type="cellIs" dxfId="20" priority="4" stopIfTrue="1" operator="equal">
      <formula>$AA$79</formula>
    </cfRule>
  </conditionalFormatting>
  <conditionalFormatting sqref="Y76:Z76">
    <cfRule type="cellIs" dxfId="19" priority="1" stopIfTrue="1" operator="equal">
      <formula>$Y$79</formula>
    </cfRule>
  </conditionalFormatting>
  <conditionalFormatting sqref="AA76:AB76">
    <cfRule type="cellIs" dxfId="1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>
    <tabColor rgb="FF92D050"/>
  </sheetPr>
  <dimension ref="A1:AD89"/>
  <sheetViews>
    <sheetView zoomScaleNormal="100" workbookViewId="0">
      <pane xSplit="2" ySplit="2" topLeftCell="C40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7" max="27" width="12.28515625" customWidth="1"/>
  </cols>
  <sheetData>
    <row r="1" spans="1:20" ht="13.5" thickBot="1" x14ac:dyDescent="0.25">
      <c r="A1" s="1" t="s">
        <v>0</v>
      </c>
      <c r="B1" s="2" t="s">
        <v>1</v>
      </c>
      <c r="C1" s="192" t="s">
        <v>41</v>
      </c>
      <c r="D1" s="193"/>
      <c r="E1" s="194"/>
      <c r="F1" s="4">
        <v>4</v>
      </c>
      <c r="G1" s="192" t="s">
        <v>306</v>
      </c>
      <c r="H1" s="193"/>
      <c r="I1" s="194"/>
      <c r="J1" s="4">
        <v>1</v>
      </c>
      <c r="K1" s="192" t="s">
        <v>244</v>
      </c>
      <c r="L1" s="193"/>
      <c r="M1" s="194"/>
      <c r="N1" s="4">
        <v>26</v>
      </c>
      <c r="O1" s="192" t="s">
        <v>184</v>
      </c>
      <c r="P1" s="193"/>
      <c r="Q1" s="194"/>
      <c r="R1" s="4">
        <v>7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9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146</v>
      </c>
      <c r="B3" s="86" t="s">
        <v>119</v>
      </c>
      <c r="C3" s="12">
        <v>3</v>
      </c>
      <c r="D3" s="13">
        <v>3</v>
      </c>
      <c r="E3" s="13">
        <v>0</v>
      </c>
      <c r="F3" s="14">
        <v>1</v>
      </c>
      <c r="G3" s="12">
        <v>4</v>
      </c>
      <c r="H3" s="13">
        <v>3</v>
      </c>
      <c r="I3" s="13">
        <v>0</v>
      </c>
      <c r="J3" s="14">
        <v>0</v>
      </c>
      <c r="K3" s="12">
        <v>6</v>
      </c>
      <c r="L3" s="13">
        <v>3</v>
      </c>
      <c r="M3" s="13">
        <v>1</v>
      </c>
      <c r="N3" s="14">
        <v>5</v>
      </c>
      <c r="O3" s="12">
        <v>3</v>
      </c>
      <c r="P3" s="13">
        <v>3</v>
      </c>
      <c r="Q3" s="13">
        <v>0</v>
      </c>
      <c r="R3" s="14">
        <v>0</v>
      </c>
      <c r="S3" s="17"/>
      <c r="T3" s="99"/>
    </row>
    <row r="4" spans="1:20" x14ac:dyDescent="0.2">
      <c r="A4" s="83" t="s">
        <v>214</v>
      </c>
      <c r="B4" s="86" t="s">
        <v>242</v>
      </c>
      <c r="C4" s="12">
        <v>3</v>
      </c>
      <c r="D4" s="130">
        <v>1</v>
      </c>
      <c r="E4" s="130">
        <v>1</v>
      </c>
      <c r="F4" s="14">
        <v>0</v>
      </c>
      <c r="G4" s="12">
        <v>1</v>
      </c>
      <c r="H4" s="130">
        <v>1</v>
      </c>
      <c r="I4" s="130">
        <v>0</v>
      </c>
      <c r="J4" s="14">
        <v>0</v>
      </c>
      <c r="K4" s="12">
        <v>6</v>
      </c>
      <c r="L4" s="13">
        <v>4</v>
      </c>
      <c r="M4" s="13">
        <v>1</v>
      </c>
      <c r="N4" s="14">
        <v>0</v>
      </c>
      <c r="O4" s="12">
        <v>3</v>
      </c>
      <c r="P4" s="13">
        <v>3</v>
      </c>
      <c r="Q4" s="13">
        <v>0</v>
      </c>
      <c r="R4" s="14">
        <v>0</v>
      </c>
      <c r="S4" s="17"/>
      <c r="T4" s="99"/>
    </row>
    <row r="5" spans="1:20" x14ac:dyDescent="0.2">
      <c r="A5" s="83" t="s">
        <v>260</v>
      </c>
      <c r="B5" s="86" t="s">
        <v>355</v>
      </c>
      <c r="C5" s="12">
        <v>0</v>
      </c>
      <c r="D5" s="130">
        <v>0</v>
      </c>
      <c r="E5" s="130">
        <v>0</v>
      </c>
      <c r="F5" s="14">
        <v>0</v>
      </c>
      <c r="G5" s="12">
        <v>2</v>
      </c>
      <c r="H5" s="130">
        <v>1</v>
      </c>
      <c r="I5" s="130">
        <v>0</v>
      </c>
      <c r="J5" s="14">
        <v>0</v>
      </c>
      <c r="K5" s="12"/>
      <c r="L5" s="13"/>
      <c r="M5" s="13"/>
      <c r="N5" s="14"/>
      <c r="O5" s="12">
        <v>2</v>
      </c>
      <c r="P5" s="13">
        <v>0</v>
      </c>
      <c r="Q5" s="13">
        <v>0</v>
      </c>
      <c r="R5" s="14">
        <v>0</v>
      </c>
      <c r="S5" s="17"/>
      <c r="T5" s="99"/>
    </row>
    <row r="6" spans="1:20" x14ac:dyDescent="0.2">
      <c r="A6" s="83" t="s">
        <v>147</v>
      </c>
      <c r="B6" s="86" t="s">
        <v>148</v>
      </c>
      <c r="C6" s="12">
        <v>0</v>
      </c>
      <c r="D6" s="130">
        <v>0</v>
      </c>
      <c r="E6" s="130">
        <v>0</v>
      </c>
      <c r="F6" s="14">
        <v>0</v>
      </c>
      <c r="G6" s="12">
        <v>1</v>
      </c>
      <c r="H6" s="130">
        <v>0</v>
      </c>
      <c r="I6" s="130">
        <v>1</v>
      </c>
      <c r="J6" s="14">
        <v>0</v>
      </c>
      <c r="K6" s="12">
        <v>0</v>
      </c>
      <c r="L6" s="13">
        <v>0</v>
      </c>
      <c r="M6" s="13">
        <v>0</v>
      </c>
      <c r="N6" s="14">
        <v>0</v>
      </c>
      <c r="O6" s="12">
        <v>2</v>
      </c>
      <c r="P6" s="13">
        <v>1</v>
      </c>
      <c r="Q6" s="13">
        <v>1</v>
      </c>
      <c r="R6" s="14">
        <v>1</v>
      </c>
      <c r="S6" s="17" t="s">
        <v>8</v>
      </c>
      <c r="T6" s="131"/>
    </row>
    <row r="7" spans="1:20" x14ac:dyDescent="0.2">
      <c r="A7" s="83" t="s">
        <v>110</v>
      </c>
      <c r="B7" s="86" t="s">
        <v>120</v>
      </c>
      <c r="C7" s="12">
        <v>3</v>
      </c>
      <c r="D7" s="130">
        <v>3</v>
      </c>
      <c r="E7" s="130">
        <v>0</v>
      </c>
      <c r="F7" s="14">
        <v>0</v>
      </c>
      <c r="G7" s="12">
        <v>2</v>
      </c>
      <c r="H7" s="130">
        <v>2</v>
      </c>
      <c r="I7" s="130">
        <v>0</v>
      </c>
      <c r="J7" s="14">
        <v>0</v>
      </c>
      <c r="K7" s="12">
        <v>6</v>
      </c>
      <c r="L7" s="13">
        <v>5</v>
      </c>
      <c r="M7" s="13">
        <v>0</v>
      </c>
      <c r="N7" s="14">
        <v>4</v>
      </c>
      <c r="O7" s="12">
        <v>4</v>
      </c>
      <c r="P7" s="13">
        <v>2</v>
      </c>
      <c r="Q7" s="13">
        <v>0</v>
      </c>
      <c r="R7" s="14">
        <v>1</v>
      </c>
      <c r="S7" s="17"/>
      <c r="T7" s="99"/>
    </row>
    <row r="8" spans="1:20" x14ac:dyDescent="0.2">
      <c r="A8" s="83" t="s">
        <v>138</v>
      </c>
      <c r="B8" s="86" t="s">
        <v>213</v>
      </c>
      <c r="C8" s="12">
        <v>0</v>
      </c>
      <c r="D8" s="130">
        <v>0</v>
      </c>
      <c r="E8" s="130">
        <v>0</v>
      </c>
      <c r="F8" s="14">
        <v>1</v>
      </c>
      <c r="G8" s="12">
        <v>0</v>
      </c>
      <c r="H8" s="130">
        <v>0</v>
      </c>
      <c r="I8" s="130">
        <v>0</v>
      </c>
      <c r="J8" s="14">
        <v>1</v>
      </c>
      <c r="K8" s="12">
        <v>0</v>
      </c>
      <c r="L8" s="13">
        <v>0</v>
      </c>
      <c r="M8" s="13">
        <v>0</v>
      </c>
      <c r="N8" s="14">
        <v>0</v>
      </c>
      <c r="O8" s="12">
        <v>0</v>
      </c>
      <c r="P8" s="13">
        <v>0</v>
      </c>
      <c r="Q8" s="13">
        <v>0</v>
      </c>
      <c r="R8" s="14">
        <v>3</v>
      </c>
      <c r="S8" s="17"/>
      <c r="T8" s="99"/>
    </row>
    <row r="9" spans="1:20" x14ac:dyDescent="0.2">
      <c r="A9" s="83" t="s">
        <v>145</v>
      </c>
      <c r="B9" s="86" t="s">
        <v>48</v>
      </c>
      <c r="C9" s="12">
        <v>3</v>
      </c>
      <c r="D9" s="130">
        <v>2</v>
      </c>
      <c r="E9" s="130">
        <v>0</v>
      </c>
      <c r="F9" s="14">
        <v>0</v>
      </c>
      <c r="G9" s="12">
        <v>2</v>
      </c>
      <c r="H9" s="130">
        <v>2</v>
      </c>
      <c r="I9" s="130">
        <v>0</v>
      </c>
      <c r="J9" s="14">
        <v>0</v>
      </c>
      <c r="K9" s="12">
        <v>5</v>
      </c>
      <c r="L9" s="13">
        <v>0</v>
      </c>
      <c r="M9" s="13">
        <v>1</v>
      </c>
      <c r="N9" s="14">
        <v>0</v>
      </c>
      <c r="O9" s="12">
        <v>2</v>
      </c>
      <c r="P9" s="13">
        <v>1</v>
      </c>
      <c r="Q9" s="13">
        <v>1</v>
      </c>
      <c r="R9" s="14">
        <v>0</v>
      </c>
      <c r="S9" s="17"/>
      <c r="T9" s="99"/>
    </row>
    <row r="10" spans="1:20" x14ac:dyDescent="0.2">
      <c r="A10" s="83" t="s">
        <v>144</v>
      </c>
      <c r="B10" s="86" t="s">
        <v>356</v>
      </c>
      <c r="C10" s="12">
        <v>2</v>
      </c>
      <c r="D10" s="130">
        <v>2</v>
      </c>
      <c r="E10" s="130">
        <v>0</v>
      </c>
      <c r="F10" s="14">
        <v>0</v>
      </c>
      <c r="G10" s="12">
        <v>2</v>
      </c>
      <c r="H10" s="130">
        <v>1</v>
      </c>
      <c r="I10" s="130">
        <v>1</v>
      </c>
      <c r="J10" s="14">
        <v>1</v>
      </c>
      <c r="K10" s="12">
        <v>5</v>
      </c>
      <c r="L10" s="13">
        <v>2</v>
      </c>
      <c r="M10" s="13">
        <v>1</v>
      </c>
      <c r="N10" s="14">
        <v>1</v>
      </c>
      <c r="O10" s="128">
        <v>1</v>
      </c>
      <c r="P10" s="59">
        <v>0</v>
      </c>
      <c r="Q10" s="59">
        <v>0</v>
      </c>
      <c r="R10" s="14">
        <v>1</v>
      </c>
      <c r="S10" s="17"/>
      <c r="T10" s="99"/>
    </row>
    <row r="11" spans="1:20" x14ac:dyDescent="0.2">
      <c r="A11" s="83" t="s">
        <v>136</v>
      </c>
      <c r="B11" s="86" t="s">
        <v>197</v>
      </c>
      <c r="C11" s="12">
        <v>2</v>
      </c>
      <c r="D11" s="130">
        <v>2</v>
      </c>
      <c r="E11" s="130">
        <v>0</v>
      </c>
      <c r="F11" s="14">
        <v>1</v>
      </c>
      <c r="G11" s="12">
        <v>4</v>
      </c>
      <c r="H11" s="130">
        <v>1</v>
      </c>
      <c r="I11" s="130">
        <v>3</v>
      </c>
      <c r="J11" s="14">
        <v>1</v>
      </c>
      <c r="K11" s="12">
        <v>5</v>
      </c>
      <c r="L11" s="13">
        <v>1</v>
      </c>
      <c r="M11" s="13">
        <v>1</v>
      </c>
      <c r="N11" s="14">
        <v>3</v>
      </c>
      <c r="O11" s="12">
        <v>0</v>
      </c>
      <c r="P11" s="13">
        <v>0</v>
      </c>
      <c r="Q11" s="13">
        <v>0</v>
      </c>
      <c r="R11" s="14">
        <v>0</v>
      </c>
      <c r="S11" s="17"/>
      <c r="T11" s="99"/>
    </row>
    <row r="12" spans="1:20" x14ac:dyDescent="0.2">
      <c r="A12" s="83" t="s">
        <v>165</v>
      </c>
      <c r="B12" s="86" t="s">
        <v>256</v>
      </c>
      <c r="C12" s="12"/>
      <c r="D12" s="130"/>
      <c r="E12" s="130"/>
      <c r="F12" s="14"/>
      <c r="G12" s="12">
        <v>2</v>
      </c>
      <c r="H12" s="130">
        <v>2</v>
      </c>
      <c r="I12" s="130">
        <v>0</v>
      </c>
      <c r="J12" s="14">
        <v>0</v>
      </c>
      <c r="K12" s="12">
        <v>0</v>
      </c>
      <c r="L12" s="13">
        <v>0</v>
      </c>
      <c r="M12" s="13">
        <v>0</v>
      </c>
      <c r="N12" s="14">
        <v>0</v>
      </c>
      <c r="O12" s="12">
        <v>4</v>
      </c>
      <c r="P12" s="13">
        <v>0</v>
      </c>
      <c r="Q12" s="13">
        <v>1</v>
      </c>
      <c r="R12" s="14">
        <v>0</v>
      </c>
      <c r="S12" s="17"/>
      <c r="T12" s="99"/>
    </row>
    <row r="13" spans="1:20" x14ac:dyDescent="0.2">
      <c r="A13" s="83" t="s">
        <v>103</v>
      </c>
      <c r="B13" s="86" t="s">
        <v>417</v>
      </c>
      <c r="C13" s="12"/>
      <c r="D13" s="130"/>
      <c r="E13" s="130"/>
      <c r="F13" s="14"/>
      <c r="G13" s="12">
        <v>0</v>
      </c>
      <c r="H13" s="130">
        <v>0</v>
      </c>
      <c r="I13" s="130">
        <v>0</v>
      </c>
      <c r="J13" s="14">
        <v>0</v>
      </c>
      <c r="K13" s="12"/>
      <c r="L13" s="13"/>
      <c r="M13" s="13"/>
      <c r="N13" s="14"/>
      <c r="O13" s="12">
        <v>1</v>
      </c>
      <c r="P13" s="13">
        <v>0</v>
      </c>
      <c r="Q13" s="13">
        <v>1</v>
      </c>
      <c r="R13" s="14">
        <v>0</v>
      </c>
      <c r="S13" s="17"/>
      <c r="T13" s="99"/>
    </row>
    <row r="14" spans="1:20" x14ac:dyDescent="0.2">
      <c r="A14" s="83" t="s">
        <v>135</v>
      </c>
      <c r="B14" s="86" t="s">
        <v>418</v>
      </c>
      <c r="C14" s="12"/>
      <c r="D14" s="130"/>
      <c r="E14" s="130"/>
      <c r="F14" s="14"/>
      <c r="G14" s="12">
        <v>0</v>
      </c>
      <c r="H14" s="130">
        <v>0</v>
      </c>
      <c r="I14" s="130">
        <v>0</v>
      </c>
      <c r="J14" s="14">
        <v>0</v>
      </c>
      <c r="K14" s="12"/>
      <c r="L14" s="13"/>
      <c r="M14" s="13"/>
      <c r="N14" s="14"/>
      <c r="O14" s="12">
        <v>3</v>
      </c>
      <c r="P14" s="13">
        <v>1</v>
      </c>
      <c r="Q14" s="13">
        <v>1</v>
      </c>
      <c r="R14" s="14">
        <v>0</v>
      </c>
      <c r="S14" s="17"/>
      <c r="T14" s="99"/>
    </row>
    <row r="15" spans="1:20" x14ac:dyDescent="0.2">
      <c r="A15" s="83" t="s">
        <v>142</v>
      </c>
      <c r="B15" s="86" t="s">
        <v>113</v>
      </c>
      <c r="C15" s="12"/>
      <c r="D15" s="130"/>
      <c r="E15" s="130"/>
      <c r="F15" s="14"/>
      <c r="G15" s="12">
        <v>0</v>
      </c>
      <c r="H15" s="130">
        <v>0</v>
      </c>
      <c r="I15" s="130">
        <v>0</v>
      </c>
      <c r="J15" s="14">
        <v>1</v>
      </c>
      <c r="K15" s="12"/>
      <c r="L15" s="13"/>
      <c r="M15" s="13"/>
      <c r="N15" s="14"/>
      <c r="O15" s="12">
        <v>4</v>
      </c>
      <c r="P15" s="13">
        <v>3</v>
      </c>
      <c r="Q15" s="13">
        <v>0</v>
      </c>
      <c r="R15" s="14">
        <v>0</v>
      </c>
      <c r="S15" s="17"/>
      <c r="T15" s="99"/>
    </row>
    <row r="16" spans="1:20" x14ac:dyDescent="0.2">
      <c r="A16" s="83" t="s">
        <v>98</v>
      </c>
      <c r="B16" s="86" t="s">
        <v>183</v>
      </c>
      <c r="C16" s="12"/>
      <c r="D16" s="130"/>
      <c r="E16" s="130"/>
      <c r="F16" s="14"/>
      <c r="G16" s="12">
        <v>0</v>
      </c>
      <c r="H16" s="130">
        <v>0</v>
      </c>
      <c r="I16" s="130">
        <v>0</v>
      </c>
      <c r="J16" s="14">
        <v>0</v>
      </c>
      <c r="K16" s="12"/>
      <c r="L16" s="13"/>
      <c r="M16" s="13"/>
      <c r="N16" s="14"/>
      <c r="O16" s="12"/>
      <c r="P16" s="13"/>
      <c r="Q16" s="13"/>
      <c r="R16" s="14"/>
      <c r="S16" s="17"/>
      <c r="T16" s="99"/>
    </row>
    <row r="17" spans="1:24" x14ac:dyDescent="0.2">
      <c r="A17" s="83" t="s">
        <v>100</v>
      </c>
      <c r="B17" s="86" t="s">
        <v>90</v>
      </c>
      <c r="C17" s="12"/>
      <c r="D17" s="130"/>
      <c r="E17" s="130"/>
      <c r="F17" s="14"/>
      <c r="G17" s="12">
        <v>2</v>
      </c>
      <c r="H17" s="130">
        <v>1</v>
      </c>
      <c r="I17" s="130">
        <v>0</v>
      </c>
      <c r="J17" s="14">
        <v>0</v>
      </c>
      <c r="K17" s="12"/>
      <c r="L17" s="13"/>
      <c r="M17" s="13"/>
      <c r="N17" s="14"/>
      <c r="O17" s="12"/>
      <c r="P17" s="13"/>
      <c r="Q17" s="13"/>
      <c r="R17" s="14"/>
      <c r="S17" s="17"/>
      <c r="T17" s="99"/>
    </row>
    <row r="18" spans="1:24" x14ac:dyDescent="0.2">
      <c r="A18" s="83" t="s">
        <v>143</v>
      </c>
      <c r="B18" s="86" t="s">
        <v>61</v>
      </c>
      <c r="C18" s="12"/>
      <c r="D18" s="130"/>
      <c r="E18" s="130"/>
      <c r="F18" s="14"/>
      <c r="G18" s="12">
        <v>2</v>
      </c>
      <c r="H18" s="130">
        <v>1</v>
      </c>
      <c r="I18" s="130">
        <v>0</v>
      </c>
      <c r="J18" s="14">
        <v>0</v>
      </c>
      <c r="K18" s="12"/>
      <c r="L18" s="130"/>
      <c r="M18" s="130"/>
      <c r="N18" s="14"/>
      <c r="O18" s="12"/>
      <c r="P18" s="130"/>
      <c r="Q18" s="130"/>
      <c r="R18" s="14"/>
      <c r="S18" s="17" t="s">
        <v>8</v>
      </c>
      <c r="T18" s="148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  <c r="T19" s="99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  <c r="T20" s="99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  <c r="T21" s="99"/>
    </row>
    <row r="22" spans="1:24" x14ac:dyDescent="0.2">
      <c r="A22" s="18" t="s">
        <v>9</v>
      </c>
      <c r="B22" s="151" t="s">
        <v>247</v>
      </c>
      <c r="C22" s="20">
        <v>16</v>
      </c>
      <c r="D22" s="21">
        <v>13</v>
      </c>
      <c r="E22" s="21">
        <v>1</v>
      </c>
      <c r="F22" s="22">
        <v>3</v>
      </c>
      <c r="G22" s="20">
        <v>24</v>
      </c>
      <c r="H22" s="21">
        <v>15</v>
      </c>
      <c r="I22" s="21">
        <v>5</v>
      </c>
      <c r="J22" s="22">
        <v>4</v>
      </c>
      <c r="K22" s="20">
        <v>33</v>
      </c>
      <c r="L22" s="21">
        <v>15</v>
      </c>
      <c r="M22" s="21">
        <v>5</v>
      </c>
      <c r="N22" s="22">
        <v>13</v>
      </c>
      <c r="O22" s="20">
        <v>29</v>
      </c>
      <c r="P22" s="21">
        <v>14</v>
      </c>
      <c r="Q22" s="21">
        <v>5</v>
      </c>
      <c r="R22" s="22">
        <v>6</v>
      </c>
      <c r="S22" s="24"/>
      <c r="T22" s="99"/>
    </row>
    <row r="23" spans="1:24" x14ac:dyDescent="0.2">
      <c r="A23" s="18"/>
      <c r="B23" s="152" t="s">
        <v>294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16</v>
      </c>
      <c r="D26" s="29">
        <f t="shared" si="0"/>
        <v>13</v>
      </c>
      <c r="E26" s="29">
        <f t="shared" si="0"/>
        <v>1</v>
      </c>
      <c r="F26" s="29">
        <f t="shared" si="0"/>
        <v>3</v>
      </c>
      <c r="G26" s="29">
        <f t="shared" si="0"/>
        <v>24</v>
      </c>
      <c r="H26" s="29">
        <f t="shared" si="0"/>
        <v>15</v>
      </c>
      <c r="I26" s="29">
        <f t="shared" si="0"/>
        <v>5</v>
      </c>
      <c r="J26" s="29">
        <f t="shared" si="0"/>
        <v>4</v>
      </c>
      <c r="K26" s="29">
        <f t="shared" si="0"/>
        <v>33</v>
      </c>
      <c r="L26" s="29">
        <f t="shared" si="0"/>
        <v>15</v>
      </c>
      <c r="M26" s="29">
        <f t="shared" si="0"/>
        <v>5</v>
      </c>
      <c r="N26" s="29">
        <f t="shared" si="0"/>
        <v>13</v>
      </c>
      <c r="O26" s="29">
        <f t="shared" si="0"/>
        <v>29</v>
      </c>
      <c r="P26" s="29">
        <f t="shared" si="0"/>
        <v>14</v>
      </c>
      <c r="Q26" s="29">
        <f t="shared" si="0"/>
        <v>5</v>
      </c>
      <c r="R26" s="29">
        <f t="shared" si="0"/>
        <v>6</v>
      </c>
      <c r="S26" s="24"/>
    </row>
    <row r="27" spans="1:24" ht="13.5" thickBot="1" x14ac:dyDescent="0.25">
      <c r="A27" s="18"/>
      <c r="B27" s="28" t="s">
        <v>11</v>
      </c>
      <c r="C27" s="30">
        <f>C26</f>
        <v>16</v>
      </c>
      <c r="D27" s="30">
        <f>D26</f>
        <v>13</v>
      </c>
      <c r="E27" s="30">
        <f>E26</f>
        <v>1</v>
      </c>
      <c r="F27" s="30">
        <f>F26</f>
        <v>3</v>
      </c>
      <c r="G27" s="30">
        <f t="shared" ref="G27:R27" si="1">SUM(C27,G26)</f>
        <v>40</v>
      </c>
      <c r="H27" s="30">
        <f t="shared" si="1"/>
        <v>28</v>
      </c>
      <c r="I27" s="30">
        <f t="shared" si="1"/>
        <v>6</v>
      </c>
      <c r="J27" s="30">
        <f t="shared" si="1"/>
        <v>7</v>
      </c>
      <c r="K27" s="30">
        <f t="shared" si="1"/>
        <v>73</v>
      </c>
      <c r="L27" s="30">
        <f t="shared" si="1"/>
        <v>43</v>
      </c>
      <c r="M27" s="30">
        <f t="shared" si="1"/>
        <v>11</v>
      </c>
      <c r="N27" s="30">
        <f t="shared" si="1"/>
        <v>20</v>
      </c>
      <c r="O27" s="31">
        <f t="shared" si="1"/>
        <v>102</v>
      </c>
      <c r="P27" s="30">
        <f t="shared" si="1"/>
        <v>57</v>
      </c>
      <c r="Q27" s="30">
        <f t="shared" si="1"/>
        <v>16</v>
      </c>
      <c r="R27" s="32">
        <f t="shared" si="1"/>
        <v>26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2" t="s">
        <v>40</v>
      </c>
      <c r="D29" s="193"/>
      <c r="E29" s="194"/>
      <c r="F29" s="4">
        <v>18</v>
      </c>
      <c r="G29" s="192" t="s">
        <v>70</v>
      </c>
      <c r="H29" s="193"/>
      <c r="I29" s="194"/>
      <c r="J29" s="4">
        <v>5</v>
      </c>
      <c r="K29" s="192" t="s">
        <v>244</v>
      </c>
      <c r="L29" s="193"/>
      <c r="M29" s="194"/>
      <c r="N29" s="4">
        <v>17</v>
      </c>
      <c r="O29" s="199" t="s">
        <v>430</v>
      </c>
      <c r="P29" s="193"/>
      <c r="Q29" s="194"/>
      <c r="R29" s="5">
        <v>9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124" t="s">
        <v>4</v>
      </c>
      <c r="H30" s="124" t="s">
        <v>5</v>
      </c>
      <c r="I30" s="124" t="s">
        <v>6</v>
      </c>
      <c r="J30" s="124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32</v>
      </c>
      <c r="B31" s="86" t="str">
        <f t="shared" si="2"/>
        <v>Mike Finn</v>
      </c>
      <c r="C31" s="12">
        <v>5</v>
      </c>
      <c r="D31" s="13">
        <v>3</v>
      </c>
      <c r="E31" s="13">
        <v>0</v>
      </c>
      <c r="F31" s="14">
        <v>4</v>
      </c>
      <c r="G31" s="120">
        <v>6</v>
      </c>
      <c r="H31" s="121">
        <v>4</v>
      </c>
      <c r="I31" s="121">
        <v>1</v>
      </c>
      <c r="J31" s="119">
        <v>1</v>
      </c>
      <c r="K31" s="12">
        <v>5</v>
      </c>
      <c r="L31" s="13">
        <v>1</v>
      </c>
      <c r="M31" s="13">
        <v>2</v>
      </c>
      <c r="N31" s="14">
        <v>3</v>
      </c>
      <c r="O31" s="15"/>
      <c r="P31" s="13"/>
      <c r="Q31" s="13"/>
      <c r="R31" s="1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45</v>
      </c>
      <c r="B32" s="86" t="str">
        <f t="shared" si="2"/>
        <v>Steve Puryear</v>
      </c>
      <c r="C32" s="12">
        <v>4</v>
      </c>
      <c r="D32" s="13">
        <v>0</v>
      </c>
      <c r="E32" s="13">
        <v>1</v>
      </c>
      <c r="F32" s="14">
        <v>0</v>
      </c>
      <c r="G32" s="120">
        <v>3</v>
      </c>
      <c r="H32" s="121">
        <v>1</v>
      </c>
      <c r="I32" s="121">
        <v>0</v>
      </c>
      <c r="J32" s="119">
        <v>0</v>
      </c>
      <c r="K32" s="12">
        <v>5</v>
      </c>
      <c r="L32" s="13">
        <v>2</v>
      </c>
      <c r="M32" s="13">
        <v>0</v>
      </c>
      <c r="N32" s="14">
        <v>0</v>
      </c>
      <c r="O32" s="15">
        <v>0</v>
      </c>
      <c r="P32" s="13">
        <v>0</v>
      </c>
      <c r="Q32" s="13">
        <v>0</v>
      </c>
      <c r="R32" s="16">
        <v>0</v>
      </c>
      <c r="S32" s="17">
        <v>0</v>
      </c>
      <c r="U32" s="43"/>
      <c r="V32" s="39"/>
      <c r="W32" s="39"/>
      <c r="X32" s="39"/>
    </row>
    <row r="33" spans="1:24" ht="12.75" customHeight="1" x14ac:dyDescent="0.2">
      <c r="A33" s="83" t="str">
        <f t="shared" si="2"/>
        <v>27</v>
      </c>
      <c r="B33" s="86" t="str">
        <f t="shared" si="2"/>
        <v>Tim Dawson</v>
      </c>
      <c r="C33" s="12"/>
      <c r="D33" s="13"/>
      <c r="E33" s="13"/>
      <c r="F33" s="14"/>
      <c r="G33" s="120"/>
      <c r="H33" s="121"/>
      <c r="I33" s="121"/>
      <c r="J33" s="119"/>
      <c r="K33" s="12"/>
      <c r="L33" s="13"/>
      <c r="M33" s="13"/>
      <c r="N33" s="14"/>
      <c r="O33" s="15">
        <v>4</v>
      </c>
      <c r="P33" s="13">
        <v>0</v>
      </c>
      <c r="Q33" s="13">
        <v>2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63</v>
      </c>
      <c r="B34" s="86" t="str">
        <f t="shared" si="2"/>
        <v>Faith Penn</v>
      </c>
      <c r="C34" s="12">
        <v>0</v>
      </c>
      <c r="D34" s="13">
        <v>0</v>
      </c>
      <c r="E34" s="13">
        <v>0</v>
      </c>
      <c r="F34" s="14">
        <v>0</v>
      </c>
      <c r="G34" s="120"/>
      <c r="H34" s="121"/>
      <c r="I34" s="121"/>
      <c r="J34" s="119"/>
      <c r="K34" s="12">
        <v>2</v>
      </c>
      <c r="L34" s="13">
        <v>0</v>
      </c>
      <c r="M34" s="13">
        <v>0</v>
      </c>
      <c r="N34" s="14">
        <v>0</v>
      </c>
      <c r="O34" s="15">
        <v>3</v>
      </c>
      <c r="P34" s="13">
        <v>0</v>
      </c>
      <c r="Q34" s="13">
        <v>2</v>
      </c>
      <c r="R34" s="16">
        <v>1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30</v>
      </c>
      <c r="B35" s="86" t="str">
        <f t="shared" si="2"/>
        <v>Brandon Chesser</v>
      </c>
      <c r="C35" s="12">
        <v>4</v>
      </c>
      <c r="D35" s="13">
        <v>2</v>
      </c>
      <c r="E35" s="13">
        <v>0</v>
      </c>
      <c r="F35" s="14">
        <v>1</v>
      </c>
      <c r="G35" s="120">
        <v>6</v>
      </c>
      <c r="H35" s="121">
        <v>4</v>
      </c>
      <c r="I35" s="121">
        <v>0</v>
      </c>
      <c r="J35" s="119">
        <v>2</v>
      </c>
      <c r="K35" s="12">
        <v>3</v>
      </c>
      <c r="L35" s="13">
        <v>3</v>
      </c>
      <c r="M35" s="13">
        <v>0</v>
      </c>
      <c r="N35" s="14">
        <v>0</v>
      </c>
      <c r="O35" s="15"/>
      <c r="P35" s="13"/>
      <c r="Q35" s="13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8</v>
      </c>
      <c r="B36" s="86" t="str">
        <f t="shared" si="2"/>
        <v>Jamie Sibson</v>
      </c>
      <c r="C36" s="12"/>
      <c r="D36" s="13"/>
      <c r="E36" s="13"/>
      <c r="F36" s="14"/>
      <c r="G36" s="120">
        <v>0</v>
      </c>
      <c r="H36" s="121">
        <v>0</v>
      </c>
      <c r="I36" s="121">
        <v>0</v>
      </c>
      <c r="J36" s="119">
        <v>1</v>
      </c>
      <c r="K36" s="12">
        <v>0</v>
      </c>
      <c r="L36" s="13">
        <v>0</v>
      </c>
      <c r="M36" s="13">
        <v>0</v>
      </c>
      <c r="N36" s="14">
        <v>1</v>
      </c>
      <c r="O36" s="15">
        <v>3</v>
      </c>
      <c r="P36" s="13">
        <v>0</v>
      </c>
      <c r="Q36" s="13">
        <v>3</v>
      </c>
      <c r="R36" s="16">
        <v>1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40</v>
      </c>
      <c r="B37" s="86" t="str">
        <f t="shared" si="2"/>
        <v>Mariano Reynoso</v>
      </c>
      <c r="C37" s="12">
        <v>4</v>
      </c>
      <c r="D37" s="13">
        <v>1</v>
      </c>
      <c r="E37" s="13">
        <v>1</v>
      </c>
      <c r="F37" s="14">
        <v>1</v>
      </c>
      <c r="G37" s="120">
        <v>5</v>
      </c>
      <c r="H37" s="121">
        <v>2</v>
      </c>
      <c r="I37" s="121">
        <v>0</v>
      </c>
      <c r="J37" s="119">
        <v>0</v>
      </c>
      <c r="K37" s="12">
        <v>5</v>
      </c>
      <c r="L37" s="13">
        <v>2</v>
      </c>
      <c r="M37" s="13">
        <v>0</v>
      </c>
      <c r="N37" s="14">
        <v>1</v>
      </c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22</v>
      </c>
      <c r="B38" s="102" t="str">
        <f t="shared" si="2"/>
        <v>Greg Roberts</v>
      </c>
      <c r="C38" s="15">
        <v>3</v>
      </c>
      <c r="D38" s="13">
        <v>0</v>
      </c>
      <c r="E38" s="13">
        <v>0</v>
      </c>
      <c r="F38" s="16">
        <v>0</v>
      </c>
      <c r="G38" s="120"/>
      <c r="H38" s="121"/>
      <c r="I38" s="121"/>
      <c r="J38" s="119"/>
      <c r="K38" s="116">
        <v>2</v>
      </c>
      <c r="L38" s="13">
        <v>0</v>
      </c>
      <c r="M38" s="13">
        <v>1</v>
      </c>
      <c r="N38" s="14">
        <v>0</v>
      </c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23</v>
      </c>
      <c r="B39" s="86" t="str">
        <f t="shared" si="2"/>
        <v>Darius Sterling</v>
      </c>
      <c r="C39" s="12">
        <v>4</v>
      </c>
      <c r="D39" s="13">
        <v>1</v>
      </c>
      <c r="E39" s="13">
        <v>1</v>
      </c>
      <c r="F39" s="14">
        <v>5</v>
      </c>
      <c r="G39" s="120">
        <v>5</v>
      </c>
      <c r="H39" s="121">
        <v>1</v>
      </c>
      <c r="I39" s="121">
        <v>2</v>
      </c>
      <c r="J39" s="119">
        <v>3</v>
      </c>
      <c r="K39" s="12">
        <v>4</v>
      </c>
      <c r="L39" s="13">
        <v>2</v>
      </c>
      <c r="M39" s="13">
        <v>1</v>
      </c>
      <c r="N39" s="14">
        <v>3</v>
      </c>
      <c r="O39" s="15">
        <v>1</v>
      </c>
      <c r="P39" s="13">
        <v>1</v>
      </c>
      <c r="Q39" s="13">
        <v>0</v>
      </c>
      <c r="R39" s="16">
        <v>0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31</v>
      </c>
      <c r="B40" s="86" t="str">
        <f t="shared" si="2"/>
        <v>Ed Manning</v>
      </c>
      <c r="C40" s="12"/>
      <c r="D40" s="13"/>
      <c r="E40" s="13"/>
      <c r="F40" s="14"/>
      <c r="G40" s="120">
        <v>2</v>
      </c>
      <c r="H40" s="121">
        <v>1</v>
      </c>
      <c r="I40" s="121">
        <v>0</v>
      </c>
      <c r="J40" s="119">
        <v>0</v>
      </c>
      <c r="K40" s="12"/>
      <c r="L40" s="13"/>
      <c r="M40" s="13"/>
      <c r="N40" s="14"/>
      <c r="O40" s="15">
        <v>3</v>
      </c>
      <c r="P40" s="13">
        <v>0</v>
      </c>
      <c r="Q40" s="13">
        <v>2</v>
      </c>
      <c r="R40" s="16">
        <v>0</v>
      </c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25</v>
      </c>
      <c r="B41" s="86" t="str">
        <f t="shared" si="2"/>
        <v>Pam Chesser</v>
      </c>
      <c r="C41" s="12"/>
      <c r="D41" s="13"/>
      <c r="E41" s="13"/>
      <c r="F41" s="14"/>
      <c r="G41" s="120"/>
      <c r="H41" s="121"/>
      <c r="I41" s="121"/>
      <c r="J41" s="119"/>
      <c r="K41" s="12"/>
      <c r="L41" s="13"/>
      <c r="M41" s="13"/>
      <c r="N41" s="14"/>
      <c r="O41" s="15">
        <v>2</v>
      </c>
      <c r="P41" s="13">
        <v>0</v>
      </c>
      <c r="Q41" s="13">
        <v>1</v>
      </c>
      <c r="R41" s="16">
        <v>0</v>
      </c>
      <c r="S41" s="17"/>
      <c r="U41" s="43"/>
      <c r="V41" s="39"/>
      <c r="W41" s="44"/>
      <c r="X41" s="39"/>
    </row>
    <row r="42" spans="1:24" x14ac:dyDescent="0.2">
      <c r="A42" s="83" t="str">
        <f t="shared" si="2"/>
        <v>88</v>
      </c>
      <c r="B42" s="86" t="str">
        <f t="shared" si="2"/>
        <v>Randy Horowitz</v>
      </c>
      <c r="C42" s="12"/>
      <c r="D42" s="13"/>
      <c r="E42" s="13"/>
      <c r="F42" s="14"/>
      <c r="G42" s="120"/>
      <c r="H42" s="121"/>
      <c r="I42" s="121"/>
      <c r="J42" s="119"/>
      <c r="K42" s="12"/>
      <c r="L42" s="13"/>
      <c r="M42" s="13"/>
      <c r="N42" s="14"/>
      <c r="O42" s="15">
        <v>2</v>
      </c>
      <c r="P42" s="13">
        <v>0</v>
      </c>
      <c r="Q42" s="13">
        <v>0</v>
      </c>
      <c r="R42" s="16">
        <v>1</v>
      </c>
      <c r="S42" s="17"/>
      <c r="U42" s="43"/>
      <c r="V42" s="39"/>
      <c r="W42" s="39"/>
      <c r="X42" s="39"/>
    </row>
    <row r="43" spans="1:24" x14ac:dyDescent="0.2">
      <c r="A43" s="83" t="str">
        <f t="shared" si="2"/>
        <v>12</v>
      </c>
      <c r="B43" s="86" t="str">
        <f t="shared" si="2"/>
        <v>Robert Perez</v>
      </c>
      <c r="C43" s="12">
        <v>1</v>
      </c>
      <c r="D43" s="13">
        <v>0</v>
      </c>
      <c r="E43" s="13">
        <v>0</v>
      </c>
      <c r="F43" s="14">
        <v>0</v>
      </c>
      <c r="G43" s="120">
        <v>5</v>
      </c>
      <c r="H43" s="121">
        <v>1</v>
      </c>
      <c r="I43" s="121">
        <v>0</v>
      </c>
      <c r="J43" s="119">
        <v>1</v>
      </c>
      <c r="K43" s="12">
        <v>2</v>
      </c>
      <c r="L43" s="13">
        <v>0</v>
      </c>
      <c r="M43" s="13">
        <v>0</v>
      </c>
      <c r="N43" s="14">
        <v>0</v>
      </c>
      <c r="O43" s="15">
        <v>1</v>
      </c>
      <c r="P43" s="13">
        <v>1</v>
      </c>
      <c r="Q43" s="13">
        <v>0</v>
      </c>
      <c r="R43" s="16">
        <v>0</v>
      </c>
      <c r="S43" s="17"/>
      <c r="U43" s="43"/>
      <c r="V43" s="39"/>
      <c r="W43" s="39"/>
      <c r="X43" s="39"/>
    </row>
    <row r="44" spans="1:24" x14ac:dyDescent="0.2">
      <c r="A44" s="83" t="str">
        <f t="shared" si="2"/>
        <v>21</v>
      </c>
      <c r="B44" s="86" t="str">
        <f t="shared" si="2"/>
        <v>Sarai Hernandez</v>
      </c>
      <c r="C44" s="12"/>
      <c r="D44" s="13"/>
      <c r="E44" s="13"/>
      <c r="F44" s="14"/>
      <c r="G44" s="120"/>
      <c r="H44" s="121"/>
      <c r="I44" s="121"/>
      <c r="J44" s="119"/>
      <c r="K44" s="12"/>
      <c r="L44" s="13"/>
      <c r="M44" s="13"/>
      <c r="N44" s="14"/>
      <c r="O44" s="15">
        <v>1</v>
      </c>
      <c r="P44" s="13">
        <v>0</v>
      </c>
      <c r="Q44" s="13">
        <v>0</v>
      </c>
      <c r="R44" s="16">
        <v>0</v>
      </c>
      <c r="S44" s="17" t="s">
        <v>8</v>
      </c>
      <c r="U44" s="43"/>
      <c r="V44" s="39"/>
      <c r="W44" s="39"/>
      <c r="X44" s="39"/>
    </row>
    <row r="45" spans="1:24" x14ac:dyDescent="0.2">
      <c r="A45" s="83" t="str">
        <f t="shared" si="2"/>
        <v>11</v>
      </c>
      <c r="B45" s="87" t="str">
        <f t="shared" si="2"/>
        <v>Wayne Sibson</v>
      </c>
      <c r="C45" s="12"/>
      <c r="D45" s="13"/>
      <c r="E45" s="13"/>
      <c r="F45" s="14"/>
      <c r="G45" s="116"/>
      <c r="H45" s="117"/>
      <c r="I45" s="117"/>
      <c r="J45" s="118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 t="str">
        <f t="shared" si="2"/>
        <v>33</v>
      </c>
      <c r="B46" s="86" t="str">
        <f t="shared" si="2"/>
        <v>John Bancroft</v>
      </c>
      <c r="C46" s="12"/>
      <c r="D46" s="130"/>
      <c r="E46" s="130"/>
      <c r="F46" s="14"/>
      <c r="G46" s="116"/>
      <c r="H46" s="117"/>
      <c r="I46" s="117"/>
      <c r="J46" s="118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16"/>
      <c r="H47" s="117"/>
      <c r="I47" s="117"/>
      <c r="J47" s="118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16"/>
      <c r="H48" s="117"/>
      <c r="I48" s="117"/>
      <c r="J48" s="118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33"/>
      <c r="H49" s="134"/>
      <c r="I49" s="134"/>
      <c r="J49" s="135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Tim Hibner</v>
      </c>
      <c r="C50" s="20">
        <v>25</v>
      </c>
      <c r="D50" s="21">
        <v>7</v>
      </c>
      <c r="E50" s="21">
        <v>3</v>
      </c>
      <c r="F50" s="22">
        <v>11</v>
      </c>
      <c r="G50" s="125">
        <v>32</v>
      </c>
      <c r="H50" s="126">
        <v>14</v>
      </c>
      <c r="I50" s="126">
        <v>3</v>
      </c>
      <c r="J50" s="127">
        <v>8</v>
      </c>
      <c r="K50" s="20">
        <v>28</v>
      </c>
      <c r="L50" s="21">
        <v>10</v>
      </c>
      <c r="M50" s="21">
        <v>4</v>
      </c>
      <c r="N50" s="22">
        <v>8</v>
      </c>
      <c r="O50" s="20">
        <v>12</v>
      </c>
      <c r="P50" s="21">
        <v>0</v>
      </c>
      <c r="Q50" s="21">
        <v>6</v>
      </c>
      <c r="R50" s="23">
        <v>3</v>
      </c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Molly Fleming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>
        <v>8</v>
      </c>
      <c r="P51" s="56">
        <v>2</v>
      </c>
      <c r="Q51" s="56">
        <v>4</v>
      </c>
      <c r="R51" s="91"/>
      <c r="S51" s="24"/>
      <c r="U51" s="39"/>
      <c r="V51" s="99"/>
      <c r="W51" s="99"/>
      <c r="X51" s="9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99"/>
      <c r="W52" s="99"/>
      <c r="X52" s="9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99"/>
      <c r="W53" s="99"/>
      <c r="X53" s="99"/>
    </row>
    <row r="54" spans="1:30" ht="13.5" thickBot="1" x14ac:dyDescent="0.25">
      <c r="A54" s="18"/>
      <c r="B54" s="28" t="s">
        <v>10</v>
      </c>
      <c r="C54" s="29">
        <f t="shared" ref="C54:R54" si="3">SUM(C31:C48)</f>
        <v>25</v>
      </c>
      <c r="D54" s="29">
        <f t="shared" si="3"/>
        <v>7</v>
      </c>
      <c r="E54" s="29">
        <f t="shared" si="3"/>
        <v>3</v>
      </c>
      <c r="F54" s="29">
        <f t="shared" si="3"/>
        <v>11</v>
      </c>
      <c r="G54" s="29">
        <f t="shared" si="3"/>
        <v>32</v>
      </c>
      <c r="H54" s="29">
        <f t="shared" si="3"/>
        <v>14</v>
      </c>
      <c r="I54" s="29">
        <f t="shared" si="3"/>
        <v>3</v>
      </c>
      <c r="J54" s="29">
        <f t="shared" si="3"/>
        <v>8</v>
      </c>
      <c r="K54" s="29">
        <f t="shared" si="3"/>
        <v>28</v>
      </c>
      <c r="L54" s="29">
        <f t="shared" si="3"/>
        <v>10</v>
      </c>
      <c r="M54" s="29">
        <f t="shared" si="3"/>
        <v>4</v>
      </c>
      <c r="N54" s="29">
        <f t="shared" si="3"/>
        <v>8</v>
      </c>
      <c r="O54" s="29">
        <f t="shared" si="3"/>
        <v>20</v>
      </c>
      <c r="P54" s="29">
        <f t="shared" si="3"/>
        <v>2</v>
      </c>
      <c r="Q54" s="29">
        <f t="shared" si="3"/>
        <v>10</v>
      </c>
      <c r="R54" s="29">
        <f t="shared" si="3"/>
        <v>3</v>
      </c>
      <c r="S54" s="24"/>
      <c r="U54" s="39"/>
      <c r="V54" s="99"/>
      <c r="W54" s="99"/>
      <c r="X54" s="99"/>
    </row>
    <row r="55" spans="1:30" ht="13.5" thickBot="1" x14ac:dyDescent="0.25">
      <c r="A55" s="18"/>
      <c r="B55" s="28" t="s">
        <v>11</v>
      </c>
      <c r="C55" s="30">
        <f>SUM(O27,C54)</f>
        <v>127</v>
      </c>
      <c r="D55" s="30">
        <f>SUM(P27,D54)</f>
        <v>64</v>
      </c>
      <c r="E55" s="30">
        <f>SUM(Q27,E54)</f>
        <v>19</v>
      </c>
      <c r="F55" s="30">
        <f>SUM(R27,F54)</f>
        <v>37</v>
      </c>
      <c r="G55" s="30">
        <f t="shared" ref="G55:R55" si="4">SUM(C55,G54)</f>
        <v>159</v>
      </c>
      <c r="H55" s="30">
        <f t="shared" si="4"/>
        <v>78</v>
      </c>
      <c r="I55" s="30">
        <f t="shared" si="4"/>
        <v>22</v>
      </c>
      <c r="J55" s="30">
        <f t="shared" si="4"/>
        <v>45</v>
      </c>
      <c r="K55" s="30">
        <f t="shared" si="4"/>
        <v>187</v>
      </c>
      <c r="L55" s="30">
        <f t="shared" si="4"/>
        <v>88</v>
      </c>
      <c r="M55" s="30">
        <f t="shared" si="4"/>
        <v>26</v>
      </c>
      <c r="N55" s="30">
        <f t="shared" si="4"/>
        <v>53</v>
      </c>
      <c r="O55" s="31">
        <f t="shared" si="4"/>
        <v>207</v>
      </c>
      <c r="P55" s="30">
        <f t="shared" si="4"/>
        <v>90</v>
      </c>
      <c r="Q55" s="30">
        <f t="shared" si="4"/>
        <v>36</v>
      </c>
      <c r="R55" s="32">
        <f t="shared" si="4"/>
        <v>56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/>
      <c r="D57" s="193"/>
      <c r="E57" s="194"/>
      <c r="F57" s="49"/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87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5">A3</f>
        <v>32</v>
      </c>
      <c r="B59" s="86" t="str">
        <f t="shared" ref="B59:B76" si="6">B31</f>
        <v>Mike Finn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 t="shared" ref="O59" si="7">SUM(C3,G3,K3,O3,C31,G31,K31,O31,C59,G59,K59)</f>
        <v>32</v>
      </c>
      <c r="P59" s="88">
        <f t="shared" ref="P59" si="8">SUM(D3,H3,L3,P3,D31,H31,L31,P31,D59,H59,L59)</f>
        <v>20</v>
      </c>
      <c r="Q59" s="88">
        <f t="shared" ref="Q59" si="9">SUM(E3,I3,M3,Q3,E31,I31,M31,Q31,E59,I59,M59)</f>
        <v>4</v>
      </c>
      <c r="R59" s="89">
        <f t="shared" ref="R59" si="10">SUM(F3,J3,N3,R3,F31,J31,N31,R31,F59,J59,N59)</f>
        <v>14</v>
      </c>
      <c r="S59" s="84">
        <f>IF(O59=0,0,AVERAGE(P59/O59))</f>
        <v>0.625</v>
      </c>
      <c r="U59" s="100" t="s">
        <v>146</v>
      </c>
      <c r="V59" s="86" t="s">
        <v>119</v>
      </c>
      <c r="W59" s="59">
        <v>14</v>
      </c>
      <c r="X59" s="59">
        <v>14</v>
      </c>
      <c r="Y59" s="60">
        <v>0.625</v>
      </c>
      <c r="Z59" s="60" t="s">
        <v>200</v>
      </c>
      <c r="AA59" s="60">
        <v>2</v>
      </c>
      <c r="AB59" s="60" t="s">
        <v>200</v>
      </c>
      <c r="AC59" s="59">
        <v>7</v>
      </c>
      <c r="AD59" s="105">
        <v>0.625</v>
      </c>
    </row>
    <row r="60" spans="1:30" x14ac:dyDescent="0.2">
      <c r="A60" s="83" t="str">
        <f t="shared" si="5"/>
        <v>45</v>
      </c>
      <c r="B60" s="86" t="str">
        <f t="shared" si="6"/>
        <v>Steve Puryear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O76" si="11">SUM(C4,G4,K4,O4,C32,G32,K32,O32,C60,G60,K60)</f>
        <v>25</v>
      </c>
      <c r="P60" s="56">
        <f t="shared" ref="P60:P76" si="12">SUM(D4,H4,L4,P4,D32,H32,L32,P32,D60,H60,L60)</f>
        <v>12</v>
      </c>
      <c r="Q60" s="56">
        <f t="shared" ref="Q60:Q76" si="13">SUM(E4,I4,M4,Q4,E32,I32,M32,Q32,E60,I60,M60)</f>
        <v>3</v>
      </c>
      <c r="R60" s="91">
        <f t="shared" ref="R60:R76" si="14">SUM(F4,J4,N4,R4,F32,J32,N32,R32,F60,J60,N60)</f>
        <v>0</v>
      </c>
      <c r="S60" s="85">
        <f t="shared" ref="S60:S76" si="15">IF(O60=0,0,AVERAGE(P60/O60))</f>
        <v>0.48</v>
      </c>
      <c r="U60" s="43" t="s">
        <v>214</v>
      </c>
      <c r="V60" s="86" t="s">
        <v>242</v>
      </c>
      <c r="W60" s="59">
        <v>0</v>
      </c>
      <c r="X60" s="59" t="s">
        <v>434</v>
      </c>
      <c r="Y60" s="60">
        <v>0.48</v>
      </c>
      <c r="Z60" s="60" t="s">
        <v>200</v>
      </c>
      <c r="AA60" s="60">
        <v>0</v>
      </c>
      <c r="AB60" s="60" t="s">
        <v>200</v>
      </c>
      <c r="AC60" s="59">
        <v>8</v>
      </c>
      <c r="AD60" s="105">
        <v>0.48</v>
      </c>
    </row>
    <row r="61" spans="1:30" x14ac:dyDescent="0.2">
      <c r="A61" s="83" t="str">
        <f t="shared" si="5"/>
        <v>27</v>
      </c>
      <c r="B61" s="86" t="str">
        <f t="shared" si="6"/>
        <v>Tim Dawson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si="11"/>
        <v>8</v>
      </c>
      <c r="P61" s="56">
        <f t="shared" si="12"/>
        <v>1</v>
      </c>
      <c r="Q61" s="56">
        <f t="shared" si="13"/>
        <v>2</v>
      </c>
      <c r="R61" s="91">
        <f t="shared" si="14"/>
        <v>0</v>
      </c>
      <c r="S61" s="85">
        <f t="shared" si="15"/>
        <v>0.125</v>
      </c>
      <c r="U61" s="43" t="s">
        <v>260</v>
      </c>
      <c r="V61" s="86" t="s">
        <v>355</v>
      </c>
      <c r="W61" s="59">
        <v>0</v>
      </c>
      <c r="X61" s="59" t="s">
        <v>434</v>
      </c>
      <c r="Y61" s="60">
        <v>0.125</v>
      </c>
      <c r="Z61" s="60" t="s">
        <v>203</v>
      </c>
      <c r="AA61" s="60">
        <v>0</v>
      </c>
      <c r="AB61" s="60" t="s">
        <v>200</v>
      </c>
      <c r="AC61" s="59">
        <v>4</v>
      </c>
      <c r="AD61" s="105">
        <v>0.05</v>
      </c>
    </row>
    <row r="62" spans="1:30" x14ac:dyDescent="0.2">
      <c r="A62" s="83" t="str">
        <f t="shared" si="5"/>
        <v>63</v>
      </c>
      <c r="B62" s="86" t="str">
        <f t="shared" si="6"/>
        <v>Faith Penn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si="11"/>
        <v>8</v>
      </c>
      <c r="P62" s="56">
        <f t="shared" si="12"/>
        <v>1</v>
      </c>
      <c r="Q62" s="56">
        <f t="shared" si="13"/>
        <v>4</v>
      </c>
      <c r="R62" s="91">
        <f t="shared" si="14"/>
        <v>2</v>
      </c>
      <c r="S62" s="85">
        <f t="shared" si="15"/>
        <v>0.125</v>
      </c>
      <c r="U62" s="43" t="s">
        <v>147</v>
      </c>
      <c r="V62" s="86" t="s">
        <v>148</v>
      </c>
      <c r="W62" s="59">
        <v>2</v>
      </c>
      <c r="X62" s="59">
        <v>2</v>
      </c>
      <c r="Y62" s="60">
        <v>0.125</v>
      </c>
      <c r="Z62" s="60" t="s">
        <v>203</v>
      </c>
      <c r="AA62" s="60">
        <v>0.2857142857142857</v>
      </c>
      <c r="AB62" s="60" t="s">
        <v>200</v>
      </c>
      <c r="AC62" s="59">
        <v>7</v>
      </c>
      <c r="AD62" s="105">
        <v>0.05</v>
      </c>
    </row>
    <row r="63" spans="1:30" x14ac:dyDescent="0.2">
      <c r="A63" s="83" t="str">
        <f t="shared" si="5"/>
        <v>30</v>
      </c>
      <c r="B63" s="86" t="str">
        <f t="shared" si="6"/>
        <v>Brandon Chesser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si="11"/>
        <v>28</v>
      </c>
      <c r="P63" s="56">
        <f t="shared" si="12"/>
        <v>21</v>
      </c>
      <c r="Q63" s="56">
        <f t="shared" si="13"/>
        <v>0</v>
      </c>
      <c r="R63" s="91">
        <f t="shared" si="14"/>
        <v>8</v>
      </c>
      <c r="S63" s="85">
        <f t="shared" si="15"/>
        <v>0.75</v>
      </c>
      <c r="U63" s="43" t="s">
        <v>110</v>
      </c>
      <c r="V63" s="86" t="s">
        <v>120</v>
      </c>
      <c r="W63" s="59">
        <v>8</v>
      </c>
      <c r="X63" s="59">
        <v>8</v>
      </c>
      <c r="Y63" s="60">
        <v>0.75</v>
      </c>
      <c r="Z63" s="60" t="s">
        <v>200</v>
      </c>
      <c r="AA63" s="60">
        <v>1.1428571428571428</v>
      </c>
      <c r="AB63" s="60" t="s">
        <v>200</v>
      </c>
      <c r="AC63" s="59">
        <v>7</v>
      </c>
      <c r="AD63" s="105">
        <v>0.75</v>
      </c>
    </row>
    <row r="64" spans="1:30" x14ac:dyDescent="0.2">
      <c r="A64" s="83" t="str">
        <f t="shared" si="5"/>
        <v>8</v>
      </c>
      <c r="B64" s="86" t="str">
        <f t="shared" si="6"/>
        <v>Jamie Sibson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si="11"/>
        <v>3</v>
      </c>
      <c r="P64" s="56">
        <f t="shared" si="12"/>
        <v>0</v>
      </c>
      <c r="Q64" s="56">
        <f t="shared" si="13"/>
        <v>3</v>
      </c>
      <c r="R64" s="91">
        <f t="shared" si="14"/>
        <v>8</v>
      </c>
      <c r="S64" s="85">
        <f t="shared" si="15"/>
        <v>0</v>
      </c>
      <c r="U64" s="43" t="s">
        <v>138</v>
      </c>
      <c r="V64" s="86" t="s">
        <v>213</v>
      </c>
      <c r="W64" s="59">
        <v>8</v>
      </c>
      <c r="X64" s="59">
        <v>8</v>
      </c>
      <c r="Y64" s="60">
        <v>0</v>
      </c>
      <c r="Z64" s="60" t="s">
        <v>203</v>
      </c>
      <c r="AA64" s="60">
        <v>1.1428571428571428</v>
      </c>
      <c r="AB64" s="60" t="s">
        <v>200</v>
      </c>
      <c r="AC64" s="59">
        <v>7</v>
      </c>
      <c r="AD64" s="105">
        <v>0</v>
      </c>
    </row>
    <row r="65" spans="1:30" x14ac:dyDescent="0.2">
      <c r="A65" s="83" t="str">
        <f t="shared" si="5"/>
        <v>40</v>
      </c>
      <c r="B65" s="86" t="str">
        <f t="shared" si="6"/>
        <v>Mariano Reynoso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si="11"/>
        <v>26</v>
      </c>
      <c r="P65" s="56">
        <f t="shared" si="12"/>
        <v>10</v>
      </c>
      <c r="Q65" s="56">
        <f t="shared" si="13"/>
        <v>3</v>
      </c>
      <c r="R65" s="91">
        <f t="shared" si="14"/>
        <v>2</v>
      </c>
      <c r="S65" s="85">
        <f t="shared" si="15"/>
        <v>0.38461538461538464</v>
      </c>
      <c r="U65" s="43" t="s">
        <v>145</v>
      </c>
      <c r="V65" s="86" t="s">
        <v>48</v>
      </c>
      <c r="W65" s="59">
        <v>2</v>
      </c>
      <c r="X65" s="59">
        <v>2</v>
      </c>
      <c r="Y65" s="60">
        <v>0.38461538461538464</v>
      </c>
      <c r="Z65" s="60" t="s">
        <v>200</v>
      </c>
      <c r="AA65" s="60">
        <v>0.2857142857142857</v>
      </c>
      <c r="AB65" s="60" t="s">
        <v>200</v>
      </c>
      <c r="AC65" s="59">
        <v>7</v>
      </c>
      <c r="AD65" s="105">
        <v>0.38461538461538464</v>
      </c>
    </row>
    <row r="66" spans="1:30" x14ac:dyDescent="0.2">
      <c r="A66" s="83" t="str">
        <f t="shared" si="5"/>
        <v>22</v>
      </c>
      <c r="B66" s="86" t="str">
        <f t="shared" si="6"/>
        <v>Greg Roberts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si="11"/>
        <v>15</v>
      </c>
      <c r="P66" s="56">
        <f t="shared" si="12"/>
        <v>5</v>
      </c>
      <c r="Q66" s="56">
        <f t="shared" si="13"/>
        <v>3</v>
      </c>
      <c r="R66" s="91">
        <f t="shared" si="14"/>
        <v>3</v>
      </c>
      <c r="S66" s="85">
        <f t="shared" si="15"/>
        <v>0.33333333333333331</v>
      </c>
      <c r="U66" s="43" t="s">
        <v>144</v>
      </c>
      <c r="V66" s="86" t="s">
        <v>356</v>
      </c>
      <c r="W66" s="59">
        <v>3</v>
      </c>
      <c r="X66" s="59">
        <v>3</v>
      </c>
      <c r="Y66" s="60">
        <v>0.33333333333333331</v>
      </c>
      <c r="Z66" s="60" t="s">
        <v>203</v>
      </c>
      <c r="AA66" s="60">
        <v>0.5</v>
      </c>
      <c r="AB66" s="60" t="s">
        <v>200</v>
      </c>
      <c r="AC66" s="59">
        <v>6</v>
      </c>
      <c r="AD66" s="105">
        <v>0.25</v>
      </c>
    </row>
    <row r="67" spans="1:30" x14ac:dyDescent="0.2">
      <c r="A67" s="83" t="str">
        <f t="shared" si="5"/>
        <v>23</v>
      </c>
      <c r="B67" s="86" t="str">
        <f t="shared" si="6"/>
        <v>Darius Sterling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si="11"/>
        <v>25</v>
      </c>
      <c r="P67" s="56">
        <f t="shared" si="12"/>
        <v>9</v>
      </c>
      <c r="Q67" s="56">
        <f t="shared" si="13"/>
        <v>8</v>
      </c>
      <c r="R67" s="91">
        <f t="shared" si="14"/>
        <v>16</v>
      </c>
      <c r="S67" s="85">
        <f t="shared" si="15"/>
        <v>0.36</v>
      </c>
      <c r="U67" s="43" t="s">
        <v>136</v>
      </c>
      <c r="V67" s="86" t="s">
        <v>197</v>
      </c>
      <c r="W67" s="59">
        <v>16</v>
      </c>
      <c r="X67" s="59">
        <v>16</v>
      </c>
      <c r="Y67" s="60">
        <v>0.36</v>
      </c>
      <c r="Z67" s="60" t="s">
        <v>200</v>
      </c>
      <c r="AA67" s="60">
        <v>2</v>
      </c>
      <c r="AB67" s="60" t="s">
        <v>200</v>
      </c>
      <c r="AC67" s="59">
        <v>8</v>
      </c>
      <c r="AD67" s="105">
        <v>0.36</v>
      </c>
    </row>
    <row r="68" spans="1:30" x14ac:dyDescent="0.2">
      <c r="A68" s="83" t="str">
        <f t="shared" si="5"/>
        <v>31</v>
      </c>
      <c r="B68" s="86" t="str">
        <f t="shared" si="6"/>
        <v>Ed Manning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si="11"/>
        <v>11</v>
      </c>
      <c r="P68" s="56">
        <f t="shared" si="12"/>
        <v>3</v>
      </c>
      <c r="Q68" s="56">
        <f t="shared" si="13"/>
        <v>3</v>
      </c>
      <c r="R68" s="91">
        <f t="shared" si="14"/>
        <v>0</v>
      </c>
      <c r="S68" s="85">
        <f t="shared" si="15"/>
        <v>0.27272727272727271</v>
      </c>
      <c r="U68" s="43" t="s">
        <v>165</v>
      </c>
      <c r="V68" s="86" t="s">
        <v>256</v>
      </c>
      <c r="W68" s="59">
        <v>0</v>
      </c>
      <c r="X68" s="59" t="s">
        <v>434</v>
      </c>
      <c r="Y68" s="60">
        <v>0.27272727272727271</v>
      </c>
      <c r="Z68" s="60" t="s">
        <v>203</v>
      </c>
      <c r="AA68" s="60">
        <v>0</v>
      </c>
      <c r="AB68" s="60" t="s">
        <v>200</v>
      </c>
      <c r="AC68" s="59">
        <v>5</v>
      </c>
      <c r="AD68" s="105">
        <v>0.15</v>
      </c>
    </row>
    <row r="69" spans="1:30" x14ac:dyDescent="0.2">
      <c r="A69" s="83" t="str">
        <f t="shared" si="5"/>
        <v>25</v>
      </c>
      <c r="B69" s="86" t="str">
        <f t="shared" si="6"/>
        <v>Pam Chesser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si="11"/>
        <v>3</v>
      </c>
      <c r="P69" s="56">
        <f t="shared" si="12"/>
        <v>0</v>
      </c>
      <c r="Q69" s="56">
        <f t="shared" si="13"/>
        <v>2</v>
      </c>
      <c r="R69" s="91">
        <f t="shared" si="14"/>
        <v>0</v>
      </c>
      <c r="S69" s="85">
        <f t="shared" si="15"/>
        <v>0</v>
      </c>
      <c r="U69" s="43" t="s">
        <v>103</v>
      </c>
      <c r="V69" s="86" t="s">
        <v>417</v>
      </c>
      <c r="W69" s="59">
        <v>0</v>
      </c>
      <c r="X69" s="59" t="s">
        <v>434</v>
      </c>
      <c r="Y69" s="60">
        <v>0</v>
      </c>
      <c r="Z69" s="60" t="s">
        <v>203</v>
      </c>
      <c r="AA69" s="60">
        <v>0</v>
      </c>
      <c r="AB69" s="60" t="s">
        <v>204</v>
      </c>
      <c r="AC69" s="59">
        <v>3</v>
      </c>
      <c r="AD69" s="105">
        <v>0</v>
      </c>
    </row>
    <row r="70" spans="1:30" x14ac:dyDescent="0.2">
      <c r="A70" s="83" t="str">
        <f t="shared" si="5"/>
        <v>88</v>
      </c>
      <c r="B70" s="86" t="str">
        <f t="shared" si="6"/>
        <v>Randy Horowitz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si="11"/>
        <v>5</v>
      </c>
      <c r="P70" s="93">
        <f t="shared" si="12"/>
        <v>1</v>
      </c>
      <c r="Q70" s="93">
        <f t="shared" si="13"/>
        <v>1</v>
      </c>
      <c r="R70" s="94">
        <f t="shared" si="14"/>
        <v>1</v>
      </c>
      <c r="S70" s="85">
        <f t="shared" si="15"/>
        <v>0.2</v>
      </c>
      <c r="U70" s="43" t="s">
        <v>135</v>
      </c>
      <c r="V70" s="86" t="s">
        <v>418</v>
      </c>
      <c r="W70" s="59">
        <v>1</v>
      </c>
      <c r="X70" s="59">
        <v>1</v>
      </c>
      <c r="Y70" s="60">
        <v>0.2</v>
      </c>
      <c r="Z70" s="60" t="s">
        <v>203</v>
      </c>
      <c r="AA70" s="60">
        <v>0.33333333333333331</v>
      </c>
      <c r="AB70" s="60" t="s">
        <v>204</v>
      </c>
      <c r="AC70" s="59">
        <v>3</v>
      </c>
      <c r="AD70" s="105">
        <v>0.05</v>
      </c>
    </row>
    <row r="71" spans="1:30" x14ac:dyDescent="0.2">
      <c r="A71" s="83" t="str">
        <f t="shared" si="5"/>
        <v>12</v>
      </c>
      <c r="B71" s="86" t="str">
        <f t="shared" si="6"/>
        <v>Robert Perez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si="11"/>
        <v>13</v>
      </c>
      <c r="P71" s="56">
        <f t="shared" si="12"/>
        <v>5</v>
      </c>
      <c r="Q71" s="56">
        <f t="shared" si="13"/>
        <v>0</v>
      </c>
      <c r="R71" s="91">
        <f t="shared" si="14"/>
        <v>2</v>
      </c>
      <c r="S71" s="85">
        <f t="shared" si="15"/>
        <v>0.38461538461538464</v>
      </c>
      <c r="U71" s="43" t="s">
        <v>142</v>
      </c>
      <c r="V71" s="86" t="s">
        <v>113</v>
      </c>
      <c r="W71" s="59">
        <v>2</v>
      </c>
      <c r="X71" s="59">
        <v>2</v>
      </c>
      <c r="Y71" s="60">
        <v>0.38461538461538464</v>
      </c>
      <c r="Z71" s="60" t="s">
        <v>203</v>
      </c>
      <c r="AA71" s="60">
        <v>0.33333333333333331</v>
      </c>
      <c r="AB71" s="60" t="s">
        <v>200</v>
      </c>
      <c r="AC71" s="59">
        <v>6</v>
      </c>
      <c r="AD71" s="105">
        <v>0.25</v>
      </c>
    </row>
    <row r="72" spans="1:30" x14ac:dyDescent="0.2">
      <c r="A72" s="83" t="str">
        <f t="shared" si="5"/>
        <v>21</v>
      </c>
      <c r="B72" s="86" t="str">
        <f t="shared" si="6"/>
        <v>Sarai Hernandez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si="11"/>
        <v>1</v>
      </c>
      <c r="P72" s="56">
        <f t="shared" si="12"/>
        <v>0</v>
      </c>
      <c r="Q72" s="56">
        <f t="shared" si="13"/>
        <v>0</v>
      </c>
      <c r="R72" s="91">
        <f t="shared" si="14"/>
        <v>0</v>
      </c>
      <c r="S72" s="85">
        <f t="shared" si="15"/>
        <v>0</v>
      </c>
      <c r="U72" s="43" t="s">
        <v>98</v>
      </c>
      <c r="V72" s="86" t="s">
        <v>183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2</v>
      </c>
      <c r="AD72" s="105">
        <v>0</v>
      </c>
    </row>
    <row r="73" spans="1:30" x14ac:dyDescent="0.2">
      <c r="A73" s="83" t="str">
        <f t="shared" si="5"/>
        <v>11</v>
      </c>
      <c r="B73" s="86" t="str">
        <f t="shared" si="6"/>
        <v>Wayne Sibson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si="11"/>
        <v>2</v>
      </c>
      <c r="P73" s="56">
        <f t="shared" si="12"/>
        <v>1</v>
      </c>
      <c r="Q73" s="56">
        <f t="shared" si="13"/>
        <v>0</v>
      </c>
      <c r="R73" s="91">
        <f t="shared" si="14"/>
        <v>0</v>
      </c>
      <c r="S73" s="85">
        <f t="shared" si="15"/>
        <v>0.5</v>
      </c>
      <c r="U73" s="43" t="s">
        <v>100</v>
      </c>
      <c r="V73" s="86" t="s">
        <v>90</v>
      </c>
      <c r="W73" s="59">
        <v>0</v>
      </c>
      <c r="X73" s="59" t="s">
        <v>434</v>
      </c>
      <c r="Y73" s="60">
        <v>0.5</v>
      </c>
      <c r="Z73" s="60" t="s">
        <v>203</v>
      </c>
      <c r="AA73" s="60">
        <v>0</v>
      </c>
      <c r="AB73" s="60" t="s">
        <v>204</v>
      </c>
      <c r="AC73" s="59">
        <v>1</v>
      </c>
      <c r="AD73" s="105">
        <v>0.05</v>
      </c>
    </row>
    <row r="74" spans="1:30" x14ac:dyDescent="0.2">
      <c r="A74" s="83" t="str">
        <f t="shared" si="5"/>
        <v>33</v>
      </c>
      <c r="B74" s="86" t="str">
        <f t="shared" si="6"/>
        <v>John Bancroft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si="11"/>
        <v>2</v>
      </c>
      <c r="P74" s="56">
        <f t="shared" si="12"/>
        <v>1</v>
      </c>
      <c r="Q74" s="56">
        <f t="shared" si="13"/>
        <v>0</v>
      </c>
      <c r="R74" s="91">
        <f t="shared" si="14"/>
        <v>0</v>
      </c>
      <c r="S74" s="85">
        <f t="shared" si="15"/>
        <v>0.5</v>
      </c>
      <c r="U74" s="43" t="s">
        <v>143</v>
      </c>
      <c r="V74" s="86" t="s">
        <v>61</v>
      </c>
      <c r="W74" s="59">
        <v>0</v>
      </c>
      <c r="X74" s="59" t="s">
        <v>434</v>
      </c>
      <c r="Y74" s="60">
        <v>0.5</v>
      </c>
      <c r="Z74" s="60" t="s">
        <v>203</v>
      </c>
      <c r="AA74" s="60">
        <v>0</v>
      </c>
      <c r="AB74" s="60" t="s">
        <v>204</v>
      </c>
      <c r="AC74" s="59">
        <v>1</v>
      </c>
      <c r="AD74" s="105">
        <v>0.05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si="11"/>
        <v>0</v>
      </c>
      <c r="P75" s="56">
        <f t="shared" si="12"/>
        <v>0</v>
      </c>
      <c r="Q75" s="56">
        <f t="shared" si="13"/>
        <v>0</v>
      </c>
      <c r="R75" s="91">
        <f t="shared" si="14"/>
        <v>0</v>
      </c>
      <c r="S75" s="85">
        <f t="shared" si="15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si="11"/>
        <v>0</v>
      </c>
      <c r="P76" s="56">
        <f t="shared" si="12"/>
        <v>0</v>
      </c>
      <c r="Q76" s="56">
        <f t="shared" si="13"/>
        <v>0</v>
      </c>
      <c r="R76" s="91">
        <f t="shared" si="14"/>
        <v>0</v>
      </c>
      <c r="S76" s="85">
        <f t="shared" si="15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Tim Hibner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16">SUM(C22,G22,K22,O22,C50,G50,K50,O50,C78,G78,K78)</f>
        <v>199</v>
      </c>
      <c r="P78" s="21">
        <f t="shared" si="16"/>
        <v>88</v>
      </c>
      <c r="Q78" s="142">
        <f t="shared" si="16"/>
        <v>32</v>
      </c>
      <c r="R78" s="141"/>
      <c r="S78" s="143">
        <f>SUM(Q78/O78)</f>
        <v>0.16080402010050251</v>
      </c>
      <c r="V78" s="56" t="s">
        <v>23</v>
      </c>
      <c r="W78" s="59">
        <v>56</v>
      </c>
      <c r="X78" s="59">
        <v>56</v>
      </c>
      <c r="Y78" s="61"/>
      <c r="Z78" s="61"/>
      <c r="AA78" s="61"/>
      <c r="AB78" s="61"/>
      <c r="AC78" s="62"/>
    </row>
    <row r="79" spans="1:30" x14ac:dyDescent="0.2">
      <c r="A79" s="11"/>
      <c r="B79" s="140" t="str">
        <f>B51</f>
        <v>Molly Fleming</v>
      </c>
      <c r="C79" s="90"/>
      <c r="D79" s="56"/>
      <c r="E79" s="56"/>
      <c r="F79" s="91"/>
      <c r="G79" s="12"/>
      <c r="H79" s="13"/>
      <c r="I79" s="13"/>
      <c r="J79" s="14"/>
      <c r="K79" s="12"/>
      <c r="L79" s="13"/>
      <c r="M79" s="13"/>
      <c r="N79" s="14"/>
      <c r="O79" s="90">
        <f t="shared" si="16"/>
        <v>8</v>
      </c>
      <c r="P79" s="56">
        <f t="shared" si="16"/>
        <v>2</v>
      </c>
      <c r="Q79" s="56">
        <f t="shared" si="16"/>
        <v>4</v>
      </c>
      <c r="R79" s="91"/>
      <c r="S79" s="144">
        <f>SUM(Q79/O79)</f>
        <v>0.5</v>
      </c>
      <c r="V79" s="67" t="s">
        <v>24</v>
      </c>
      <c r="W79" s="62"/>
      <c r="X79" s="62"/>
      <c r="Y79" s="68">
        <v>0.75</v>
      </c>
      <c r="Z79" s="68"/>
      <c r="AA79" s="68">
        <v>2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16"/>
        <v>0</v>
      </c>
      <c r="P80" s="56">
        <f t="shared" si="16"/>
        <v>0</v>
      </c>
      <c r="Q80" s="56">
        <f t="shared" si="16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16"/>
        <v>0</v>
      </c>
      <c r="P81" s="26">
        <f t="shared" si="16"/>
        <v>0</v>
      </c>
      <c r="Q81" s="26">
        <f t="shared" si="16"/>
        <v>0</v>
      </c>
      <c r="R81" s="27"/>
      <c r="S81" s="145" t="e">
        <f>SUM(Q81/O81)</f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f t="shared" ref="C82:R82" si="17">SUM(C59:C76)</f>
        <v>0</v>
      </c>
      <c r="D82" s="29">
        <f t="shared" si="17"/>
        <v>0</v>
      </c>
      <c r="E82" s="29">
        <f t="shared" si="17"/>
        <v>0</v>
      </c>
      <c r="F82" s="29">
        <f t="shared" si="17"/>
        <v>0</v>
      </c>
      <c r="G82" s="29">
        <f t="shared" si="17"/>
        <v>0</v>
      </c>
      <c r="H82" s="29">
        <f t="shared" si="17"/>
        <v>0</v>
      </c>
      <c r="I82" s="29">
        <f t="shared" si="17"/>
        <v>0</v>
      </c>
      <c r="J82" s="29">
        <f t="shared" si="17"/>
        <v>0</v>
      </c>
      <c r="K82" s="29">
        <f t="shared" si="17"/>
        <v>0</v>
      </c>
      <c r="L82" s="29">
        <f t="shared" si="17"/>
        <v>0</v>
      </c>
      <c r="M82" s="29">
        <f t="shared" si="17"/>
        <v>0</v>
      </c>
      <c r="N82" s="29">
        <f t="shared" si="17"/>
        <v>0</v>
      </c>
      <c r="O82" s="29">
        <f t="shared" si="17"/>
        <v>207</v>
      </c>
      <c r="P82" s="29">
        <f t="shared" si="17"/>
        <v>90</v>
      </c>
      <c r="Q82" s="29">
        <f t="shared" si="17"/>
        <v>36</v>
      </c>
      <c r="R82" s="29">
        <f t="shared" si="17"/>
        <v>56</v>
      </c>
      <c r="S82" s="69">
        <f>AVERAGE(P82/O82)</f>
        <v>0.43478260869565216</v>
      </c>
      <c r="V82" s="122"/>
      <c r="W82" s="122"/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207</v>
      </c>
      <c r="D83" s="29">
        <f>SUM(P55,D82)</f>
        <v>90</v>
      </c>
      <c r="E83" s="29">
        <f>SUM(Q55,E82)</f>
        <v>36</v>
      </c>
      <c r="F83" s="29">
        <f>SUM(R55,F82)</f>
        <v>56</v>
      </c>
      <c r="G83" s="29">
        <f t="shared" ref="G83:M83" si="18">SUM(C83,G82)</f>
        <v>207</v>
      </c>
      <c r="H83" s="29">
        <f t="shared" si="18"/>
        <v>90</v>
      </c>
      <c r="I83" s="29">
        <f t="shared" si="18"/>
        <v>36</v>
      </c>
      <c r="J83" s="29">
        <f t="shared" si="18"/>
        <v>56</v>
      </c>
      <c r="K83" s="29">
        <f t="shared" si="18"/>
        <v>207</v>
      </c>
      <c r="L83" s="29">
        <f t="shared" si="18"/>
        <v>90</v>
      </c>
      <c r="M83" s="29">
        <f t="shared" si="18"/>
        <v>36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0.47368421052631582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0.81609195402298851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8</v>
      </c>
      <c r="E86" s="73" t="s">
        <v>32</v>
      </c>
      <c r="V86" s="77" t="s">
        <v>29</v>
      </c>
      <c r="W86" s="61" t="s">
        <v>247</v>
      </c>
      <c r="X86" s="79">
        <v>0.83919597989949746</v>
      </c>
      <c r="Y86" s="62" t="s">
        <v>200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294</v>
      </c>
      <c r="X87" s="147">
        <v>0.5</v>
      </c>
      <c r="Y87" s="62" t="s">
        <v>205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205</v>
      </c>
    </row>
  </sheetData>
  <sheetProtection password="97AA" sheet="1" objects="1" scenarios="1"/>
  <sortState ref="T3:T13">
    <sortCondition ref="T3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125" priority="5" stopIfTrue="1" operator="equal">
      <formula>$Y$79</formula>
    </cfRule>
  </conditionalFormatting>
  <conditionalFormatting sqref="AA59:AB74 AA77:AB77">
    <cfRule type="cellIs" dxfId="124" priority="6" stopIfTrue="1" operator="equal">
      <formula>$AA$79</formula>
    </cfRule>
  </conditionalFormatting>
  <conditionalFormatting sqref="Y75:Z75">
    <cfRule type="cellIs" dxfId="123" priority="3" stopIfTrue="1" operator="equal">
      <formula>$Y$79</formula>
    </cfRule>
  </conditionalFormatting>
  <conditionalFormatting sqref="AA75:AB75">
    <cfRule type="cellIs" dxfId="122" priority="4" stopIfTrue="1" operator="equal">
      <formula>$AA$79</formula>
    </cfRule>
  </conditionalFormatting>
  <conditionalFormatting sqref="Y76:Z76">
    <cfRule type="cellIs" dxfId="121" priority="1" stopIfTrue="1" operator="equal">
      <formula>$Y$79</formula>
    </cfRule>
  </conditionalFormatting>
  <conditionalFormatting sqref="AA76:AB76">
    <cfRule type="cellIs" dxfId="120" priority="2" stopIfTrue="1" operator="equal">
      <formula>$AA$79</formula>
    </cfRule>
  </conditionalFormatting>
  <pageMargins left="0.75" right="0.75" top="0.37" bottom="0.38" header="0.25" footer="0.5"/>
  <pageSetup scale="75" orientation="landscape" horizontalDpi="360" verticalDpi="360" r:id="rId1"/>
  <headerFooter alignWithMargins="0">
    <oddHeader>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2">
    <tabColor rgb="FF92D050"/>
  </sheetPr>
  <dimension ref="A1:AD89"/>
  <sheetViews>
    <sheetView zoomScaleNormal="100" workbookViewId="0">
      <pane xSplit="2" ySplit="2" topLeftCell="C64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19" ht="13.5" thickBot="1" x14ac:dyDescent="0.25">
      <c r="A1" s="1" t="s">
        <v>0</v>
      </c>
      <c r="B1" s="2" t="s">
        <v>1</v>
      </c>
      <c r="C1" s="192" t="s">
        <v>249</v>
      </c>
      <c r="D1" s="193"/>
      <c r="E1" s="194"/>
      <c r="F1" s="4">
        <v>5</v>
      </c>
      <c r="G1" s="192" t="s">
        <v>70</v>
      </c>
      <c r="H1" s="193"/>
      <c r="I1" s="194"/>
      <c r="J1" s="4">
        <v>5</v>
      </c>
      <c r="K1" s="192" t="s">
        <v>305</v>
      </c>
      <c r="L1" s="193"/>
      <c r="M1" s="194"/>
      <c r="N1" s="4">
        <v>5</v>
      </c>
      <c r="O1" s="192" t="s">
        <v>42</v>
      </c>
      <c r="P1" s="193"/>
      <c r="Q1" s="194"/>
      <c r="R1" s="5">
        <v>3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167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98</v>
      </c>
      <c r="B3" s="86" t="s">
        <v>338</v>
      </c>
      <c r="C3" s="12">
        <v>5</v>
      </c>
      <c r="D3" s="130">
        <v>1</v>
      </c>
      <c r="E3" s="130">
        <v>1</v>
      </c>
      <c r="F3" s="14">
        <v>1</v>
      </c>
      <c r="G3" s="116">
        <v>5</v>
      </c>
      <c r="H3" s="117">
        <v>3</v>
      </c>
      <c r="I3" s="117">
        <v>1</v>
      </c>
      <c r="J3" s="118">
        <v>2</v>
      </c>
      <c r="K3" s="116">
        <v>3</v>
      </c>
      <c r="L3" s="117">
        <v>3</v>
      </c>
      <c r="M3" s="117">
        <v>0</v>
      </c>
      <c r="N3" s="118">
        <v>2</v>
      </c>
      <c r="O3" s="12">
        <v>5</v>
      </c>
      <c r="P3" s="130">
        <v>3</v>
      </c>
      <c r="Q3" s="130">
        <v>1</v>
      </c>
      <c r="R3" s="14">
        <v>3</v>
      </c>
      <c r="S3" s="17"/>
    </row>
    <row r="4" spans="1:19" x14ac:dyDescent="0.2">
      <c r="A4" s="83" t="s">
        <v>95</v>
      </c>
      <c r="B4" s="86" t="s">
        <v>339</v>
      </c>
      <c r="C4" s="12">
        <v>5</v>
      </c>
      <c r="D4" s="130">
        <v>2</v>
      </c>
      <c r="E4" s="130">
        <v>0</v>
      </c>
      <c r="F4" s="14">
        <v>6</v>
      </c>
      <c r="G4" s="116">
        <v>5</v>
      </c>
      <c r="H4" s="117">
        <v>4</v>
      </c>
      <c r="I4" s="117">
        <v>0</v>
      </c>
      <c r="J4" s="118">
        <v>4</v>
      </c>
      <c r="K4" s="116">
        <v>4</v>
      </c>
      <c r="L4" s="117">
        <v>4</v>
      </c>
      <c r="M4" s="117">
        <v>0</v>
      </c>
      <c r="N4" s="118">
        <v>0</v>
      </c>
      <c r="O4" s="12">
        <v>5</v>
      </c>
      <c r="P4" s="130">
        <v>4</v>
      </c>
      <c r="Q4" s="130">
        <v>0</v>
      </c>
      <c r="R4" s="14">
        <v>4</v>
      </c>
      <c r="S4" s="17"/>
    </row>
    <row r="5" spans="1:19" x14ac:dyDescent="0.2">
      <c r="A5" s="83" t="s">
        <v>340</v>
      </c>
      <c r="B5" s="86" t="s">
        <v>341</v>
      </c>
      <c r="C5" s="12">
        <v>4</v>
      </c>
      <c r="D5" s="130">
        <v>2</v>
      </c>
      <c r="E5" s="130">
        <v>0</v>
      </c>
      <c r="F5" s="14">
        <v>1</v>
      </c>
      <c r="G5" s="116">
        <v>5</v>
      </c>
      <c r="H5" s="117">
        <v>2</v>
      </c>
      <c r="I5" s="117">
        <v>0</v>
      </c>
      <c r="J5" s="118">
        <v>4</v>
      </c>
      <c r="K5" s="116">
        <v>4</v>
      </c>
      <c r="L5" s="117">
        <v>2</v>
      </c>
      <c r="M5" s="117">
        <v>2</v>
      </c>
      <c r="N5" s="118">
        <v>0</v>
      </c>
      <c r="O5" s="12">
        <v>3</v>
      </c>
      <c r="P5" s="130">
        <v>1</v>
      </c>
      <c r="Q5" s="130">
        <v>0</v>
      </c>
      <c r="R5" s="14">
        <v>1</v>
      </c>
      <c r="S5" s="17"/>
    </row>
    <row r="6" spans="1:19" x14ac:dyDescent="0.2">
      <c r="A6" s="83" t="s">
        <v>96</v>
      </c>
      <c r="B6" s="86" t="s">
        <v>342</v>
      </c>
      <c r="C6" s="12">
        <v>3</v>
      </c>
      <c r="D6" s="130">
        <v>0</v>
      </c>
      <c r="E6" s="130">
        <v>2</v>
      </c>
      <c r="F6" s="14">
        <v>0</v>
      </c>
      <c r="G6" s="116">
        <v>0</v>
      </c>
      <c r="H6" s="117">
        <v>0</v>
      </c>
      <c r="I6" s="117">
        <v>0</v>
      </c>
      <c r="J6" s="118">
        <v>0</v>
      </c>
      <c r="K6" s="116">
        <v>2</v>
      </c>
      <c r="L6" s="117">
        <v>1</v>
      </c>
      <c r="M6" s="117">
        <v>0</v>
      </c>
      <c r="N6" s="118">
        <v>0</v>
      </c>
      <c r="O6" s="12">
        <v>3</v>
      </c>
      <c r="P6" s="130">
        <v>2</v>
      </c>
      <c r="Q6" s="130">
        <v>0</v>
      </c>
      <c r="R6" s="14">
        <v>0</v>
      </c>
      <c r="S6" s="17"/>
    </row>
    <row r="7" spans="1:19" x14ac:dyDescent="0.2">
      <c r="A7" s="83" t="s">
        <v>97</v>
      </c>
      <c r="B7" s="86" t="s">
        <v>343</v>
      </c>
      <c r="C7" s="12">
        <v>1</v>
      </c>
      <c r="D7" s="130">
        <v>0</v>
      </c>
      <c r="E7" s="130">
        <v>0</v>
      </c>
      <c r="F7" s="14">
        <v>1</v>
      </c>
      <c r="G7" s="116">
        <v>5</v>
      </c>
      <c r="H7" s="117">
        <v>2</v>
      </c>
      <c r="I7" s="117">
        <v>2</v>
      </c>
      <c r="J7" s="118">
        <v>1</v>
      </c>
      <c r="K7" s="116">
        <v>2</v>
      </c>
      <c r="L7" s="117">
        <v>1</v>
      </c>
      <c r="M7" s="117">
        <v>0</v>
      </c>
      <c r="N7" s="118">
        <v>0</v>
      </c>
      <c r="O7" s="12">
        <v>1</v>
      </c>
      <c r="P7" s="130">
        <v>0</v>
      </c>
      <c r="Q7" s="130">
        <v>0</v>
      </c>
      <c r="R7" s="14">
        <v>1</v>
      </c>
      <c r="S7" s="17"/>
    </row>
    <row r="8" spans="1:19" x14ac:dyDescent="0.2">
      <c r="A8" s="83" t="s">
        <v>146</v>
      </c>
      <c r="B8" s="86" t="s">
        <v>415</v>
      </c>
      <c r="C8" s="12">
        <v>4</v>
      </c>
      <c r="D8" s="130">
        <v>2</v>
      </c>
      <c r="E8" s="130">
        <v>2</v>
      </c>
      <c r="F8" s="14">
        <v>0</v>
      </c>
      <c r="G8" s="116">
        <v>5</v>
      </c>
      <c r="H8" s="117">
        <v>3</v>
      </c>
      <c r="I8" s="117">
        <v>1</v>
      </c>
      <c r="J8" s="118">
        <v>0</v>
      </c>
      <c r="K8" s="116">
        <v>2</v>
      </c>
      <c r="L8" s="117">
        <v>2</v>
      </c>
      <c r="M8" s="117">
        <v>0</v>
      </c>
      <c r="N8" s="118">
        <v>0</v>
      </c>
      <c r="O8" s="12">
        <v>4</v>
      </c>
      <c r="P8" s="130">
        <v>2</v>
      </c>
      <c r="Q8" s="130">
        <v>1</v>
      </c>
      <c r="R8" s="14">
        <v>0</v>
      </c>
      <c r="S8" s="17"/>
    </row>
    <row r="9" spans="1:19" x14ac:dyDescent="0.2">
      <c r="A9" s="83" t="s">
        <v>108</v>
      </c>
      <c r="B9" s="86" t="s">
        <v>414</v>
      </c>
      <c r="C9" s="12">
        <v>4</v>
      </c>
      <c r="D9" s="130">
        <v>4</v>
      </c>
      <c r="E9" s="130">
        <v>0</v>
      </c>
      <c r="F9" s="14">
        <v>3</v>
      </c>
      <c r="G9" s="116">
        <v>5</v>
      </c>
      <c r="H9" s="117">
        <v>1</v>
      </c>
      <c r="I9" s="117">
        <v>1</v>
      </c>
      <c r="J9" s="118">
        <v>1</v>
      </c>
      <c r="K9" s="116">
        <v>4</v>
      </c>
      <c r="L9" s="117">
        <v>3</v>
      </c>
      <c r="M9" s="117">
        <v>0</v>
      </c>
      <c r="N9" s="118">
        <v>4</v>
      </c>
      <c r="O9" s="12">
        <v>5</v>
      </c>
      <c r="P9" s="130">
        <v>1</v>
      </c>
      <c r="Q9" s="130">
        <v>2</v>
      </c>
      <c r="R9" s="14">
        <v>2</v>
      </c>
      <c r="S9" s="17"/>
    </row>
    <row r="10" spans="1:19" x14ac:dyDescent="0.2">
      <c r="A10" s="83" t="s">
        <v>101</v>
      </c>
      <c r="B10" s="86" t="s">
        <v>413</v>
      </c>
      <c r="C10" s="12"/>
      <c r="D10" s="130"/>
      <c r="E10" s="130"/>
      <c r="F10" s="14"/>
      <c r="G10" s="12">
        <v>0</v>
      </c>
      <c r="H10" s="130">
        <v>0</v>
      </c>
      <c r="I10" s="130">
        <v>0</v>
      </c>
      <c r="J10" s="14">
        <v>0</v>
      </c>
      <c r="K10" s="12">
        <v>1</v>
      </c>
      <c r="L10" s="130">
        <v>1</v>
      </c>
      <c r="M10" s="130">
        <v>0</v>
      </c>
      <c r="N10" s="14">
        <v>2</v>
      </c>
      <c r="O10" s="15">
        <v>2</v>
      </c>
      <c r="P10" s="130">
        <v>0</v>
      </c>
      <c r="Q10" s="130">
        <v>0</v>
      </c>
      <c r="R10" s="16">
        <v>0</v>
      </c>
      <c r="S10" s="17"/>
    </row>
    <row r="11" spans="1:19" x14ac:dyDescent="0.2">
      <c r="A11" s="83" t="s">
        <v>139</v>
      </c>
      <c r="B11" s="86" t="s">
        <v>416</v>
      </c>
      <c r="C11" s="12"/>
      <c r="D11" s="130"/>
      <c r="E11" s="130"/>
      <c r="F11" s="14"/>
      <c r="G11" s="12"/>
      <c r="H11" s="130"/>
      <c r="I11" s="130"/>
      <c r="J11" s="14"/>
      <c r="K11" s="12">
        <v>2</v>
      </c>
      <c r="L11" s="130">
        <v>1</v>
      </c>
      <c r="M11" s="130">
        <v>1</v>
      </c>
      <c r="N11" s="14">
        <v>1</v>
      </c>
      <c r="O11" s="15">
        <v>0</v>
      </c>
      <c r="P11" s="130">
        <v>0</v>
      </c>
      <c r="Q11" s="130">
        <v>0</v>
      </c>
      <c r="R11" s="16">
        <v>0</v>
      </c>
      <c r="S11" s="17"/>
    </row>
    <row r="12" spans="1:19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5"/>
      <c r="P12" s="130"/>
      <c r="Q12" s="130"/>
      <c r="R12" s="16"/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5"/>
      <c r="P13" s="130"/>
      <c r="Q13" s="130"/>
      <c r="R13" s="16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5"/>
      <c r="P14" s="130"/>
      <c r="Q14" s="130"/>
      <c r="R14" s="16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5"/>
      <c r="P15" s="130"/>
      <c r="Q15" s="130"/>
      <c r="R15" s="16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5"/>
      <c r="P16" s="130"/>
      <c r="Q16" s="130"/>
      <c r="R16" s="16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5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344</v>
      </c>
      <c r="C22" s="20">
        <v>26</v>
      </c>
      <c r="D22" s="21">
        <v>11</v>
      </c>
      <c r="E22" s="21">
        <v>5</v>
      </c>
      <c r="F22" s="22">
        <v>12</v>
      </c>
      <c r="G22" s="20">
        <v>30</v>
      </c>
      <c r="H22" s="21">
        <v>15</v>
      </c>
      <c r="I22" s="21">
        <v>5</v>
      </c>
      <c r="J22" s="22">
        <v>12</v>
      </c>
      <c r="K22" s="20">
        <v>24</v>
      </c>
      <c r="L22" s="21">
        <v>18</v>
      </c>
      <c r="M22" s="21">
        <v>3</v>
      </c>
      <c r="N22" s="22">
        <v>9</v>
      </c>
      <c r="O22" s="20">
        <v>28</v>
      </c>
      <c r="P22" s="21">
        <v>13</v>
      </c>
      <c r="Q22" s="21">
        <v>4</v>
      </c>
      <c r="R22" s="23">
        <v>11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26</v>
      </c>
      <c r="D26" s="29">
        <f t="shared" si="0"/>
        <v>11</v>
      </c>
      <c r="E26" s="29">
        <f t="shared" si="0"/>
        <v>5</v>
      </c>
      <c r="F26" s="29">
        <f t="shared" si="0"/>
        <v>12</v>
      </c>
      <c r="G26" s="29">
        <f t="shared" si="0"/>
        <v>30</v>
      </c>
      <c r="H26" s="29">
        <f t="shared" si="0"/>
        <v>15</v>
      </c>
      <c r="I26" s="29">
        <f t="shared" si="0"/>
        <v>5</v>
      </c>
      <c r="J26" s="29">
        <f t="shared" si="0"/>
        <v>12</v>
      </c>
      <c r="K26" s="29">
        <f t="shared" si="0"/>
        <v>24</v>
      </c>
      <c r="L26" s="29">
        <f t="shared" si="0"/>
        <v>18</v>
      </c>
      <c r="M26" s="29">
        <f t="shared" si="0"/>
        <v>3</v>
      </c>
      <c r="N26" s="29">
        <f t="shared" si="0"/>
        <v>9</v>
      </c>
      <c r="O26" s="29">
        <f t="shared" si="0"/>
        <v>28</v>
      </c>
      <c r="P26" s="29">
        <f t="shared" si="0"/>
        <v>13</v>
      </c>
      <c r="Q26" s="29">
        <f t="shared" si="0"/>
        <v>4</v>
      </c>
      <c r="R26" s="29">
        <f t="shared" si="0"/>
        <v>11</v>
      </c>
      <c r="S26" s="24"/>
    </row>
    <row r="27" spans="1:24" ht="13.5" thickBot="1" x14ac:dyDescent="0.25">
      <c r="A27" s="18"/>
      <c r="B27" s="28" t="s">
        <v>11</v>
      </c>
      <c r="C27" s="30">
        <f>C26</f>
        <v>26</v>
      </c>
      <c r="D27" s="30">
        <f>D26</f>
        <v>11</v>
      </c>
      <c r="E27" s="30">
        <f>E26</f>
        <v>5</v>
      </c>
      <c r="F27" s="30">
        <f>F26</f>
        <v>12</v>
      </c>
      <c r="G27" s="30">
        <f t="shared" ref="G27:R27" si="1">SUM(C27,G26)</f>
        <v>56</v>
      </c>
      <c r="H27" s="30">
        <f t="shared" si="1"/>
        <v>26</v>
      </c>
      <c r="I27" s="30">
        <f t="shared" si="1"/>
        <v>10</v>
      </c>
      <c r="J27" s="30">
        <f t="shared" si="1"/>
        <v>24</v>
      </c>
      <c r="K27" s="30">
        <f t="shared" si="1"/>
        <v>80</v>
      </c>
      <c r="L27" s="30">
        <f t="shared" si="1"/>
        <v>44</v>
      </c>
      <c r="M27" s="30">
        <f t="shared" si="1"/>
        <v>13</v>
      </c>
      <c r="N27" s="30">
        <f t="shared" si="1"/>
        <v>33</v>
      </c>
      <c r="O27" s="31">
        <f t="shared" si="1"/>
        <v>108</v>
      </c>
      <c r="P27" s="30">
        <f t="shared" si="1"/>
        <v>57</v>
      </c>
      <c r="Q27" s="30">
        <f t="shared" si="1"/>
        <v>17</v>
      </c>
      <c r="R27" s="32">
        <f t="shared" si="1"/>
        <v>44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9" t="s">
        <v>302</v>
      </c>
      <c r="D29" s="193"/>
      <c r="E29" s="194"/>
      <c r="F29" s="4">
        <v>6</v>
      </c>
      <c r="G29" s="199" t="s">
        <v>249</v>
      </c>
      <c r="H29" s="193"/>
      <c r="I29" s="194"/>
      <c r="J29" s="4">
        <v>5</v>
      </c>
      <c r="K29" s="199" t="s">
        <v>71</v>
      </c>
      <c r="L29" s="193"/>
      <c r="M29" s="194"/>
      <c r="N29" s="4">
        <v>4</v>
      </c>
      <c r="O29" s="199" t="s">
        <v>67</v>
      </c>
      <c r="P29" s="193"/>
      <c r="Q29" s="194"/>
      <c r="R29" s="5">
        <v>16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7" t="s">
        <v>4</v>
      </c>
      <c r="P30" s="8" t="s">
        <v>5</v>
      </c>
      <c r="Q30" s="8" t="s">
        <v>6</v>
      </c>
      <c r="R30" s="166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21</v>
      </c>
      <c r="B31" s="86" t="str">
        <f t="shared" si="2"/>
        <v>Rock Kuo</v>
      </c>
      <c r="C31" s="12">
        <v>5</v>
      </c>
      <c r="D31" s="130">
        <v>2</v>
      </c>
      <c r="E31" s="130">
        <v>0</v>
      </c>
      <c r="F31" s="14">
        <v>0</v>
      </c>
      <c r="G31" s="12">
        <v>5</v>
      </c>
      <c r="H31" s="130">
        <v>3</v>
      </c>
      <c r="I31" s="130">
        <v>0</v>
      </c>
      <c r="J31" s="14">
        <v>1</v>
      </c>
      <c r="K31" s="12">
        <v>6</v>
      </c>
      <c r="L31" s="130">
        <v>3</v>
      </c>
      <c r="M31" s="130">
        <v>3</v>
      </c>
      <c r="N31" s="14">
        <v>1</v>
      </c>
      <c r="O31" s="15">
        <v>5</v>
      </c>
      <c r="P31" s="130">
        <v>2</v>
      </c>
      <c r="Q31" s="130">
        <v>1</v>
      </c>
      <c r="R31" s="16">
        <v>2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9</v>
      </c>
      <c r="B32" s="86" t="str">
        <f t="shared" si="2"/>
        <v>Kaspor Chen</v>
      </c>
      <c r="C32" s="12">
        <v>5</v>
      </c>
      <c r="D32" s="130">
        <v>3</v>
      </c>
      <c r="E32" s="130">
        <v>1</v>
      </c>
      <c r="F32" s="14">
        <v>2</v>
      </c>
      <c r="G32" s="12">
        <v>5</v>
      </c>
      <c r="H32" s="130">
        <v>1</v>
      </c>
      <c r="I32" s="130">
        <v>0</v>
      </c>
      <c r="J32" s="14">
        <v>4</v>
      </c>
      <c r="K32" s="12">
        <v>6</v>
      </c>
      <c r="L32" s="130">
        <v>4</v>
      </c>
      <c r="M32" s="130">
        <v>0</v>
      </c>
      <c r="N32" s="14">
        <v>6</v>
      </c>
      <c r="O32" s="15">
        <v>6</v>
      </c>
      <c r="P32" s="130">
        <v>3</v>
      </c>
      <c r="Q32" s="130">
        <v>1</v>
      </c>
      <c r="R32" s="16">
        <v>2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52</v>
      </c>
      <c r="B33" s="86" t="str">
        <f t="shared" si="2"/>
        <v>Fernando Chang</v>
      </c>
      <c r="C33" s="12">
        <v>5</v>
      </c>
      <c r="D33" s="130">
        <v>1</v>
      </c>
      <c r="E33" s="130">
        <v>2</v>
      </c>
      <c r="F33" s="14">
        <v>7</v>
      </c>
      <c r="G33" s="12">
        <v>5</v>
      </c>
      <c r="H33" s="130">
        <v>3</v>
      </c>
      <c r="I33" s="130">
        <v>1</v>
      </c>
      <c r="J33" s="14">
        <v>6</v>
      </c>
      <c r="K33" s="12">
        <v>0</v>
      </c>
      <c r="L33" s="130">
        <v>0</v>
      </c>
      <c r="M33" s="130">
        <v>0</v>
      </c>
      <c r="N33" s="14">
        <v>3</v>
      </c>
      <c r="O33" s="15">
        <v>5</v>
      </c>
      <c r="P33" s="130">
        <v>1</v>
      </c>
      <c r="Q33" s="130">
        <v>2</v>
      </c>
      <c r="R33" s="16">
        <v>4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26</v>
      </c>
      <c r="B34" s="86" t="str">
        <f t="shared" si="2"/>
        <v>Jack Lai</v>
      </c>
      <c r="C34" s="12">
        <v>5</v>
      </c>
      <c r="D34" s="130">
        <v>0</v>
      </c>
      <c r="E34" s="130">
        <v>1</v>
      </c>
      <c r="F34" s="14">
        <v>0</v>
      </c>
      <c r="G34" s="12">
        <v>3</v>
      </c>
      <c r="H34" s="130">
        <v>0</v>
      </c>
      <c r="I34" s="130">
        <v>1</v>
      </c>
      <c r="J34" s="14">
        <v>0</v>
      </c>
      <c r="K34" s="12">
        <v>5</v>
      </c>
      <c r="L34" s="130">
        <v>1</v>
      </c>
      <c r="M34" s="130">
        <v>0</v>
      </c>
      <c r="N34" s="14">
        <v>0</v>
      </c>
      <c r="O34" s="15">
        <v>5</v>
      </c>
      <c r="P34" s="130">
        <v>2</v>
      </c>
      <c r="Q34" s="130">
        <v>0</v>
      </c>
      <c r="R34" s="1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7</v>
      </c>
      <c r="B35" s="86" t="str">
        <f t="shared" si="2"/>
        <v>Henry Yeh</v>
      </c>
      <c r="C35" s="12">
        <v>0</v>
      </c>
      <c r="D35" s="130">
        <v>0</v>
      </c>
      <c r="E35" s="130">
        <v>0</v>
      </c>
      <c r="F35" s="14">
        <v>0</v>
      </c>
      <c r="G35" s="12">
        <v>2</v>
      </c>
      <c r="H35" s="130">
        <v>0</v>
      </c>
      <c r="I35" s="130">
        <v>1</v>
      </c>
      <c r="J35" s="14">
        <v>0</v>
      </c>
      <c r="K35" s="12">
        <v>5</v>
      </c>
      <c r="L35" s="130">
        <v>1</v>
      </c>
      <c r="M35" s="130">
        <v>1</v>
      </c>
      <c r="N35" s="14">
        <v>0</v>
      </c>
      <c r="O35" s="15">
        <v>0</v>
      </c>
      <c r="P35" s="130">
        <v>0</v>
      </c>
      <c r="Q35" s="130">
        <v>0</v>
      </c>
      <c r="R35" s="1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32</v>
      </c>
      <c r="B36" s="86" t="str">
        <f t="shared" si="2"/>
        <v>Tiny Chang</v>
      </c>
      <c r="C36" s="12">
        <v>5</v>
      </c>
      <c r="D36" s="130">
        <v>4</v>
      </c>
      <c r="E36" s="130">
        <v>1</v>
      </c>
      <c r="F36" s="14">
        <v>0</v>
      </c>
      <c r="G36" s="12">
        <v>5</v>
      </c>
      <c r="H36" s="130">
        <v>2</v>
      </c>
      <c r="I36" s="130">
        <v>1</v>
      </c>
      <c r="J36" s="14">
        <v>0</v>
      </c>
      <c r="K36" s="12">
        <v>4</v>
      </c>
      <c r="L36" s="130">
        <v>4</v>
      </c>
      <c r="M36" s="130">
        <v>0</v>
      </c>
      <c r="N36" s="14">
        <v>0</v>
      </c>
      <c r="O36" s="15">
        <v>6</v>
      </c>
      <c r="P36" s="130">
        <v>4</v>
      </c>
      <c r="Q36" s="130">
        <v>0</v>
      </c>
      <c r="R36" s="1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55</v>
      </c>
      <c r="B37" s="86" t="str">
        <f t="shared" si="2"/>
        <v>Vincent Chiu</v>
      </c>
      <c r="C37" s="12">
        <v>5</v>
      </c>
      <c r="D37" s="130">
        <v>2</v>
      </c>
      <c r="E37" s="130">
        <v>2</v>
      </c>
      <c r="F37" s="14">
        <v>3</v>
      </c>
      <c r="G37" s="12">
        <v>5</v>
      </c>
      <c r="H37" s="130">
        <v>3</v>
      </c>
      <c r="I37" s="130">
        <v>1</v>
      </c>
      <c r="J37" s="14">
        <v>3</v>
      </c>
      <c r="K37" s="12">
        <v>6</v>
      </c>
      <c r="L37" s="130">
        <v>5</v>
      </c>
      <c r="M37" s="130">
        <v>1</v>
      </c>
      <c r="N37" s="14">
        <v>2</v>
      </c>
      <c r="O37" s="15">
        <v>6</v>
      </c>
      <c r="P37" s="130">
        <v>3</v>
      </c>
      <c r="Q37" s="130">
        <v>0</v>
      </c>
      <c r="R37" s="16">
        <v>6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</v>
      </c>
      <c r="B38" s="86" t="str">
        <f t="shared" si="2"/>
        <v>Roger Lin</v>
      </c>
      <c r="C38" s="12"/>
      <c r="D38" s="130"/>
      <c r="E38" s="130"/>
      <c r="F38" s="14"/>
      <c r="G38" s="12"/>
      <c r="H38" s="130"/>
      <c r="I38" s="130"/>
      <c r="J38" s="14"/>
      <c r="K38" s="12">
        <v>0</v>
      </c>
      <c r="L38" s="130">
        <v>0</v>
      </c>
      <c r="M38" s="130">
        <v>0</v>
      </c>
      <c r="N38" s="14">
        <v>1</v>
      </c>
      <c r="O38" s="15"/>
      <c r="P38" s="130"/>
      <c r="Q38" s="130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13</v>
      </c>
      <c r="B39" s="86" t="str">
        <f t="shared" si="2"/>
        <v>Eddie Lyu</v>
      </c>
      <c r="C39" s="12"/>
      <c r="D39" s="130"/>
      <c r="E39" s="130"/>
      <c r="F39" s="14"/>
      <c r="G39" s="12"/>
      <c r="H39" s="130"/>
      <c r="I39" s="130"/>
      <c r="J39" s="14"/>
      <c r="K39" s="12">
        <v>2</v>
      </c>
      <c r="L39" s="130">
        <v>1</v>
      </c>
      <c r="M39" s="130">
        <v>0</v>
      </c>
      <c r="N39" s="14">
        <v>0</v>
      </c>
      <c r="O39" s="15"/>
      <c r="P39" s="130"/>
      <c r="Q39" s="130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0"/>
      <c r="E40" s="130"/>
      <c r="F40" s="14"/>
      <c r="G40" s="12"/>
      <c r="H40" s="130"/>
      <c r="I40" s="130"/>
      <c r="J40" s="14"/>
      <c r="K40" s="12"/>
      <c r="L40" s="130"/>
      <c r="M40" s="130"/>
      <c r="N40" s="14"/>
      <c r="O40" s="15"/>
      <c r="P40" s="130"/>
      <c r="Q40" s="130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4"/>
      <c r="O41" s="15"/>
      <c r="P41" s="130"/>
      <c r="Q41" s="130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/>
      <c r="P42" s="130"/>
      <c r="Q42" s="130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Gray Chen</v>
      </c>
      <c r="C50" s="20">
        <v>30</v>
      </c>
      <c r="D50" s="21">
        <v>12</v>
      </c>
      <c r="E50" s="21">
        <v>7</v>
      </c>
      <c r="F50" s="22">
        <v>12</v>
      </c>
      <c r="G50" s="20">
        <v>30</v>
      </c>
      <c r="H50" s="21">
        <v>12</v>
      </c>
      <c r="I50" s="21">
        <v>5</v>
      </c>
      <c r="J50" s="22">
        <v>14</v>
      </c>
      <c r="K50" s="20">
        <v>34</v>
      </c>
      <c r="L50" s="21">
        <v>19</v>
      </c>
      <c r="M50" s="21">
        <v>5</v>
      </c>
      <c r="N50" s="22">
        <v>13</v>
      </c>
      <c r="O50" s="20">
        <v>33</v>
      </c>
      <c r="P50" s="21">
        <v>15</v>
      </c>
      <c r="Q50" s="21">
        <v>4</v>
      </c>
      <c r="R50" s="23">
        <v>14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30</v>
      </c>
      <c r="D54" s="29">
        <f t="shared" si="4"/>
        <v>12</v>
      </c>
      <c r="E54" s="29">
        <f t="shared" si="4"/>
        <v>7</v>
      </c>
      <c r="F54" s="29">
        <f t="shared" si="4"/>
        <v>12</v>
      </c>
      <c r="G54" s="29">
        <f t="shared" si="4"/>
        <v>30</v>
      </c>
      <c r="H54" s="29">
        <f t="shared" si="4"/>
        <v>12</v>
      </c>
      <c r="I54" s="29">
        <f t="shared" si="4"/>
        <v>5</v>
      </c>
      <c r="J54" s="29">
        <f t="shared" si="4"/>
        <v>14</v>
      </c>
      <c r="K54" s="29">
        <f t="shared" si="4"/>
        <v>34</v>
      </c>
      <c r="L54" s="29">
        <f t="shared" si="4"/>
        <v>19</v>
      </c>
      <c r="M54" s="29">
        <f t="shared" si="4"/>
        <v>5</v>
      </c>
      <c r="N54" s="29">
        <f t="shared" si="4"/>
        <v>13</v>
      </c>
      <c r="O54" s="29">
        <f t="shared" si="4"/>
        <v>33</v>
      </c>
      <c r="P54" s="29">
        <f t="shared" si="4"/>
        <v>15</v>
      </c>
      <c r="Q54" s="29">
        <f t="shared" si="4"/>
        <v>4</v>
      </c>
      <c r="R54" s="29">
        <f t="shared" si="4"/>
        <v>14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138</v>
      </c>
      <c r="D55" s="30">
        <f>SUM(P27,D54)</f>
        <v>69</v>
      </c>
      <c r="E55" s="30">
        <f>SUM(Q27,E54)</f>
        <v>24</v>
      </c>
      <c r="F55" s="30">
        <f>SUM(R27,F54)</f>
        <v>56</v>
      </c>
      <c r="G55" s="30">
        <f t="shared" ref="G55:R55" si="5">SUM(C55,G54)</f>
        <v>168</v>
      </c>
      <c r="H55" s="30">
        <f t="shared" si="5"/>
        <v>81</v>
      </c>
      <c r="I55" s="30">
        <f t="shared" si="5"/>
        <v>29</v>
      </c>
      <c r="J55" s="30">
        <f t="shared" si="5"/>
        <v>70</v>
      </c>
      <c r="K55" s="30">
        <f t="shared" si="5"/>
        <v>202</v>
      </c>
      <c r="L55" s="30">
        <f t="shared" si="5"/>
        <v>100</v>
      </c>
      <c r="M55" s="30">
        <f t="shared" si="5"/>
        <v>34</v>
      </c>
      <c r="N55" s="30">
        <f t="shared" si="5"/>
        <v>83</v>
      </c>
      <c r="O55" s="31">
        <f t="shared" si="5"/>
        <v>235</v>
      </c>
      <c r="P55" s="30">
        <f t="shared" si="5"/>
        <v>115</v>
      </c>
      <c r="Q55" s="30">
        <f t="shared" si="5"/>
        <v>38</v>
      </c>
      <c r="R55" s="32">
        <f t="shared" si="5"/>
        <v>97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 t="s">
        <v>67</v>
      </c>
      <c r="D57" s="193"/>
      <c r="E57" s="194"/>
      <c r="F57" s="49">
        <v>15</v>
      </c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64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6">A3</f>
        <v>21</v>
      </c>
      <c r="B59" s="86" t="str">
        <f t="shared" ref="B59:B76" si="7">B31</f>
        <v>Rock Kuo</v>
      </c>
      <c r="C59" s="12">
        <v>4</v>
      </c>
      <c r="D59" s="130">
        <v>1</v>
      </c>
      <c r="E59" s="130">
        <v>1</v>
      </c>
      <c r="F59" s="14">
        <v>0</v>
      </c>
      <c r="G59" s="12"/>
      <c r="H59" s="130"/>
      <c r="I59" s="130"/>
      <c r="J59" s="14"/>
      <c r="K59" s="12"/>
      <c r="L59" s="130"/>
      <c r="M59" s="130"/>
      <c r="N59" s="14"/>
      <c r="O59" s="58">
        <f>SUM(C3,G3,K3,O3,C31,G31,K31,O31,C59,G59,K59)</f>
        <v>43</v>
      </c>
      <c r="P59" s="88">
        <f>SUM(D3,H3,L3,P3,D31,H31,L31,P31,D59,H59,L59)</f>
        <v>21</v>
      </c>
      <c r="Q59" s="88">
        <f>SUM(E3,I3,M3,Q3,E31,I31,M31,Q31,E59,I59,M59)</f>
        <v>8</v>
      </c>
      <c r="R59" s="89">
        <f>SUM(F3,J3,N3,R3,F31,J31,N31,R31,F59,J59,N59)</f>
        <v>12</v>
      </c>
      <c r="S59" s="84">
        <f>IF(O59=0,0,AVERAGE(P59/O59))</f>
        <v>0.48837209302325579</v>
      </c>
      <c r="U59" s="43" t="s">
        <v>98</v>
      </c>
      <c r="V59" s="86" t="s">
        <v>338</v>
      </c>
      <c r="W59" s="59">
        <v>12</v>
      </c>
      <c r="X59" s="59">
        <v>12</v>
      </c>
      <c r="Y59" s="60">
        <v>0.48837209302325579</v>
      </c>
      <c r="Z59" s="60" t="s">
        <v>200</v>
      </c>
      <c r="AA59" s="60">
        <v>1.3333333333333333</v>
      </c>
      <c r="AB59" s="60" t="s">
        <v>200</v>
      </c>
      <c r="AC59" s="59">
        <v>9</v>
      </c>
      <c r="AD59" s="105">
        <v>0.48837209302325579</v>
      </c>
    </row>
    <row r="60" spans="1:30" x14ac:dyDescent="0.2">
      <c r="A60" s="83" t="str">
        <f t="shared" si="6"/>
        <v>9</v>
      </c>
      <c r="B60" s="86" t="str">
        <f t="shared" si="7"/>
        <v>Kaspor Chen</v>
      </c>
      <c r="C60" s="12">
        <v>5</v>
      </c>
      <c r="D60" s="130">
        <v>2</v>
      </c>
      <c r="E60" s="130">
        <v>2</v>
      </c>
      <c r="F60" s="14">
        <v>1</v>
      </c>
      <c r="G60" s="12"/>
      <c r="H60" s="130"/>
      <c r="I60" s="130"/>
      <c r="J60" s="14"/>
      <c r="K60" s="12"/>
      <c r="L60" s="130"/>
      <c r="M60" s="130"/>
      <c r="N60" s="14"/>
      <c r="O60" s="90">
        <f t="shared" ref="O60:R60" si="8">SUM(C4,G4,K4,O4,C32,G32,K32,O32,C60,G60,K60)</f>
        <v>46</v>
      </c>
      <c r="P60" s="56">
        <f t="shared" si="8"/>
        <v>27</v>
      </c>
      <c r="Q60" s="56">
        <f t="shared" si="8"/>
        <v>4</v>
      </c>
      <c r="R60" s="91">
        <f t="shared" si="8"/>
        <v>29</v>
      </c>
      <c r="S60" s="85">
        <f t="shared" ref="S60:S76" si="9">IF(O60=0,0,AVERAGE(P60/O60))</f>
        <v>0.58695652173913049</v>
      </c>
      <c r="U60" s="43" t="s">
        <v>95</v>
      </c>
      <c r="V60" s="86" t="s">
        <v>339</v>
      </c>
      <c r="W60" s="59">
        <v>29</v>
      </c>
      <c r="X60" s="59">
        <v>29</v>
      </c>
      <c r="Y60" s="60">
        <v>0.58695652173913049</v>
      </c>
      <c r="Z60" s="60" t="s">
        <v>200</v>
      </c>
      <c r="AA60" s="60">
        <v>3.2222222222222223</v>
      </c>
      <c r="AB60" s="60" t="s">
        <v>200</v>
      </c>
      <c r="AC60" s="59">
        <v>9</v>
      </c>
      <c r="AD60" s="105">
        <v>0.58695652173913049</v>
      </c>
    </row>
    <row r="61" spans="1:30" x14ac:dyDescent="0.2">
      <c r="A61" s="83" t="str">
        <f t="shared" si="6"/>
        <v>52</v>
      </c>
      <c r="B61" s="86" t="str">
        <f t="shared" si="7"/>
        <v>Fernando Chang</v>
      </c>
      <c r="C61" s="12">
        <v>4</v>
      </c>
      <c r="D61" s="130">
        <v>2</v>
      </c>
      <c r="E61" s="130">
        <v>0</v>
      </c>
      <c r="F61" s="14">
        <v>1</v>
      </c>
      <c r="G61" s="12"/>
      <c r="H61" s="130"/>
      <c r="I61" s="130"/>
      <c r="J61" s="14"/>
      <c r="K61" s="12"/>
      <c r="L61" s="130"/>
      <c r="M61" s="130"/>
      <c r="N61" s="14"/>
      <c r="O61" s="90">
        <f t="shared" ref="O61:R61" si="10">SUM(C5,G5,K5,O5,C33,G33,K33,O33,C61,G61,K61)</f>
        <v>35</v>
      </c>
      <c r="P61" s="56">
        <f t="shared" si="10"/>
        <v>14</v>
      </c>
      <c r="Q61" s="56">
        <f t="shared" si="10"/>
        <v>7</v>
      </c>
      <c r="R61" s="91">
        <f t="shared" si="10"/>
        <v>27</v>
      </c>
      <c r="S61" s="85">
        <f t="shared" si="9"/>
        <v>0.4</v>
      </c>
      <c r="U61" s="43" t="s">
        <v>340</v>
      </c>
      <c r="V61" s="86" t="s">
        <v>341</v>
      </c>
      <c r="W61" s="59">
        <v>27</v>
      </c>
      <c r="X61" s="59">
        <v>27</v>
      </c>
      <c r="Y61" s="60">
        <v>0.4</v>
      </c>
      <c r="Z61" s="60" t="s">
        <v>200</v>
      </c>
      <c r="AA61" s="60">
        <v>3</v>
      </c>
      <c r="AB61" s="60" t="s">
        <v>200</v>
      </c>
      <c r="AC61" s="59">
        <v>9</v>
      </c>
      <c r="AD61" s="105">
        <v>0.4</v>
      </c>
    </row>
    <row r="62" spans="1:30" x14ac:dyDescent="0.2">
      <c r="A62" s="83" t="str">
        <f t="shared" si="6"/>
        <v>26</v>
      </c>
      <c r="B62" s="86" t="str">
        <f t="shared" si="7"/>
        <v>Jack Lai</v>
      </c>
      <c r="C62" s="12">
        <v>4</v>
      </c>
      <c r="D62" s="130">
        <v>3</v>
      </c>
      <c r="E62" s="130">
        <v>0</v>
      </c>
      <c r="F62" s="14">
        <v>0</v>
      </c>
      <c r="G62" s="12"/>
      <c r="H62" s="130"/>
      <c r="I62" s="130"/>
      <c r="J62" s="14"/>
      <c r="K62" s="12"/>
      <c r="L62" s="130"/>
      <c r="M62" s="130"/>
      <c r="N62" s="14"/>
      <c r="O62" s="90">
        <f t="shared" ref="O62:R62" si="11">SUM(C6,G6,K6,O6,C34,G34,K34,O34,C62,G62,K62)</f>
        <v>30</v>
      </c>
      <c r="P62" s="56">
        <f t="shared" si="11"/>
        <v>9</v>
      </c>
      <c r="Q62" s="56">
        <f t="shared" si="11"/>
        <v>4</v>
      </c>
      <c r="R62" s="91">
        <f t="shared" si="11"/>
        <v>0</v>
      </c>
      <c r="S62" s="85">
        <f t="shared" si="9"/>
        <v>0.3</v>
      </c>
      <c r="U62" s="43" t="s">
        <v>96</v>
      </c>
      <c r="V62" s="86" t="s">
        <v>342</v>
      </c>
      <c r="W62" s="59">
        <v>0</v>
      </c>
      <c r="X62" s="59" t="s">
        <v>434</v>
      </c>
      <c r="Y62" s="60">
        <v>0.3</v>
      </c>
      <c r="Z62" s="60" t="s">
        <v>200</v>
      </c>
      <c r="AA62" s="60">
        <v>0</v>
      </c>
      <c r="AB62" s="60" t="s">
        <v>200</v>
      </c>
      <c r="AC62" s="59">
        <v>9</v>
      </c>
      <c r="AD62" s="105">
        <v>0.3</v>
      </c>
    </row>
    <row r="63" spans="1:30" x14ac:dyDescent="0.2">
      <c r="A63" s="83" t="str">
        <f t="shared" si="6"/>
        <v>7</v>
      </c>
      <c r="B63" s="86" t="str">
        <f t="shared" si="7"/>
        <v>Henry Yeh</v>
      </c>
      <c r="C63" s="12">
        <v>0</v>
      </c>
      <c r="D63" s="130">
        <v>0</v>
      </c>
      <c r="E63" s="130">
        <v>0</v>
      </c>
      <c r="F63" s="14">
        <v>0</v>
      </c>
      <c r="G63" s="12"/>
      <c r="H63" s="130"/>
      <c r="I63" s="130"/>
      <c r="J63" s="14"/>
      <c r="K63" s="12"/>
      <c r="L63" s="130"/>
      <c r="M63" s="130"/>
      <c r="N63" s="14"/>
      <c r="O63" s="90">
        <f t="shared" ref="O63:R63" si="12">SUM(C7,G7,K7,O7,C35,G35,K35,O35,C63,G63,K63)</f>
        <v>16</v>
      </c>
      <c r="P63" s="56">
        <f t="shared" si="12"/>
        <v>4</v>
      </c>
      <c r="Q63" s="56">
        <f t="shared" si="12"/>
        <v>4</v>
      </c>
      <c r="R63" s="91">
        <f t="shared" si="12"/>
        <v>3</v>
      </c>
      <c r="S63" s="85">
        <f t="shared" si="9"/>
        <v>0.25</v>
      </c>
      <c r="U63" s="43" t="s">
        <v>97</v>
      </c>
      <c r="V63" s="86" t="s">
        <v>343</v>
      </c>
      <c r="W63" s="59">
        <v>3</v>
      </c>
      <c r="X63" s="59">
        <v>3</v>
      </c>
      <c r="Y63" s="60">
        <v>0.25</v>
      </c>
      <c r="Z63" s="60" t="s">
        <v>203</v>
      </c>
      <c r="AA63" s="60">
        <v>0.33333333333333331</v>
      </c>
      <c r="AB63" s="60" t="s">
        <v>200</v>
      </c>
      <c r="AC63" s="59">
        <v>9</v>
      </c>
      <c r="AD63" s="105">
        <v>0.2</v>
      </c>
    </row>
    <row r="64" spans="1:30" x14ac:dyDescent="0.2">
      <c r="A64" s="83" t="str">
        <f t="shared" si="6"/>
        <v>32</v>
      </c>
      <c r="B64" s="86" t="str">
        <f t="shared" si="7"/>
        <v>Tiny Chang</v>
      </c>
      <c r="C64" s="12">
        <v>5</v>
      </c>
      <c r="D64" s="130">
        <v>2</v>
      </c>
      <c r="E64" s="130">
        <v>0</v>
      </c>
      <c r="F64" s="14">
        <v>0</v>
      </c>
      <c r="G64" s="12"/>
      <c r="H64" s="130"/>
      <c r="I64" s="130"/>
      <c r="J64" s="14"/>
      <c r="K64" s="12"/>
      <c r="L64" s="130"/>
      <c r="M64" s="130"/>
      <c r="N64" s="14"/>
      <c r="O64" s="90">
        <f t="shared" ref="O64:R64" si="13">SUM(C8,G8,K8,O8,C36,G36,K36,O36,C64,G64,K64)</f>
        <v>40</v>
      </c>
      <c r="P64" s="56">
        <f t="shared" si="13"/>
        <v>25</v>
      </c>
      <c r="Q64" s="56">
        <f t="shared" si="13"/>
        <v>6</v>
      </c>
      <c r="R64" s="91">
        <f t="shared" si="13"/>
        <v>0</v>
      </c>
      <c r="S64" s="85">
        <f t="shared" si="9"/>
        <v>0.625</v>
      </c>
      <c r="U64" s="43" t="s">
        <v>146</v>
      </c>
      <c r="V64" s="86" t="s">
        <v>415</v>
      </c>
      <c r="W64" s="59">
        <v>0</v>
      </c>
      <c r="X64" s="59" t="s">
        <v>434</v>
      </c>
      <c r="Y64" s="60">
        <v>0.625</v>
      </c>
      <c r="Z64" s="60" t="s">
        <v>200</v>
      </c>
      <c r="AA64" s="60">
        <v>0</v>
      </c>
      <c r="AB64" s="60" t="s">
        <v>200</v>
      </c>
      <c r="AC64" s="59">
        <v>9</v>
      </c>
      <c r="AD64" s="105">
        <v>0.625</v>
      </c>
    </row>
    <row r="65" spans="1:30" x14ac:dyDescent="0.2">
      <c r="A65" s="83" t="str">
        <f t="shared" si="6"/>
        <v>55</v>
      </c>
      <c r="B65" s="86" t="str">
        <f t="shared" si="7"/>
        <v>Vincent Chiu</v>
      </c>
      <c r="C65" s="12">
        <v>5</v>
      </c>
      <c r="D65" s="130">
        <v>0</v>
      </c>
      <c r="E65" s="130">
        <v>0</v>
      </c>
      <c r="F65" s="14">
        <v>2</v>
      </c>
      <c r="G65" s="12"/>
      <c r="H65" s="130"/>
      <c r="I65" s="130"/>
      <c r="J65" s="14"/>
      <c r="K65" s="12"/>
      <c r="L65" s="130"/>
      <c r="M65" s="130"/>
      <c r="N65" s="14"/>
      <c r="O65" s="90">
        <f t="shared" ref="O65:R65" si="14">SUM(C9,G9,K9,O9,C37,G37,K37,O37,C65,G65,K65)</f>
        <v>45</v>
      </c>
      <c r="P65" s="56">
        <f t="shared" si="14"/>
        <v>22</v>
      </c>
      <c r="Q65" s="56">
        <f t="shared" si="14"/>
        <v>7</v>
      </c>
      <c r="R65" s="91">
        <f t="shared" si="14"/>
        <v>26</v>
      </c>
      <c r="S65" s="85">
        <f t="shared" si="9"/>
        <v>0.48888888888888887</v>
      </c>
      <c r="U65" s="43" t="s">
        <v>108</v>
      </c>
      <c r="V65" s="86" t="s">
        <v>414</v>
      </c>
      <c r="W65" s="59">
        <v>26</v>
      </c>
      <c r="X65" s="59">
        <v>26</v>
      </c>
      <c r="Y65" s="60">
        <v>0.48888888888888887</v>
      </c>
      <c r="Z65" s="60" t="s">
        <v>200</v>
      </c>
      <c r="AA65" s="60">
        <v>2.8888888888888888</v>
      </c>
      <c r="AB65" s="60" t="s">
        <v>200</v>
      </c>
      <c r="AC65" s="59">
        <v>9</v>
      </c>
      <c r="AD65" s="105">
        <v>0.48888888888888887</v>
      </c>
    </row>
    <row r="66" spans="1:30" x14ac:dyDescent="0.2">
      <c r="A66" s="83" t="str">
        <f t="shared" si="6"/>
        <v>1</v>
      </c>
      <c r="B66" s="86" t="str">
        <f t="shared" si="7"/>
        <v>Roger Lin</v>
      </c>
      <c r="C66" s="12">
        <v>1</v>
      </c>
      <c r="D66" s="130">
        <v>0</v>
      </c>
      <c r="E66" s="130">
        <v>0</v>
      </c>
      <c r="F66" s="14">
        <v>0</v>
      </c>
      <c r="G66" s="12"/>
      <c r="H66" s="130"/>
      <c r="I66" s="130"/>
      <c r="J66" s="14"/>
      <c r="K66" s="12"/>
      <c r="L66" s="130"/>
      <c r="M66" s="130"/>
      <c r="N66" s="14"/>
      <c r="O66" s="90">
        <f t="shared" ref="O66:R66" si="15">SUM(C10,G10,K10,O10,C38,G38,K38,O38,C66,G66,K66)</f>
        <v>4</v>
      </c>
      <c r="P66" s="56">
        <f t="shared" si="15"/>
        <v>1</v>
      </c>
      <c r="Q66" s="56">
        <f t="shared" si="15"/>
        <v>0</v>
      </c>
      <c r="R66" s="91">
        <f t="shared" si="15"/>
        <v>3</v>
      </c>
      <c r="S66" s="85">
        <f t="shared" si="9"/>
        <v>0.25</v>
      </c>
      <c r="U66" s="43" t="s">
        <v>101</v>
      </c>
      <c r="V66" s="86" t="s">
        <v>413</v>
      </c>
      <c r="W66" s="59">
        <v>3</v>
      </c>
      <c r="X66" s="59">
        <v>3</v>
      </c>
      <c r="Y66" s="60">
        <v>0.25</v>
      </c>
      <c r="Z66" s="60" t="s">
        <v>203</v>
      </c>
      <c r="AA66" s="60">
        <v>0.6</v>
      </c>
      <c r="AB66" s="60" t="s">
        <v>200</v>
      </c>
      <c r="AC66" s="59">
        <v>5</v>
      </c>
      <c r="AD66" s="105">
        <v>0.05</v>
      </c>
    </row>
    <row r="67" spans="1:30" x14ac:dyDescent="0.2">
      <c r="A67" s="83" t="str">
        <f t="shared" si="6"/>
        <v>13</v>
      </c>
      <c r="B67" s="86" t="str">
        <f t="shared" si="7"/>
        <v>Eddie Lyu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f t="shared" ref="O67:R67" si="16">SUM(C11,G11,K11,O11,C39,G39,K39,O39,C67,G67,K67)</f>
        <v>4</v>
      </c>
      <c r="P67" s="56">
        <f t="shared" si="16"/>
        <v>2</v>
      </c>
      <c r="Q67" s="56">
        <f t="shared" si="16"/>
        <v>1</v>
      </c>
      <c r="R67" s="91">
        <f t="shared" si="16"/>
        <v>1</v>
      </c>
      <c r="S67" s="85">
        <f t="shared" si="9"/>
        <v>0.5</v>
      </c>
      <c r="U67" s="43" t="s">
        <v>139</v>
      </c>
      <c r="V67" s="86" t="s">
        <v>416</v>
      </c>
      <c r="W67" s="59">
        <v>1</v>
      </c>
      <c r="X67" s="59">
        <v>1</v>
      </c>
      <c r="Y67" s="60">
        <v>0.5</v>
      </c>
      <c r="Z67" s="60" t="s">
        <v>203</v>
      </c>
      <c r="AA67" s="60">
        <v>0.33333333333333331</v>
      </c>
      <c r="AB67" s="60" t="s">
        <v>204</v>
      </c>
      <c r="AC67" s="59">
        <v>3</v>
      </c>
      <c r="AD67" s="105">
        <v>0.1</v>
      </c>
    </row>
    <row r="68" spans="1:30" x14ac:dyDescent="0.2">
      <c r="A68" s="83">
        <f t="shared" si="6"/>
        <v>0</v>
      </c>
      <c r="B68" s="86">
        <f t="shared" si="7"/>
        <v>0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f t="shared" ref="O68:R68" si="17">SUM(C12,G12,K12,O12,C40,G40,K40,O40,C68,G68,K68)</f>
        <v>0</v>
      </c>
      <c r="P68" s="56">
        <f t="shared" si="17"/>
        <v>0</v>
      </c>
      <c r="Q68" s="56">
        <f t="shared" si="17"/>
        <v>0</v>
      </c>
      <c r="R68" s="91">
        <f t="shared" si="17"/>
        <v>0</v>
      </c>
      <c r="S68" s="85">
        <f t="shared" si="9"/>
        <v>0</v>
      </c>
      <c r="U68" s="43">
        <v>0</v>
      </c>
      <c r="V68" s="86">
        <v>0</v>
      </c>
      <c r="W68" s="59">
        <v>0</v>
      </c>
      <c r="X68" s="59" t="s">
        <v>434</v>
      </c>
      <c r="Y68" s="60">
        <v>0</v>
      </c>
      <c r="Z68" s="60" t="s">
        <v>203</v>
      </c>
      <c r="AA68" s="60">
        <v>0</v>
      </c>
      <c r="AB68" s="60" t="s">
        <v>204</v>
      </c>
      <c r="AC68" s="59">
        <v>0</v>
      </c>
      <c r="AD68" s="105">
        <v>0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434</v>
      </c>
      <c r="Y69" s="60">
        <v>0</v>
      </c>
      <c r="Z69" s="60" t="s">
        <v>203</v>
      </c>
      <c r="AA69" s="60">
        <v>0</v>
      </c>
      <c r="AB69" s="60" t="s">
        <v>204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434</v>
      </c>
      <c r="Y70" s="60">
        <v>0</v>
      </c>
      <c r="Z70" s="60" t="s">
        <v>203</v>
      </c>
      <c r="AA70" s="60">
        <v>0</v>
      </c>
      <c r="AB70" s="60" t="s">
        <v>204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434</v>
      </c>
      <c r="Y71" s="60">
        <v>0</v>
      </c>
      <c r="Z71" s="60" t="s">
        <v>203</v>
      </c>
      <c r="AA71" s="60">
        <v>0</v>
      </c>
      <c r="AB71" s="60" t="s">
        <v>204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Gray Chen</v>
      </c>
      <c r="C78" s="20">
        <v>28</v>
      </c>
      <c r="D78" s="21">
        <v>10</v>
      </c>
      <c r="E78" s="21">
        <v>3</v>
      </c>
      <c r="F78" s="22">
        <v>4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263</v>
      </c>
      <c r="P78" s="21">
        <f t="shared" si="26"/>
        <v>125</v>
      </c>
      <c r="Q78" s="142">
        <f t="shared" si="26"/>
        <v>41</v>
      </c>
      <c r="R78" s="141"/>
      <c r="S78" s="143">
        <f>SUM(Q78/O78)</f>
        <v>0.155893536121673</v>
      </c>
      <c r="V78" s="56" t="s">
        <v>23</v>
      </c>
      <c r="W78" s="59">
        <v>101</v>
      </c>
      <c r="X78" s="59">
        <v>101</v>
      </c>
      <c r="Y78" s="61"/>
      <c r="Z78" s="61"/>
      <c r="AA78" s="61"/>
      <c r="AB78" s="61"/>
      <c r="AC78" s="158"/>
    </row>
    <row r="79" spans="1:30" x14ac:dyDescent="0.2">
      <c r="A79" s="153"/>
      <c r="B79" s="140">
        <f>B51</f>
        <v>0</v>
      </c>
      <c r="C79" s="90"/>
      <c r="D79" s="56"/>
      <c r="E79" s="56"/>
      <c r="F79" s="14"/>
      <c r="G79" s="12"/>
      <c r="H79" s="130"/>
      <c r="I79" s="130"/>
      <c r="J79" s="14"/>
      <c r="K79" s="12"/>
      <c r="L79" s="130"/>
      <c r="M79" s="130"/>
      <c r="N79" s="14"/>
      <c r="O79" s="90">
        <f t="shared" si="26"/>
        <v>0</v>
      </c>
      <c r="P79" s="56">
        <f t="shared" si="26"/>
        <v>0</v>
      </c>
      <c r="Q79" s="56">
        <f t="shared" si="26"/>
        <v>0</v>
      </c>
      <c r="R79" s="91"/>
      <c r="S79" s="144" t="e">
        <f>SUM(Q79/O79)</f>
        <v>#DIV/0!</v>
      </c>
      <c r="V79" s="67" t="s">
        <v>24</v>
      </c>
      <c r="W79" s="158"/>
      <c r="X79" s="158"/>
      <c r="Y79" s="68">
        <v>0.625</v>
      </c>
      <c r="Z79" s="68"/>
      <c r="AA79" s="68">
        <v>3.2222222222222223</v>
      </c>
      <c r="AB79" s="68"/>
      <c r="AC79" s="158"/>
    </row>
    <row r="80" spans="1:30" x14ac:dyDescent="0.2">
      <c r="A80" s="153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44" t="e">
        <f>SUM(Q80/O80)</f>
        <v>#DIV/0!</v>
      </c>
      <c r="V80" s="67"/>
      <c r="W80" s="158"/>
      <c r="X80" s="158"/>
      <c r="Y80" s="68"/>
      <c r="Z80" s="68"/>
      <c r="AA80" s="68"/>
      <c r="AB80" s="68"/>
      <c r="AC80" s="158"/>
    </row>
    <row r="81" spans="1:29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7">SUM(C59:C76)</f>
        <v>28</v>
      </c>
      <c r="D82" s="29">
        <f t="shared" si="27"/>
        <v>10</v>
      </c>
      <c r="E82" s="29">
        <f t="shared" si="27"/>
        <v>3</v>
      </c>
      <c r="F82" s="29">
        <f t="shared" si="27"/>
        <v>4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263</v>
      </c>
      <c r="P82" s="29">
        <f t="shared" si="27"/>
        <v>125</v>
      </c>
      <c r="Q82" s="29">
        <f t="shared" si="27"/>
        <v>41</v>
      </c>
      <c r="R82" s="29">
        <f t="shared" si="27"/>
        <v>101</v>
      </c>
      <c r="S82" s="69">
        <f>AVERAGE(P82/O82)</f>
        <v>0.47528517110266161</v>
      </c>
      <c r="Y82" s="158"/>
      <c r="Z82" s="158"/>
    </row>
    <row r="83" spans="1:29" ht="13.5" thickBot="1" x14ac:dyDescent="0.25">
      <c r="A83" s="18"/>
      <c r="B83" s="28" t="s">
        <v>11</v>
      </c>
      <c r="C83" s="29">
        <f>SUM(O55,C82)</f>
        <v>263</v>
      </c>
      <c r="D83" s="29">
        <f>SUM(P55,D82)</f>
        <v>125</v>
      </c>
      <c r="E83" s="29">
        <f>SUM(Q55,E82)</f>
        <v>41</v>
      </c>
      <c r="F83" s="29">
        <f>SUM(R55,F82)</f>
        <v>101</v>
      </c>
      <c r="G83" s="29">
        <f t="shared" ref="G83:M83" si="28">SUM(C83,G82)</f>
        <v>263</v>
      </c>
      <c r="H83" s="29">
        <f t="shared" si="28"/>
        <v>125</v>
      </c>
      <c r="I83" s="29">
        <f t="shared" si="28"/>
        <v>41</v>
      </c>
      <c r="J83" s="29">
        <f t="shared" si="28"/>
        <v>101</v>
      </c>
      <c r="K83" s="29">
        <f t="shared" si="28"/>
        <v>263</v>
      </c>
      <c r="L83" s="29">
        <f t="shared" si="28"/>
        <v>125</v>
      </c>
      <c r="M83" s="29">
        <f t="shared" si="28"/>
        <v>41</v>
      </c>
      <c r="N83" s="29">
        <f>SUM(AA27,N82)</f>
        <v>0</v>
      </c>
      <c r="O83" s="70"/>
      <c r="P83" s="71"/>
      <c r="Q83" s="71"/>
      <c r="R83" s="71"/>
      <c r="S83" s="72"/>
      <c r="Y83" s="158"/>
      <c r="Z83" s="158"/>
      <c r="AC83" s="15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0.43693693693693691</v>
      </c>
      <c r="V84" s="195" t="s">
        <v>25</v>
      </c>
      <c r="W84" s="196"/>
      <c r="X84" s="197"/>
      <c r="Y84" s="158"/>
      <c r="Z84" s="158"/>
      <c r="AA84" s="73" t="s">
        <v>26</v>
      </c>
      <c r="AB84" s="73"/>
      <c r="AC84" s="158"/>
    </row>
    <row r="85" spans="1:29" x14ac:dyDescent="0.2">
      <c r="V85" s="77" t="s">
        <v>27</v>
      </c>
      <c r="W85" s="61"/>
      <c r="X85" s="78">
        <v>2.015625</v>
      </c>
      <c r="Y85" s="158" t="s">
        <v>37</v>
      </c>
      <c r="Z85" s="158"/>
      <c r="AA85" s="73" t="s">
        <v>28</v>
      </c>
      <c r="AB85" s="73"/>
      <c r="AC85" s="158"/>
    </row>
    <row r="86" spans="1:29" x14ac:dyDescent="0.2">
      <c r="A86" s="67" t="s">
        <v>31</v>
      </c>
      <c r="C86" s="130">
        <f>COUNTA(C1,G1,K1,O1,C29,G29,K29,O29,C57,G57,K57)</f>
        <v>9</v>
      </c>
      <c r="E86" s="73" t="s">
        <v>32</v>
      </c>
      <c r="V86" s="77" t="s">
        <v>29</v>
      </c>
      <c r="W86" s="61" t="s">
        <v>344</v>
      </c>
      <c r="X86" s="79">
        <v>0.844106463878327</v>
      </c>
      <c r="Y86" s="158" t="s">
        <v>200</v>
      </c>
      <c r="Z86" s="158"/>
      <c r="AA86" s="73" t="s">
        <v>30</v>
      </c>
      <c r="AB86" s="73"/>
      <c r="AC86" s="158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158" t="s">
        <v>205</v>
      </c>
      <c r="Z87" s="158"/>
      <c r="AA87" s="158"/>
      <c r="AB87" s="158"/>
      <c r="AC87" s="158"/>
    </row>
    <row r="88" spans="1:29" x14ac:dyDescent="0.2">
      <c r="V88" s="77" t="s">
        <v>29</v>
      </c>
      <c r="W88" s="61">
        <v>0</v>
      </c>
      <c r="X88" s="147" t="e">
        <v>#DIV/0!</v>
      </c>
      <c r="Y88" s="158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205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17" priority="5" stopIfTrue="1" operator="equal">
      <formula>$Y$79</formula>
    </cfRule>
  </conditionalFormatting>
  <conditionalFormatting sqref="AA59:AB74 AA77:AB77">
    <cfRule type="cellIs" dxfId="16" priority="6" stopIfTrue="1" operator="equal">
      <formula>$AA$79</formula>
    </cfRule>
  </conditionalFormatting>
  <conditionalFormatting sqref="Y75:Z75">
    <cfRule type="cellIs" dxfId="15" priority="3" stopIfTrue="1" operator="equal">
      <formula>$Y$79</formula>
    </cfRule>
  </conditionalFormatting>
  <conditionalFormatting sqref="AA75:AB75">
    <cfRule type="cellIs" dxfId="14" priority="4" stopIfTrue="1" operator="equal">
      <formula>$AA$79</formula>
    </cfRule>
  </conditionalFormatting>
  <conditionalFormatting sqref="Y76:Z76">
    <cfRule type="cellIs" dxfId="13" priority="1" stopIfTrue="1" operator="equal">
      <formula>$Y$79</formula>
    </cfRule>
  </conditionalFormatting>
  <conditionalFormatting sqref="AA76:AB76">
    <cfRule type="cellIs" dxfId="1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9">
    <tabColor rgb="FF92D050"/>
  </sheetPr>
  <dimension ref="A1:AD89"/>
  <sheetViews>
    <sheetView zoomScaleNormal="100" workbookViewId="0">
      <pane xSplit="2" ySplit="2" topLeftCell="C46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2" t="s">
        <v>208</v>
      </c>
      <c r="D1" s="193"/>
      <c r="E1" s="194"/>
      <c r="F1" s="4">
        <v>3</v>
      </c>
      <c r="G1" s="192" t="s">
        <v>67</v>
      </c>
      <c r="H1" s="193"/>
      <c r="I1" s="194"/>
      <c r="J1" s="4">
        <v>24</v>
      </c>
      <c r="K1" s="192" t="s">
        <v>131</v>
      </c>
      <c r="L1" s="193"/>
      <c r="M1" s="194"/>
      <c r="N1" s="4">
        <v>0</v>
      </c>
      <c r="O1" s="192" t="s">
        <v>304</v>
      </c>
      <c r="P1" s="193"/>
      <c r="Q1" s="194"/>
      <c r="R1" s="5">
        <v>13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144</v>
      </c>
      <c r="B3" s="86" t="s">
        <v>264</v>
      </c>
      <c r="C3" s="12">
        <v>4</v>
      </c>
      <c r="D3" s="13">
        <v>0</v>
      </c>
      <c r="E3" s="13">
        <v>2</v>
      </c>
      <c r="F3" s="14">
        <v>0</v>
      </c>
      <c r="G3" s="116">
        <v>5</v>
      </c>
      <c r="H3" s="117">
        <v>4</v>
      </c>
      <c r="I3" s="117">
        <v>1</v>
      </c>
      <c r="J3" s="118">
        <v>0</v>
      </c>
      <c r="K3" s="116">
        <v>3</v>
      </c>
      <c r="L3" s="117">
        <v>0</v>
      </c>
      <c r="M3" s="117">
        <v>2</v>
      </c>
      <c r="N3" s="118">
        <v>0</v>
      </c>
      <c r="O3" s="12">
        <v>3</v>
      </c>
      <c r="P3" s="13">
        <v>0</v>
      </c>
      <c r="Q3" s="13">
        <v>2</v>
      </c>
      <c r="R3" s="14">
        <v>0</v>
      </c>
      <c r="S3" s="17"/>
    </row>
    <row r="4" spans="1:20" x14ac:dyDescent="0.2">
      <c r="A4" s="83" t="s">
        <v>142</v>
      </c>
      <c r="B4" s="86" t="s">
        <v>307</v>
      </c>
      <c r="C4" s="12">
        <v>4</v>
      </c>
      <c r="D4" s="130">
        <v>0</v>
      </c>
      <c r="E4" s="130">
        <v>1</v>
      </c>
      <c r="F4" s="14">
        <v>1</v>
      </c>
      <c r="G4" s="116">
        <v>1</v>
      </c>
      <c r="H4" s="117">
        <v>0</v>
      </c>
      <c r="I4" s="117">
        <v>0</v>
      </c>
      <c r="J4" s="118">
        <v>0</v>
      </c>
      <c r="K4" s="116"/>
      <c r="L4" s="117"/>
      <c r="M4" s="117"/>
      <c r="N4" s="118"/>
      <c r="O4" s="12">
        <v>3</v>
      </c>
      <c r="P4" s="13">
        <v>0</v>
      </c>
      <c r="Q4" s="13">
        <v>1</v>
      </c>
      <c r="R4" s="14">
        <v>0</v>
      </c>
      <c r="S4" s="17"/>
    </row>
    <row r="5" spans="1:20" x14ac:dyDescent="0.2">
      <c r="A5" s="83" t="s">
        <v>99</v>
      </c>
      <c r="B5" s="86" t="s">
        <v>171</v>
      </c>
      <c r="C5" s="12">
        <v>5</v>
      </c>
      <c r="D5" s="130">
        <v>3</v>
      </c>
      <c r="E5" s="130">
        <v>2</v>
      </c>
      <c r="F5" s="14">
        <v>0</v>
      </c>
      <c r="G5" s="116">
        <v>6</v>
      </c>
      <c r="H5" s="117">
        <v>1</v>
      </c>
      <c r="I5" s="117">
        <v>4</v>
      </c>
      <c r="J5" s="118">
        <v>1</v>
      </c>
      <c r="K5" s="116">
        <v>3</v>
      </c>
      <c r="L5" s="117">
        <v>3</v>
      </c>
      <c r="M5" s="117">
        <v>0</v>
      </c>
      <c r="N5" s="118">
        <v>1</v>
      </c>
      <c r="O5" s="12">
        <v>4</v>
      </c>
      <c r="P5" s="13">
        <v>1</v>
      </c>
      <c r="Q5" s="13">
        <v>2</v>
      </c>
      <c r="R5" s="14">
        <v>1</v>
      </c>
      <c r="S5" s="17"/>
    </row>
    <row r="6" spans="1:20" x14ac:dyDescent="0.2">
      <c r="A6" s="83" t="s">
        <v>101</v>
      </c>
      <c r="B6" s="86" t="s">
        <v>172</v>
      </c>
      <c r="C6" s="12">
        <v>4</v>
      </c>
      <c r="D6" s="130">
        <v>2</v>
      </c>
      <c r="E6" s="130">
        <v>0</v>
      </c>
      <c r="F6" s="14">
        <v>0</v>
      </c>
      <c r="G6" s="116">
        <v>5</v>
      </c>
      <c r="H6" s="117">
        <v>1</v>
      </c>
      <c r="I6" s="117">
        <v>1</v>
      </c>
      <c r="J6" s="118">
        <v>1</v>
      </c>
      <c r="K6" s="116">
        <v>3</v>
      </c>
      <c r="L6" s="117">
        <v>2</v>
      </c>
      <c r="M6" s="117">
        <v>1</v>
      </c>
      <c r="N6" s="118">
        <v>0</v>
      </c>
      <c r="O6" s="12">
        <v>3</v>
      </c>
      <c r="P6" s="130">
        <v>0</v>
      </c>
      <c r="Q6" s="130">
        <v>2</v>
      </c>
      <c r="R6" s="14">
        <v>1</v>
      </c>
      <c r="S6" s="17"/>
      <c r="T6" s="131"/>
    </row>
    <row r="7" spans="1:20" x14ac:dyDescent="0.2">
      <c r="A7" s="83" t="s">
        <v>137</v>
      </c>
      <c r="B7" s="86" t="s">
        <v>173</v>
      </c>
      <c r="C7" s="12">
        <v>5</v>
      </c>
      <c r="D7" s="130">
        <v>2</v>
      </c>
      <c r="E7" s="130">
        <v>2</v>
      </c>
      <c r="F7" s="14">
        <v>0</v>
      </c>
      <c r="G7" s="116">
        <v>6</v>
      </c>
      <c r="H7" s="117">
        <v>5</v>
      </c>
      <c r="I7" s="117">
        <v>1</v>
      </c>
      <c r="J7" s="118">
        <v>0</v>
      </c>
      <c r="K7" s="116">
        <v>3</v>
      </c>
      <c r="L7" s="117">
        <v>2</v>
      </c>
      <c r="M7" s="117">
        <v>0</v>
      </c>
      <c r="N7" s="118">
        <v>0</v>
      </c>
      <c r="O7" s="12">
        <v>4</v>
      </c>
      <c r="P7" s="130">
        <v>1</v>
      </c>
      <c r="Q7" s="130">
        <v>0</v>
      </c>
      <c r="R7" s="14">
        <v>0</v>
      </c>
      <c r="S7" s="17"/>
      <c r="T7" s="131"/>
    </row>
    <row r="8" spans="1:20" x14ac:dyDescent="0.2">
      <c r="A8" s="83" t="s">
        <v>134</v>
      </c>
      <c r="B8" s="86" t="s">
        <v>308</v>
      </c>
      <c r="C8" s="12">
        <v>0</v>
      </c>
      <c r="D8" s="130">
        <v>0</v>
      </c>
      <c r="E8" s="130">
        <v>0</v>
      </c>
      <c r="F8" s="14">
        <v>1</v>
      </c>
      <c r="G8" s="116">
        <v>0</v>
      </c>
      <c r="H8" s="117">
        <v>0</v>
      </c>
      <c r="I8" s="117">
        <v>0</v>
      </c>
      <c r="J8" s="118">
        <v>0</v>
      </c>
      <c r="K8" s="116"/>
      <c r="L8" s="117"/>
      <c r="M8" s="117"/>
      <c r="N8" s="118"/>
      <c r="O8" s="12">
        <v>0</v>
      </c>
      <c r="P8" s="130">
        <v>0</v>
      </c>
      <c r="Q8" s="130">
        <v>0</v>
      </c>
      <c r="R8" s="14">
        <v>0</v>
      </c>
      <c r="S8" s="17"/>
      <c r="T8" s="131"/>
    </row>
    <row r="9" spans="1:20" x14ac:dyDescent="0.2">
      <c r="A9" s="83" t="s">
        <v>138</v>
      </c>
      <c r="B9" s="86" t="s">
        <v>265</v>
      </c>
      <c r="C9" s="12">
        <v>5</v>
      </c>
      <c r="D9" s="130">
        <v>3</v>
      </c>
      <c r="E9" s="130">
        <v>0</v>
      </c>
      <c r="F9" s="14">
        <v>7</v>
      </c>
      <c r="G9" s="116">
        <v>6</v>
      </c>
      <c r="H9" s="117">
        <v>3</v>
      </c>
      <c r="I9" s="117">
        <v>0</v>
      </c>
      <c r="J9" s="118">
        <v>6</v>
      </c>
      <c r="K9" s="116">
        <v>3</v>
      </c>
      <c r="L9" s="117">
        <v>3</v>
      </c>
      <c r="M9" s="117">
        <v>0</v>
      </c>
      <c r="N9" s="118">
        <v>5</v>
      </c>
      <c r="O9" s="12">
        <v>4</v>
      </c>
      <c r="P9" s="130">
        <v>1</v>
      </c>
      <c r="Q9" s="130">
        <v>0</v>
      </c>
      <c r="R9" s="14">
        <v>9</v>
      </c>
      <c r="S9" s="17"/>
      <c r="T9" s="131"/>
    </row>
    <row r="10" spans="1:20" x14ac:dyDescent="0.2">
      <c r="A10" s="83" t="s">
        <v>133</v>
      </c>
      <c r="B10" s="86" t="s">
        <v>388</v>
      </c>
      <c r="C10" s="12"/>
      <c r="D10" s="130"/>
      <c r="E10" s="130"/>
      <c r="F10" s="14"/>
      <c r="G10" s="12">
        <v>4</v>
      </c>
      <c r="H10" s="130">
        <v>1</v>
      </c>
      <c r="I10" s="130">
        <v>1</v>
      </c>
      <c r="J10" s="14">
        <v>0</v>
      </c>
      <c r="K10" s="12"/>
      <c r="L10" s="130"/>
      <c r="M10" s="130"/>
      <c r="N10" s="14"/>
      <c r="O10" s="15"/>
      <c r="P10" s="130"/>
      <c r="Q10" s="130"/>
      <c r="R10" s="16"/>
      <c r="S10" s="17"/>
      <c r="T10" s="131"/>
    </row>
    <row r="11" spans="1:20" x14ac:dyDescent="0.2">
      <c r="A11" s="83" t="s">
        <v>143</v>
      </c>
      <c r="B11" s="86" t="s">
        <v>398</v>
      </c>
      <c r="C11" s="12"/>
      <c r="D11" s="130"/>
      <c r="E11" s="130"/>
      <c r="F11" s="14"/>
      <c r="G11" s="12"/>
      <c r="H11" s="130"/>
      <c r="I11" s="130"/>
      <c r="J11" s="14"/>
      <c r="K11" s="12">
        <v>3</v>
      </c>
      <c r="L11" s="130">
        <v>2</v>
      </c>
      <c r="M11" s="130">
        <v>0</v>
      </c>
      <c r="N11" s="14">
        <v>2</v>
      </c>
      <c r="O11" s="15"/>
      <c r="P11" s="130"/>
      <c r="Q11" s="130"/>
      <c r="R11" s="16"/>
      <c r="S11" s="17"/>
      <c r="T11" s="131"/>
    </row>
    <row r="12" spans="1:20" x14ac:dyDescent="0.2">
      <c r="A12" s="83" t="s">
        <v>98</v>
      </c>
      <c r="B12" s="86" t="s">
        <v>399</v>
      </c>
      <c r="C12" s="12"/>
      <c r="D12" s="130"/>
      <c r="E12" s="130"/>
      <c r="F12" s="14"/>
      <c r="G12" s="12"/>
      <c r="H12" s="13"/>
      <c r="I12" s="13"/>
      <c r="J12" s="14"/>
      <c r="K12" s="12">
        <v>0</v>
      </c>
      <c r="L12" s="13">
        <v>0</v>
      </c>
      <c r="M12" s="13">
        <v>0</v>
      </c>
      <c r="N12" s="14">
        <v>0</v>
      </c>
      <c r="O12" s="15"/>
      <c r="P12" s="13"/>
      <c r="Q12" s="13"/>
      <c r="R12" s="16"/>
      <c r="S12" s="17"/>
    </row>
    <row r="13" spans="1:20" x14ac:dyDescent="0.2">
      <c r="A13" s="83"/>
      <c r="B13" s="86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5"/>
      <c r="P13" s="13"/>
      <c r="Q13" s="13"/>
      <c r="R13" s="16"/>
      <c r="S13" s="17"/>
    </row>
    <row r="14" spans="1:20" x14ac:dyDescent="0.2">
      <c r="A14" s="83"/>
      <c r="B14" s="86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5"/>
      <c r="P14" s="13"/>
      <c r="Q14" s="13"/>
      <c r="R14" s="16"/>
      <c r="S14" s="17"/>
    </row>
    <row r="15" spans="1:20" x14ac:dyDescent="0.2">
      <c r="A15" s="83"/>
      <c r="B15" s="86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/>
      <c r="P15" s="13"/>
      <c r="Q15" s="13"/>
      <c r="R15" s="16"/>
      <c r="S15" s="17"/>
    </row>
    <row r="16" spans="1:20" x14ac:dyDescent="0.2">
      <c r="A16" s="83"/>
      <c r="B16" s="86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6"/>
      <c r="S16" s="17" t="s">
        <v>8</v>
      </c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174</v>
      </c>
      <c r="C22" s="20">
        <v>27</v>
      </c>
      <c r="D22" s="21">
        <v>10</v>
      </c>
      <c r="E22" s="21">
        <v>7</v>
      </c>
      <c r="F22" s="22">
        <v>9</v>
      </c>
      <c r="G22" s="20">
        <v>33</v>
      </c>
      <c r="H22" s="21">
        <v>15</v>
      </c>
      <c r="I22" s="21">
        <v>8</v>
      </c>
      <c r="J22" s="22">
        <v>8</v>
      </c>
      <c r="K22" s="20">
        <v>18</v>
      </c>
      <c r="L22" s="21">
        <v>12</v>
      </c>
      <c r="M22" s="21">
        <v>3</v>
      </c>
      <c r="N22" s="22">
        <v>8</v>
      </c>
      <c r="O22" s="20">
        <v>21</v>
      </c>
      <c r="P22" s="21">
        <v>3</v>
      </c>
      <c r="Q22" s="21">
        <v>7</v>
      </c>
      <c r="R22" s="23">
        <v>11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27</v>
      </c>
      <c r="D26" s="29">
        <f t="shared" si="0"/>
        <v>10</v>
      </c>
      <c r="E26" s="29">
        <f t="shared" si="0"/>
        <v>7</v>
      </c>
      <c r="F26" s="29">
        <f t="shared" si="0"/>
        <v>9</v>
      </c>
      <c r="G26" s="29">
        <f t="shared" si="0"/>
        <v>33</v>
      </c>
      <c r="H26" s="29">
        <f t="shared" si="0"/>
        <v>15</v>
      </c>
      <c r="I26" s="29">
        <f t="shared" si="0"/>
        <v>8</v>
      </c>
      <c r="J26" s="29">
        <f t="shared" si="0"/>
        <v>8</v>
      </c>
      <c r="K26" s="29">
        <f t="shared" si="0"/>
        <v>18</v>
      </c>
      <c r="L26" s="29">
        <f t="shared" si="0"/>
        <v>12</v>
      </c>
      <c r="M26" s="29">
        <f t="shared" si="0"/>
        <v>3</v>
      </c>
      <c r="N26" s="29">
        <f t="shared" si="0"/>
        <v>8</v>
      </c>
      <c r="O26" s="29">
        <f t="shared" si="0"/>
        <v>21</v>
      </c>
      <c r="P26" s="29">
        <f t="shared" si="0"/>
        <v>3</v>
      </c>
      <c r="Q26" s="29">
        <f t="shared" si="0"/>
        <v>7</v>
      </c>
      <c r="R26" s="29">
        <f t="shared" si="0"/>
        <v>11</v>
      </c>
      <c r="S26" s="24"/>
    </row>
    <row r="27" spans="1:24" ht="13.5" thickBot="1" x14ac:dyDescent="0.25">
      <c r="A27" s="18"/>
      <c r="B27" s="28" t="s">
        <v>11</v>
      </c>
      <c r="C27" s="30">
        <f>C26</f>
        <v>27</v>
      </c>
      <c r="D27" s="30">
        <f>D26</f>
        <v>10</v>
      </c>
      <c r="E27" s="30">
        <f>E26</f>
        <v>7</v>
      </c>
      <c r="F27" s="30">
        <f>F26</f>
        <v>9</v>
      </c>
      <c r="G27" s="30">
        <f t="shared" ref="G27:R27" si="1">SUM(C27,G26)</f>
        <v>60</v>
      </c>
      <c r="H27" s="30">
        <f t="shared" si="1"/>
        <v>25</v>
      </c>
      <c r="I27" s="30">
        <f t="shared" si="1"/>
        <v>15</v>
      </c>
      <c r="J27" s="30">
        <f t="shared" si="1"/>
        <v>17</v>
      </c>
      <c r="K27" s="30">
        <f t="shared" si="1"/>
        <v>78</v>
      </c>
      <c r="L27" s="30">
        <f t="shared" si="1"/>
        <v>37</v>
      </c>
      <c r="M27" s="30">
        <f t="shared" si="1"/>
        <v>18</v>
      </c>
      <c r="N27" s="30">
        <f t="shared" si="1"/>
        <v>25</v>
      </c>
      <c r="O27" s="31">
        <f t="shared" si="1"/>
        <v>99</v>
      </c>
      <c r="P27" s="30">
        <f t="shared" si="1"/>
        <v>40</v>
      </c>
      <c r="Q27" s="30">
        <f t="shared" si="1"/>
        <v>25</v>
      </c>
      <c r="R27" s="32">
        <f t="shared" si="1"/>
        <v>36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9" t="s">
        <v>301</v>
      </c>
      <c r="D29" s="193"/>
      <c r="E29" s="194"/>
      <c r="F29" s="4">
        <v>7</v>
      </c>
      <c r="G29" s="199" t="s">
        <v>305</v>
      </c>
      <c r="H29" s="193"/>
      <c r="I29" s="194"/>
      <c r="J29" s="4">
        <v>7</v>
      </c>
      <c r="K29" s="199" t="s">
        <v>244</v>
      </c>
      <c r="L29" s="193"/>
      <c r="M29" s="194"/>
      <c r="N29" s="4">
        <v>21</v>
      </c>
      <c r="O29" s="199" t="s">
        <v>70</v>
      </c>
      <c r="P29" s="193"/>
      <c r="Q29" s="194"/>
      <c r="R29" s="5">
        <v>13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22</v>
      </c>
      <c r="B31" s="86" t="str">
        <f t="shared" si="2"/>
        <v>Derrick Lloyd</v>
      </c>
      <c r="C31" s="12">
        <v>5</v>
      </c>
      <c r="D31" s="13">
        <v>1</v>
      </c>
      <c r="E31" s="13">
        <v>3</v>
      </c>
      <c r="F31" s="14">
        <v>0</v>
      </c>
      <c r="G31" s="12">
        <v>6</v>
      </c>
      <c r="H31" s="13">
        <v>4</v>
      </c>
      <c r="I31" s="13">
        <v>1</v>
      </c>
      <c r="J31" s="14">
        <v>0</v>
      </c>
      <c r="K31" s="12">
        <v>3</v>
      </c>
      <c r="L31" s="13">
        <v>0</v>
      </c>
      <c r="M31" s="13">
        <v>2</v>
      </c>
      <c r="N31" s="14">
        <v>0</v>
      </c>
      <c r="O31" s="15">
        <v>3</v>
      </c>
      <c r="P31" s="13">
        <v>1</v>
      </c>
      <c r="Q31" s="13">
        <v>2</v>
      </c>
      <c r="R31" s="1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12</v>
      </c>
      <c r="B32" s="86" t="str">
        <f t="shared" si="2"/>
        <v>Tracey Jackson</v>
      </c>
      <c r="C32" s="12"/>
      <c r="D32" s="13"/>
      <c r="E32" s="13"/>
      <c r="F32" s="14"/>
      <c r="G32" s="12">
        <v>6</v>
      </c>
      <c r="H32" s="13">
        <v>4</v>
      </c>
      <c r="I32" s="13">
        <v>1</v>
      </c>
      <c r="J32" s="14">
        <v>0</v>
      </c>
      <c r="K32" s="12">
        <v>3</v>
      </c>
      <c r="L32" s="13">
        <v>0</v>
      </c>
      <c r="M32" s="13">
        <v>2</v>
      </c>
      <c r="N32" s="14">
        <v>0</v>
      </c>
      <c r="O32" s="15">
        <v>3</v>
      </c>
      <c r="P32" s="13">
        <v>0</v>
      </c>
      <c r="Q32" s="13">
        <v>2</v>
      </c>
      <c r="R32" s="16">
        <v>0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2</v>
      </c>
      <c r="B33" s="86" t="str">
        <f t="shared" si="2"/>
        <v>Ronald Jordan</v>
      </c>
      <c r="C33" s="12">
        <v>5</v>
      </c>
      <c r="D33" s="13">
        <v>4</v>
      </c>
      <c r="E33" s="13">
        <v>1</v>
      </c>
      <c r="F33" s="14">
        <v>0</v>
      </c>
      <c r="G33" s="12">
        <v>5</v>
      </c>
      <c r="H33" s="13">
        <v>5</v>
      </c>
      <c r="I33" s="13">
        <v>0</v>
      </c>
      <c r="J33" s="14">
        <v>0</v>
      </c>
      <c r="K33" s="12">
        <v>4</v>
      </c>
      <c r="L33" s="13">
        <v>1</v>
      </c>
      <c r="M33" s="13">
        <v>0</v>
      </c>
      <c r="N33" s="14">
        <v>0</v>
      </c>
      <c r="O33" s="15">
        <v>4</v>
      </c>
      <c r="P33" s="13">
        <v>0</v>
      </c>
      <c r="Q33" s="13">
        <v>3</v>
      </c>
      <c r="R33" s="1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1</v>
      </c>
      <c r="B34" s="86" t="str">
        <f t="shared" si="2"/>
        <v>Jason Gainey</v>
      </c>
      <c r="C34" s="12">
        <v>5</v>
      </c>
      <c r="D34" s="13">
        <v>1</v>
      </c>
      <c r="E34" s="13">
        <v>3</v>
      </c>
      <c r="F34" s="14">
        <v>2</v>
      </c>
      <c r="G34" s="12">
        <v>6</v>
      </c>
      <c r="H34" s="13">
        <v>0</v>
      </c>
      <c r="I34" s="13">
        <v>4</v>
      </c>
      <c r="J34" s="14">
        <v>0</v>
      </c>
      <c r="K34" s="12">
        <v>2</v>
      </c>
      <c r="L34" s="13">
        <v>0</v>
      </c>
      <c r="M34" s="13">
        <v>0</v>
      </c>
      <c r="N34" s="14">
        <v>0</v>
      </c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16</v>
      </c>
      <c r="B35" s="86" t="str">
        <f t="shared" si="2"/>
        <v>John Ingram</v>
      </c>
      <c r="C35" s="12">
        <v>5</v>
      </c>
      <c r="D35" s="13">
        <v>3</v>
      </c>
      <c r="E35" s="13">
        <v>1</v>
      </c>
      <c r="F35" s="14">
        <v>0</v>
      </c>
      <c r="G35" s="12">
        <v>6</v>
      </c>
      <c r="H35" s="13">
        <v>4</v>
      </c>
      <c r="I35" s="13">
        <v>0</v>
      </c>
      <c r="J35" s="14">
        <v>0</v>
      </c>
      <c r="K35" s="12">
        <v>4</v>
      </c>
      <c r="L35" s="13">
        <v>1</v>
      </c>
      <c r="M35" s="13">
        <v>1</v>
      </c>
      <c r="N35" s="14">
        <v>0</v>
      </c>
      <c r="O35" s="15">
        <v>2</v>
      </c>
      <c r="P35" s="13">
        <v>0</v>
      </c>
      <c r="Q35" s="13">
        <v>1</v>
      </c>
      <c r="R35" s="16">
        <v>1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24</v>
      </c>
      <c r="B36" s="86" t="str">
        <f t="shared" si="2"/>
        <v>Delores Butler</v>
      </c>
      <c r="C36" s="12"/>
      <c r="D36" s="13"/>
      <c r="E36" s="13"/>
      <c r="F36" s="14"/>
      <c r="G36" s="12"/>
      <c r="H36" s="13"/>
      <c r="I36" s="13"/>
      <c r="J36" s="14"/>
      <c r="K36" s="12"/>
      <c r="L36" s="13"/>
      <c r="M36" s="13"/>
      <c r="N36" s="14"/>
      <c r="O36" s="15">
        <v>0</v>
      </c>
      <c r="P36" s="13">
        <v>0</v>
      </c>
      <c r="Q36" s="13">
        <v>0</v>
      </c>
      <c r="R36" s="16">
        <v>1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8</v>
      </c>
      <c r="B37" s="86" t="str">
        <f t="shared" si="2"/>
        <v>Tim Chappell</v>
      </c>
      <c r="C37" s="12">
        <v>5</v>
      </c>
      <c r="D37" s="13">
        <v>4</v>
      </c>
      <c r="E37" s="13">
        <v>1</v>
      </c>
      <c r="F37" s="14">
        <v>7</v>
      </c>
      <c r="G37" s="12">
        <v>6</v>
      </c>
      <c r="H37" s="13">
        <v>4</v>
      </c>
      <c r="I37" s="13">
        <v>0</v>
      </c>
      <c r="J37" s="14">
        <v>6</v>
      </c>
      <c r="K37" s="12">
        <v>4</v>
      </c>
      <c r="L37" s="13">
        <v>1</v>
      </c>
      <c r="M37" s="13">
        <v>0</v>
      </c>
      <c r="N37" s="14">
        <v>2</v>
      </c>
      <c r="O37" s="15">
        <v>3</v>
      </c>
      <c r="P37" s="13">
        <v>1</v>
      </c>
      <c r="Q37" s="13">
        <v>2</v>
      </c>
      <c r="R37" s="16">
        <v>2</v>
      </c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10</v>
      </c>
      <c r="B38" s="86" t="str">
        <f t="shared" si="2"/>
        <v>Julius Artis</v>
      </c>
      <c r="C38" s="12">
        <v>5</v>
      </c>
      <c r="D38" s="13">
        <v>2</v>
      </c>
      <c r="E38" s="13">
        <v>2</v>
      </c>
      <c r="F38" s="14">
        <v>0</v>
      </c>
      <c r="G38" s="12">
        <v>1</v>
      </c>
      <c r="H38" s="130">
        <v>0</v>
      </c>
      <c r="I38" s="130">
        <v>0</v>
      </c>
      <c r="J38" s="14">
        <v>0</v>
      </c>
      <c r="K38" s="12">
        <v>1</v>
      </c>
      <c r="L38" s="13">
        <v>0</v>
      </c>
      <c r="M38" s="13">
        <v>1</v>
      </c>
      <c r="N38" s="14">
        <v>0</v>
      </c>
      <c r="O38" s="15">
        <v>2</v>
      </c>
      <c r="P38" s="13">
        <v>0</v>
      </c>
      <c r="Q38" s="13">
        <v>1</v>
      </c>
      <c r="R38" s="16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33</v>
      </c>
      <c r="B39" s="86" t="str">
        <f t="shared" si="2"/>
        <v>Rosie Reed</v>
      </c>
      <c r="C39" s="12">
        <v>0</v>
      </c>
      <c r="D39" s="13">
        <v>0</v>
      </c>
      <c r="E39" s="13">
        <v>0</v>
      </c>
      <c r="F39" s="14">
        <v>2</v>
      </c>
      <c r="G39" s="12">
        <v>0</v>
      </c>
      <c r="H39" s="13">
        <v>0</v>
      </c>
      <c r="I39" s="13">
        <v>0</v>
      </c>
      <c r="J39" s="14">
        <v>4</v>
      </c>
      <c r="K39" s="12">
        <v>0</v>
      </c>
      <c r="L39" s="13">
        <v>0</v>
      </c>
      <c r="M39" s="13">
        <v>0</v>
      </c>
      <c r="N39" s="14">
        <v>3</v>
      </c>
      <c r="O39" s="15">
        <v>3</v>
      </c>
      <c r="P39" s="13">
        <v>0</v>
      </c>
      <c r="Q39" s="13">
        <v>0</v>
      </c>
      <c r="R39" s="16">
        <v>2</v>
      </c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21</v>
      </c>
      <c r="B40" s="86" t="str">
        <f t="shared" si="2"/>
        <v>Kathleen T</v>
      </c>
      <c r="C40" s="12"/>
      <c r="D40" s="13"/>
      <c r="E40" s="13"/>
      <c r="F40" s="14"/>
      <c r="G40" s="12"/>
      <c r="H40" s="130"/>
      <c r="I40" s="130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Elzie Haskett</v>
      </c>
      <c r="C50" s="20">
        <v>30</v>
      </c>
      <c r="D50" s="21">
        <v>15</v>
      </c>
      <c r="E50" s="21">
        <v>11</v>
      </c>
      <c r="F50" s="22">
        <v>11</v>
      </c>
      <c r="G50" s="20">
        <v>36</v>
      </c>
      <c r="H50" s="21">
        <v>21</v>
      </c>
      <c r="I50" s="21">
        <v>6</v>
      </c>
      <c r="J50" s="22">
        <v>10</v>
      </c>
      <c r="K50" s="20">
        <v>21</v>
      </c>
      <c r="L50" s="21">
        <v>3</v>
      </c>
      <c r="M50" s="21">
        <v>6</v>
      </c>
      <c r="N50" s="22">
        <v>5</v>
      </c>
      <c r="O50" s="20">
        <v>20</v>
      </c>
      <c r="P50" s="21">
        <v>2</v>
      </c>
      <c r="Q50" s="21">
        <v>11</v>
      </c>
      <c r="R50" s="23">
        <v>6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30</v>
      </c>
      <c r="D54" s="29">
        <f t="shared" si="3"/>
        <v>15</v>
      </c>
      <c r="E54" s="29">
        <f t="shared" si="3"/>
        <v>11</v>
      </c>
      <c r="F54" s="29">
        <f t="shared" si="3"/>
        <v>11</v>
      </c>
      <c r="G54" s="29">
        <f t="shared" si="3"/>
        <v>36</v>
      </c>
      <c r="H54" s="29">
        <f t="shared" si="3"/>
        <v>21</v>
      </c>
      <c r="I54" s="29">
        <f t="shared" si="3"/>
        <v>6</v>
      </c>
      <c r="J54" s="29">
        <f t="shared" si="3"/>
        <v>10</v>
      </c>
      <c r="K54" s="29">
        <f t="shared" si="3"/>
        <v>21</v>
      </c>
      <c r="L54" s="29">
        <f t="shared" si="3"/>
        <v>3</v>
      </c>
      <c r="M54" s="29">
        <f t="shared" si="3"/>
        <v>6</v>
      </c>
      <c r="N54" s="29">
        <f t="shared" si="3"/>
        <v>5</v>
      </c>
      <c r="O54" s="29">
        <f t="shared" si="3"/>
        <v>20</v>
      </c>
      <c r="P54" s="29">
        <f t="shared" si="3"/>
        <v>2</v>
      </c>
      <c r="Q54" s="29">
        <f t="shared" si="3"/>
        <v>11</v>
      </c>
      <c r="R54" s="29">
        <f t="shared" si="3"/>
        <v>6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129</v>
      </c>
      <c r="D55" s="30">
        <f>SUM(P27,D54)</f>
        <v>55</v>
      </c>
      <c r="E55" s="30">
        <f>SUM(Q27,E54)</f>
        <v>36</v>
      </c>
      <c r="F55" s="30">
        <f>SUM(R27,F54)</f>
        <v>47</v>
      </c>
      <c r="G55" s="30">
        <f t="shared" ref="G55:R55" si="4">SUM(C55,G54)</f>
        <v>165</v>
      </c>
      <c r="H55" s="30">
        <f t="shared" si="4"/>
        <v>76</v>
      </c>
      <c r="I55" s="30">
        <f t="shared" si="4"/>
        <v>42</v>
      </c>
      <c r="J55" s="30">
        <f t="shared" si="4"/>
        <v>57</v>
      </c>
      <c r="K55" s="30">
        <f t="shared" si="4"/>
        <v>186</v>
      </c>
      <c r="L55" s="30">
        <f t="shared" si="4"/>
        <v>79</v>
      </c>
      <c r="M55" s="30">
        <f t="shared" si="4"/>
        <v>48</v>
      </c>
      <c r="N55" s="30">
        <f t="shared" si="4"/>
        <v>62</v>
      </c>
      <c r="O55" s="31">
        <f t="shared" si="4"/>
        <v>206</v>
      </c>
      <c r="P55" s="30">
        <f t="shared" si="4"/>
        <v>81</v>
      </c>
      <c r="Q55" s="30">
        <f t="shared" si="4"/>
        <v>59</v>
      </c>
      <c r="R55" s="32">
        <f t="shared" si="4"/>
        <v>68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 t="s">
        <v>248</v>
      </c>
      <c r="D57" s="193"/>
      <c r="E57" s="194"/>
      <c r="F57" s="49">
        <v>7</v>
      </c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95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5">A3</f>
        <v>22</v>
      </c>
      <c r="B59" s="86" t="str">
        <f t="shared" ref="B59:B76" si="6">B31</f>
        <v>Derrick Lloyd</v>
      </c>
      <c r="C59" s="12">
        <v>3</v>
      </c>
      <c r="D59" s="13">
        <v>1</v>
      </c>
      <c r="E59" s="13">
        <v>1</v>
      </c>
      <c r="F59" s="14">
        <v>0</v>
      </c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35</v>
      </c>
      <c r="P59" s="88">
        <f>SUM(D3,H3,L3,P3,D31,H31,L31,P31,D59,H59,L59)</f>
        <v>11</v>
      </c>
      <c r="Q59" s="88">
        <f>SUM(E3,I3,M3,Q3,E31,I31,M31,Q31,E59,I59,M59)</f>
        <v>16</v>
      </c>
      <c r="R59" s="89">
        <f>SUM(F3,J3,N3,R3,F31,J31,N31,R31,F59,J59,N59)</f>
        <v>0</v>
      </c>
      <c r="S59" s="84">
        <f>IF(O59=0,0,AVERAGE(P59/O59))</f>
        <v>0.31428571428571428</v>
      </c>
      <c r="U59" s="43" t="s">
        <v>144</v>
      </c>
      <c r="V59" s="86" t="s">
        <v>264</v>
      </c>
      <c r="W59" s="59">
        <v>0</v>
      </c>
      <c r="X59" s="59" t="s">
        <v>434</v>
      </c>
      <c r="Y59" s="60">
        <v>0.31428571428571428</v>
      </c>
      <c r="Z59" s="60" t="s">
        <v>200</v>
      </c>
      <c r="AA59" s="60">
        <v>0</v>
      </c>
      <c r="AB59" s="60" t="s">
        <v>200</v>
      </c>
      <c r="AC59" s="59">
        <v>9</v>
      </c>
      <c r="AD59" s="105">
        <v>0.31428571428571428</v>
      </c>
    </row>
    <row r="60" spans="1:30" x14ac:dyDescent="0.2">
      <c r="A60" s="83" t="str">
        <f t="shared" si="5"/>
        <v>12</v>
      </c>
      <c r="B60" s="86" t="str">
        <f t="shared" si="6"/>
        <v>Tracey Jackson</v>
      </c>
      <c r="C60" s="12">
        <v>4</v>
      </c>
      <c r="D60" s="13">
        <v>1</v>
      </c>
      <c r="E60" s="13">
        <v>2</v>
      </c>
      <c r="F60" s="14">
        <v>1</v>
      </c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24</v>
      </c>
      <c r="P60" s="56">
        <f t="shared" si="7"/>
        <v>5</v>
      </c>
      <c r="Q60" s="56">
        <f t="shared" si="7"/>
        <v>9</v>
      </c>
      <c r="R60" s="91">
        <f t="shared" si="7"/>
        <v>2</v>
      </c>
      <c r="S60" s="85">
        <f t="shared" ref="S60:S76" si="8">IF(O60=0,0,AVERAGE(P60/O60))</f>
        <v>0.20833333333333334</v>
      </c>
      <c r="U60" s="43" t="s">
        <v>142</v>
      </c>
      <c r="V60" s="86" t="s">
        <v>307</v>
      </c>
      <c r="W60" s="59">
        <v>2</v>
      </c>
      <c r="X60" s="59">
        <v>2</v>
      </c>
      <c r="Y60" s="60">
        <v>0.20833333333333334</v>
      </c>
      <c r="Z60" s="60" t="s">
        <v>200</v>
      </c>
      <c r="AA60" s="60">
        <v>0.2857142857142857</v>
      </c>
      <c r="AB60" s="60" t="s">
        <v>200</v>
      </c>
      <c r="AC60" s="59">
        <v>7</v>
      </c>
      <c r="AD60" s="105">
        <v>0.20833333333333334</v>
      </c>
    </row>
    <row r="61" spans="1:30" x14ac:dyDescent="0.2">
      <c r="A61" s="83" t="str">
        <f t="shared" si="5"/>
        <v>2</v>
      </c>
      <c r="B61" s="86" t="str">
        <f t="shared" si="6"/>
        <v>Ronald Jordan</v>
      </c>
      <c r="C61" s="12">
        <v>4</v>
      </c>
      <c r="D61" s="13">
        <v>2</v>
      </c>
      <c r="E61" s="13">
        <v>2</v>
      </c>
      <c r="F61" s="14">
        <v>1</v>
      </c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40</v>
      </c>
      <c r="P61" s="56">
        <f t="shared" si="9"/>
        <v>20</v>
      </c>
      <c r="Q61" s="56">
        <f t="shared" si="9"/>
        <v>14</v>
      </c>
      <c r="R61" s="91">
        <f t="shared" si="9"/>
        <v>4</v>
      </c>
      <c r="S61" s="85">
        <f t="shared" si="8"/>
        <v>0.5</v>
      </c>
      <c r="U61" s="43" t="s">
        <v>99</v>
      </c>
      <c r="V61" s="86" t="s">
        <v>171</v>
      </c>
      <c r="W61" s="59">
        <v>4</v>
      </c>
      <c r="X61" s="59">
        <v>4</v>
      </c>
      <c r="Y61" s="60">
        <v>0.5</v>
      </c>
      <c r="Z61" s="60" t="s">
        <v>200</v>
      </c>
      <c r="AA61" s="60">
        <v>0.44444444444444442</v>
      </c>
      <c r="AB61" s="60" t="s">
        <v>200</v>
      </c>
      <c r="AC61" s="59">
        <v>9</v>
      </c>
      <c r="AD61" s="105">
        <v>0.5</v>
      </c>
    </row>
    <row r="62" spans="1:30" x14ac:dyDescent="0.2">
      <c r="A62" s="83" t="str">
        <f t="shared" si="5"/>
        <v>1</v>
      </c>
      <c r="B62" s="86" t="str">
        <f t="shared" si="6"/>
        <v>Jason Gainey</v>
      </c>
      <c r="C62" s="12">
        <v>4</v>
      </c>
      <c r="D62" s="13">
        <v>0</v>
      </c>
      <c r="E62" s="13">
        <v>2</v>
      </c>
      <c r="F62" s="14">
        <v>0</v>
      </c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32</v>
      </c>
      <c r="P62" s="56">
        <f t="shared" si="10"/>
        <v>6</v>
      </c>
      <c r="Q62" s="56">
        <f t="shared" si="10"/>
        <v>13</v>
      </c>
      <c r="R62" s="91">
        <f t="shared" si="10"/>
        <v>4</v>
      </c>
      <c r="S62" s="85">
        <f t="shared" si="8"/>
        <v>0.1875</v>
      </c>
      <c r="U62" s="43" t="s">
        <v>101</v>
      </c>
      <c r="V62" s="86" t="s">
        <v>172</v>
      </c>
      <c r="W62" s="59">
        <v>4</v>
      </c>
      <c r="X62" s="59">
        <v>4</v>
      </c>
      <c r="Y62" s="60">
        <v>0.1875</v>
      </c>
      <c r="Z62" s="60" t="s">
        <v>200</v>
      </c>
      <c r="AA62" s="60">
        <v>0.5</v>
      </c>
      <c r="AB62" s="60" t="s">
        <v>200</v>
      </c>
      <c r="AC62" s="59">
        <v>8</v>
      </c>
      <c r="AD62" s="105">
        <v>0.1875</v>
      </c>
    </row>
    <row r="63" spans="1:30" x14ac:dyDescent="0.2">
      <c r="A63" s="83" t="str">
        <f t="shared" si="5"/>
        <v>16</v>
      </c>
      <c r="B63" s="86" t="str">
        <f t="shared" si="6"/>
        <v>John Ingram</v>
      </c>
      <c r="C63" s="12">
        <v>2</v>
      </c>
      <c r="D63" s="13">
        <v>1</v>
      </c>
      <c r="E63" s="13">
        <v>1</v>
      </c>
      <c r="F63" s="14">
        <v>0</v>
      </c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37</v>
      </c>
      <c r="P63" s="56">
        <f t="shared" si="11"/>
        <v>19</v>
      </c>
      <c r="Q63" s="56">
        <f t="shared" si="11"/>
        <v>7</v>
      </c>
      <c r="R63" s="91">
        <f t="shared" si="11"/>
        <v>1</v>
      </c>
      <c r="S63" s="85">
        <f t="shared" si="8"/>
        <v>0.51351351351351349</v>
      </c>
      <c r="U63" s="43" t="s">
        <v>137</v>
      </c>
      <c r="V63" s="86" t="s">
        <v>173</v>
      </c>
      <c r="W63" s="59">
        <v>1</v>
      </c>
      <c r="X63" s="59">
        <v>1</v>
      </c>
      <c r="Y63" s="60">
        <v>0.51351351351351349</v>
      </c>
      <c r="Z63" s="60" t="s">
        <v>200</v>
      </c>
      <c r="AA63" s="60">
        <v>0.1111111111111111</v>
      </c>
      <c r="AB63" s="60" t="s">
        <v>200</v>
      </c>
      <c r="AC63" s="59">
        <v>9</v>
      </c>
      <c r="AD63" s="105">
        <v>0.51351351351351349</v>
      </c>
    </row>
    <row r="64" spans="1:30" x14ac:dyDescent="0.2">
      <c r="A64" s="83" t="str">
        <f t="shared" si="5"/>
        <v>24</v>
      </c>
      <c r="B64" s="86" t="str">
        <f t="shared" si="6"/>
        <v>Delores Butler</v>
      </c>
      <c r="C64" s="12">
        <v>0</v>
      </c>
      <c r="D64" s="13">
        <v>0</v>
      </c>
      <c r="E64" s="13">
        <v>0</v>
      </c>
      <c r="F64" s="14">
        <v>0</v>
      </c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0</v>
      </c>
      <c r="P64" s="56">
        <f t="shared" si="12"/>
        <v>0</v>
      </c>
      <c r="Q64" s="56">
        <f t="shared" si="12"/>
        <v>0</v>
      </c>
      <c r="R64" s="91">
        <f t="shared" si="12"/>
        <v>2</v>
      </c>
      <c r="S64" s="85">
        <f t="shared" si="8"/>
        <v>0</v>
      </c>
      <c r="U64" s="43" t="s">
        <v>134</v>
      </c>
      <c r="V64" s="86" t="s">
        <v>308</v>
      </c>
      <c r="W64" s="59">
        <v>2</v>
      </c>
      <c r="X64" s="59">
        <v>2</v>
      </c>
      <c r="Y64" s="60">
        <v>0</v>
      </c>
      <c r="Z64" s="60" t="s">
        <v>203</v>
      </c>
      <c r="AA64" s="60">
        <v>0.4</v>
      </c>
      <c r="AB64" s="60" t="s">
        <v>200</v>
      </c>
      <c r="AC64" s="59">
        <v>5</v>
      </c>
      <c r="AD64" s="105">
        <v>0</v>
      </c>
    </row>
    <row r="65" spans="1:30" x14ac:dyDescent="0.2">
      <c r="A65" s="83" t="str">
        <f t="shared" si="5"/>
        <v>8</v>
      </c>
      <c r="B65" s="86" t="str">
        <f t="shared" si="6"/>
        <v>Tim Chappell</v>
      </c>
      <c r="C65" s="12">
        <v>4</v>
      </c>
      <c r="D65" s="13">
        <v>2</v>
      </c>
      <c r="E65" s="13">
        <v>0</v>
      </c>
      <c r="F65" s="14">
        <v>3</v>
      </c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40</v>
      </c>
      <c r="P65" s="56">
        <f t="shared" si="13"/>
        <v>22</v>
      </c>
      <c r="Q65" s="56">
        <f t="shared" si="13"/>
        <v>3</v>
      </c>
      <c r="R65" s="91">
        <f t="shared" si="13"/>
        <v>47</v>
      </c>
      <c r="S65" s="85">
        <f t="shared" si="8"/>
        <v>0.55000000000000004</v>
      </c>
      <c r="U65" s="43" t="s">
        <v>138</v>
      </c>
      <c r="V65" s="86" t="s">
        <v>265</v>
      </c>
      <c r="W65" s="59">
        <v>47</v>
      </c>
      <c r="X65" s="59">
        <v>47</v>
      </c>
      <c r="Y65" s="60">
        <v>0.55000000000000004</v>
      </c>
      <c r="Z65" s="60" t="s">
        <v>200</v>
      </c>
      <c r="AA65" s="60">
        <v>5.2222222222222223</v>
      </c>
      <c r="AB65" s="60" t="s">
        <v>200</v>
      </c>
      <c r="AC65" s="59">
        <v>9</v>
      </c>
      <c r="AD65" s="105">
        <v>0.55000000000000004</v>
      </c>
    </row>
    <row r="66" spans="1:30" x14ac:dyDescent="0.2">
      <c r="A66" s="83" t="str">
        <f t="shared" si="5"/>
        <v>10</v>
      </c>
      <c r="B66" s="86" t="str">
        <f t="shared" si="6"/>
        <v>Julius Artis</v>
      </c>
      <c r="C66" s="12">
        <v>2</v>
      </c>
      <c r="D66" s="13">
        <v>1</v>
      </c>
      <c r="E66" s="13">
        <v>1</v>
      </c>
      <c r="F66" s="14">
        <v>1</v>
      </c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15</v>
      </c>
      <c r="P66" s="56">
        <f t="shared" si="14"/>
        <v>4</v>
      </c>
      <c r="Q66" s="56">
        <f t="shared" si="14"/>
        <v>6</v>
      </c>
      <c r="R66" s="91">
        <f t="shared" si="14"/>
        <v>1</v>
      </c>
      <c r="S66" s="85">
        <f t="shared" si="8"/>
        <v>0.26666666666666666</v>
      </c>
      <c r="U66" s="43" t="s">
        <v>133</v>
      </c>
      <c r="V66" s="86" t="s">
        <v>388</v>
      </c>
      <c r="W66" s="59">
        <v>1</v>
      </c>
      <c r="X66" s="59">
        <v>1</v>
      </c>
      <c r="Y66" s="60">
        <v>0.26666666666666666</v>
      </c>
      <c r="Z66" s="60" t="s">
        <v>203</v>
      </c>
      <c r="AA66" s="60">
        <v>0.16666666666666666</v>
      </c>
      <c r="AB66" s="60" t="s">
        <v>200</v>
      </c>
      <c r="AC66" s="59">
        <v>6</v>
      </c>
      <c r="AD66" s="105">
        <v>0.2</v>
      </c>
    </row>
    <row r="67" spans="1:30" x14ac:dyDescent="0.2">
      <c r="A67" s="83" t="str">
        <f t="shared" si="5"/>
        <v>33</v>
      </c>
      <c r="B67" s="86" t="str">
        <f t="shared" si="6"/>
        <v>Rosie Reed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6</v>
      </c>
      <c r="P67" s="56">
        <f t="shared" si="15"/>
        <v>2</v>
      </c>
      <c r="Q67" s="56">
        <f t="shared" si="15"/>
        <v>0</v>
      </c>
      <c r="R67" s="91">
        <f t="shared" si="15"/>
        <v>13</v>
      </c>
      <c r="S67" s="85">
        <f t="shared" si="8"/>
        <v>0.33333333333333331</v>
      </c>
      <c r="U67" s="43" t="s">
        <v>143</v>
      </c>
      <c r="V67" s="86" t="s">
        <v>398</v>
      </c>
      <c r="W67" s="59">
        <v>13</v>
      </c>
      <c r="X67" s="59">
        <v>13</v>
      </c>
      <c r="Y67" s="60">
        <v>0.33333333333333331</v>
      </c>
      <c r="Z67" s="60" t="s">
        <v>203</v>
      </c>
      <c r="AA67" s="60">
        <v>2.6</v>
      </c>
      <c r="AB67" s="60" t="s">
        <v>200</v>
      </c>
      <c r="AC67" s="59">
        <v>5</v>
      </c>
      <c r="AD67" s="105">
        <v>0.1</v>
      </c>
    </row>
    <row r="68" spans="1:30" x14ac:dyDescent="0.2">
      <c r="A68" s="83" t="str">
        <f t="shared" si="5"/>
        <v>21</v>
      </c>
      <c r="B68" s="86" t="str">
        <f t="shared" si="6"/>
        <v>Kathleen T</v>
      </c>
      <c r="C68" s="12">
        <v>0</v>
      </c>
      <c r="D68" s="13">
        <v>0</v>
      </c>
      <c r="E68" s="13">
        <v>0</v>
      </c>
      <c r="F68" s="14">
        <v>0</v>
      </c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0</v>
      </c>
      <c r="P68" s="56">
        <f t="shared" si="16"/>
        <v>0</v>
      </c>
      <c r="Q68" s="56">
        <f t="shared" si="16"/>
        <v>0</v>
      </c>
      <c r="R68" s="91">
        <f t="shared" si="16"/>
        <v>0</v>
      </c>
      <c r="S68" s="85">
        <f t="shared" si="8"/>
        <v>0</v>
      </c>
      <c r="U68" s="43" t="s">
        <v>98</v>
      </c>
      <c r="V68" s="86" t="s">
        <v>399</v>
      </c>
      <c r="W68" s="59">
        <v>0</v>
      </c>
      <c r="X68" s="59" t="s">
        <v>434</v>
      </c>
      <c r="Y68" s="60">
        <v>0</v>
      </c>
      <c r="Z68" s="60" t="s">
        <v>203</v>
      </c>
      <c r="AA68" s="60">
        <v>0</v>
      </c>
      <c r="AB68" s="60" t="s">
        <v>204</v>
      </c>
      <c r="AC68" s="59">
        <v>2</v>
      </c>
      <c r="AD68" s="105">
        <v>0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434</v>
      </c>
      <c r="Y69" s="60">
        <v>0</v>
      </c>
      <c r="Z69" s="60" t="s">
        <v>203</v>
      </c>
      <c r="AA69" s="60">
        <v>0</v>
      </c>
      <c r="AB69" s="60" t="s">
        <v>204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434</v>
      </c>
      <c r="Y70" s="60">
        <v>0</v>
      </c>
      <c r="Z70" s="60" t="s">
        <v>203</v>
      </c>
      <c r="AA70" s="60">
        <v>0</v>
      </c>
      <c r="AB70" s="60" t="s">
        <v>204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434</v>
      </c>
      <c r="Y71" s="60">
        <v>0</v>
      </c>
      <c r="Z71" s="60" t="s">
        <v>203</v>
      </c>
      <c r="AA71" s="60">
        <v>0</v>
      </c>
      <c r="AB71" s="60" t="s">
        <v>204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Elzie Haskett</v>
      </c>
      <c r="C78" s="20">
        <v>23</v>
      </c>
      <c r="D78" s="21">
        <v>8</v>
      </c>
      <c r="E78" s="21">
        <v>9</v>
      </c>
      <c r="F78" s="22">
        <v>6</v>
      </c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229</v>
      </c>
      <c r="P78" s="21">
        <f t="shared" si="25"/>
        <v>89</v>
      </c>
      <c r="Q78" s="142">
        <f t="shared" si="25"/>
        <v>68</v>
      </c>
      <c r="R78" s="141"/>
      <c r="S78" s="143">
        <f>SUM(Q78/O78)</f>
        <v>0.29694323144104806</v>
      </c>
      <c r="V78" s="56" t="s">
        <v>23</v>
      </c>
      <c r="W78" s="59">
        <v>74</v>
      </c>
      <c r="X78" s="59">
        <v>74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90"/>
      <c r="D79" s="56"/>
      <c r="E79" s="56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0.55000000000000004</v>
      </c>
      <c r="Z79" s="68"/>
      <c r="AA79" s="68">
        <v>5.2222222222222223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f t="shared" ref="C82:R82" si="26">SUM(C59:C76)</f>
        <v>23</v>
      </c>
      <c r="D82" s="29">
        <f t="shared" si="26"/>
        <v>8</v>
      </c>
      <c r="E82" s="29">
        <f t="shared" si="26"/>
        <v>9</v>
      </c>
      <c r="F82" s="29">
        <f t="shared" si="26"/>
        <v>6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229</v>
      </c>
      <c r="P82" s="29">
        <f t="shared" si="26"/>
        <v>89</v>
      </c>
      <c r="Q82" s="29">
        <f t="shared" si="26"/>
        <v>68</v>
      </c>
      <c r="R82" s="29">
        <f t="shared" si="26"/>
        <v>74</v>
      </c>
      <c r="S82" s="69">
        <f>AVERAGE(P82/O82)</f>
        <v>0.388646288209607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229</v>
      </c>
      <c r="D83" s="29">
        <f>SUM(P55,D82)</f>
        <v>89</v>
      </c>
      <c r="E83" s="29">
        <f>SUM(Q55,E82)</f>
        <v>68</v>
      </c>
      <c r="F83" s="29">
        <f>SUM(R55,F82)</f>
        <v>74</v>
      </c>
      <c r="G83" s="29">
        <f t="shared" ref="G83:M83" si="27">SUM(C83,G82)</f>
        <v>229</v>
      </c>
      <c r="H83" s="29">
        <f t="shared" si="27"/>
        <v>89</v>
      </c>
      <c r="I83" s="29">
        <f t="shared" si="27"/>
        <v>68</v>
      </c>
      <c r="J83" s="29">
        <f t="shared" si="27"/>
        <v>74</v>
      </c>
      <c r="K83" s="29">
        <f t="shared" si="27"/>
        <v>229</v>
      </c>
      <c r="L83" s="29">
        <f t="shared" si="27"/>
        <v>89</v>
      </c>
      <c r="M83" s="29">
        <f t="shared" si="27"/>
        <v>68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0.44720496894409933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1.263157894736842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9</v>
      </c>
      <c r="E86" s="73" t="s">
        <v>32</v>
      </c>
      <c r="V86" s="77" t="s">
        <v>29</v>
      </c>
      <c r="W86" s="61" t="s">
        <v>174</v>
      </c>
      <c r="X86" s="79">
        <v>0.70305676855895194</v>
      </c>
      <c r="Y86" s="62" t="s">
        <v>200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205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205</v>
      </c>
    </row>
  </sheetData>
  <sheetProtection password="97AA" sheet="1" objects="1" scenarios="1"/>
  <sortState ref="T3:T11">
    <sortCondition ref="T3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11" priority="5" stopIfTrue="1" operator="equal">
      <formula>$Y$79</formula>
    </cfRule>
  </conditionalFormatting>
  <conditionalFormatting sqref="AA59:AB74 AA77:AB77">
    <cfRule type="cellIs" dxfId="10" priority="6" stopIfTrue="1" operator="equal">
      <formula>$AA$79</formula>
    </cfRule>
  </conditionalFormatting>
  <conditionalFormatting sqref="Y75:Z75">
    <cfRule type="cellIs" dxfId="9" priority="3" stopIfTrue="1" operator="equal">
      <formula>$Y$79</formula>
    </cfRule>
  </conditionalFormatting>
  <conditionalFormatting sqref="AA75:AB75">
    <cfRule type="cellIs" dxfId="8" priority="4" stopIfTrue="1" operator="equal">
      <formula>$AA$79</formula>
    </cfRule>
  </conditionalFormatting>
  <conditionalFormatting sqref="Y76:Z76">
    <cfRule type="cellIs" dxfId="7" priority="1" stopIfTrue="1" operator="equal">
      <formula>$Y$79</formula>
    </cfRule>
  </conditionalFormatting>
  <conditionalFormatting sqref="AA76:AB76">
    <cfRule type="cellIs" dxfId="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0">
    <tabColor rgb="FF92D050"/>
  </sheetPr>
  <dimension ref="A1:AD89"/>
  <sheetViews>
    <sheetView zoomScaleNormal="100" workbookViewId="0">
      <pane xSplit="2" ySplit="2" topLeftCell="C45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19" ht="13.5" thickBot="1" x14ac:dyDescent="0.25">
      <c r="A1" s="1" t="s">
        <v>0</v>
      </c>
      <c r="B1" s="2" t="s">
        <v>1</v>
      </c>
      <c r="C1" s="192" t="s">
        <v>302</v>
      </c>
      <c r="D1" s="193"/>
      <c r="E1" s="194"/>
      <c r="F1" s="4">
        <v>14</v>
      </c>
      <c r="G1" s="192" t="s">
        <v>94</v>
      </c>
      <c r="H1" s="193"/>
      <c r="I1" s="194"/>
      <c r="J1" s="4">
        <v>9</v>
      </c>
      <c r="K1" s="192" t="s">
        <v>131</v>
      </c>
      <c r="L1" s="193"/>
      <c r="M1" s="194"/>
      <c r="N1" s="4">
        <v>1</v>
      </c>
      <c r="O1" s="192" t="s">
        <v>70</v>
      </c>
      <c r="P1" s="193"/>
      <c r="Q1" s="194"/>
      <c r="R1" s="5">
        <v>14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167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99</v>
      </c>
      <c r="B3" s="86" t="s">
        <v>331</v>
      </c>
      <c r="C3" s="12">
        <v>4</v>
      </c>
      <c r="D3" s="130">
        <v>0</v>
      </c>
      <c r="E3" s="130">
        <v>0</v>
      </c>
      <c r="F3" s="14">
        <v>0</v>
      </c>
      <c r="G3" s="116">
        <v>4</v>
      </c>
      <c r="H3" s="117">
        <v>3</v>
      </c>
      <c r="I3" s="117">
        <v>0</v>
      </c>
      <c r="J3" s="118">
        <v>1</v>
      </c>
      <c r="K3" s="116">
        <v>4</v>
      </c>
      <c r="L3" s="117">
        <v>2</v>
      </c>
      <c r="M3" s="117">
        <v>1</v>
      </c>
      <c r="N3" s="118">
        <v>1</v>
      </c>
      <c r="O3" s="12">
        <v>4</v>
      </c>
      <c r="P3" s="130">
        <v>0</v>
      </c>
      <c r="Q3" s="130">
        <v>1</v>
      </c>
      <c r="R3" s="14">
        <v>2</v>
      </c>
      <c r="S3" s="17"/>
    </row>
    <row r="4" spans="1:19" x14ac:dyDescent="0.2">
      <c r="A4" s="83" t="s">
        <v>97</v>
      </c>
      <c r="B4" s="86" t="s">
        <v>378</v>
      </c>
      <c r="C4" s="12">
        <v>2</v>
      </c>
      <c r="D4" s="130">
        <v>1</v>
      </c>
      <c r="E4" s="130">
        <v>0</v>
      </c>
      <c r="F4" s="14">
        <v>0</v>
      </c>
      <c r="G4" s="116">
        <v>2</v>
      </c>
      <c r="H4" s="117">
        <v>0</v>
      </c>
      <c r="I4" s="117">
        <v>1</v>
      </c>
      <c r="J4" s="118">
        <v>2</v>
      </c>
      <c r="K4" s="116">
        <v>4</v>
      </c>
      <c r="L4" s="117">
        <v>2</v>
      </c>
      <c r="M4" s="117">
        <v>1</v>
      </c>
      <c r="N4" s="118">
        <v>4</v>
      </c>
      <c r="O4" s="12">
        <v>4</v>
      </c>
      <c r="P4" s="130">
        <v>1</v>
      </c>
      <c r="Q4" s="130">
        <v>2</v>
      </c>
      <c r="R4" s="14">
        <v>3</v>
      </c>
      <c r="S4" s="17"/>
    </row>
    <row r="5" spans="1:19" x14ac:dyDescent="0.2">
      <c r="A5" s="83" t="s">
        <v>106</v>
      </c>
      <c r="B5" s="86" t="s">
        <v>332</v>
      </c>
      <c r="C5" s="12">
        <v>2</v>
      </c>
      <c r="D5" s="130">
        <v>1</v>
      </c>
      <c r="E5" s="130">
        <v>1</v>
      </c>
      <c r="F5" s="14">
        <v>1</v>
      </c>
      <c r="G5" s="116">
        <v>2</v>
      </c>
      <c r="H5" s="117">
        <v>0</v>
      </c>
      <c r="I5" s="117">
        <v>1</v>
      </c>
      <c r="J5" s="118">
        <v>0</v>
      </c>
      <c r="K5" s="116">
        <v>0</v>
      </c>
      <c r="L5" s="117">
        <v>0</v>
      </c>
      <c r="M5" s="117">
        <v>0</v>
      </c>
      <c r="N5" s="118">
        <v>0</v>
      </c>
      <c r="O5" s="12">
        <v>2</v>
      </c>
      <c r="P5" s="130">
        <v>1</v>
      </c>
      <c r="Q5" s="130">
        <v>1</v>
      </c>
      <c r="R5" s="14">
        <v>0</v>
      </c>
      <c r="S5" s="17"/>
    </row>
    <row r="6" spans="1:19" x14ac:dyDescent="0.2">
      <c r="A6" s="83" t="s">
        <v>95</v>
      </c>
      <c r="B6" s="86" t="s">
        <v>397</v>
      </c>
      <c r="C6" s="12">
        <v>3</v>
      </c>
      <c r="D6" s="130">
        <v>0</v>
      </c>
      <c r="E6" s="130">
        <v>2</v>
      </c>
      <c r="F6" s="14">
        <v>1</v>
      </c>
      <c r="G6" s="116">
        <v>4</v>
      </c>
      <c r="H6" s="117">
        <v>2</v>
      </c>
      <c r="I6" s="117">
        <v>2</v>
      </c>
      <c r="J6" s="118">
        <v>3</v>
      </c>
      <c r="K6" s="116">
        <v>4</v>
      </c>
      <c r="L6" s="117">
        <v>1</v>
      </c>
      <c r="M6" s="117">
        <v>2</v>
      </c>
      <c r="N6" s="118">
        <v>3</v>
      </c>
      <c r="O6" s="12">
        <v>3</v>
      </c>
      <c r="P6" s="130">
        <v>2</v>
      </c>
      <c r="Q6" s="130">
        <v>0</v>
      </c>
      <c r="R6" s="14">
        <v>4</v>
      </c>
      <c r="S6" s="17"/>
    </row>
    <row r="7" spans="1:19" x14ac:dyDescent="0.2">
      <c r="A7" s="83" t="s">
        <v>149</v>
      </c>
      <c r="B7" s="86" t="s">
        <v>396</v>
      </c>
      <c r="C7" s="12">
        <v>1</v>
      </c>
      <c r="D7" s="130">
        <v>1</v>
      </c>
      <c r="E7" s="130">
        <v>0</v>
      </c>
      <c r="F7" s="14">
        <v>0</v>
      </c>
      <c r="G7" s="116">
        <v>2</v>
      </c>
      <c r="H7" s="117">
        <v>0</v>
      </c>
      <c r="I7" s="117">
        <v>2</v>
      </c>
      <c r="J7" s="118">
        <v>0</v>
      </c>
      <c r="K7" s="116">
        <v>0</v>
      </c>
      <c r="L7" s="117">
        <v>0</v>
      </c>
      <c r="M7" s="117">
        <v>0</v>
      </c>
      <c r="N7" s="118">
        <v>0</v>
      </c>
      <c r="O7" s="12">
        <v>2</v>
      </c>
      <c r="P7" s="130">
        <v>0</v>
      </c>
      <c r="Q7" s="130">
        <v>1</v>
      </c>
      <c r="R7" s="14">
        <v>0</v>
      </c>
      <c r="S7" s="17"/>
    </row>
    <row r="8" spans="1:19" x14ac:dyDescent="0.2">
      <c r="A8" s="83" t="s">
        <v>101</v>
      </c>
      <c r="B8" s="86" t="s">
        <v>379</v>
      </c>
      <c r="C8" s="12">
        <v>4</v>
      </c>
      <c r="D8" s="130">
        <v>0</v>
      </c>
      <c r="E8" s="130">
        <v>2</v>
      </c>
      <c r="F8" s="14">
        <v>0</v>
      </c>
      <c r="G8" s="116">
        <v>2</v>
      </c>
      <c r="H8" s="117">
        <v>0</v>
      </c>
      <c r="I8" s="117">
        <v>1</v>
      </c>
      <c r="J8" s="118">
        <v>0</v>
      </c>
      <c r="K8" s="116">
        <v>3</v>
      </c>
      <c r="L8" s="117">
        <v>1</v>
      </c>
      <c r="M8" s="117">
        <v>2</v>
      </c>
      <c r="N8" s="118">
        <v>0</v>
      </c>
      <c r="O8" s="12">
        <v>3</v>
      </c>
      <c r="P8" s="130">
        <v>0</v>
      </c>
      <c r="Q8" s="130">
        <v>1</v>
      </c>
      <c r="R8" s="14">
        <v>1</v>
      </c>
      <c r="S8" s="17"/>
    </row>
    <row r="9" spans="1:19" x14ac:dyDescent="0.2">
      <c r="A9" s="83" t="s">
        <v>152</v>
      </c>
      <c r="B9" s="86" t="s">
        <v>380</v>
      </c>
      <c r="C9" s="12">
        <v>4</v>
      </c>
      <c r="D9" s="130">
        <v>1</v>
      </c>
      <c r="E9" s="130">
        <v>2</v>
      </c>
      <c r="F9" s="14">
        <v>0</v>
      </c>
      <c r="G9" s="116">
        <v>4</v>
      </c>
      <c r="H9" s="117">
        <v>0</v>
      </c>
      <c r="I9" s="117">
        <v>1</v>
      </c>
      <c r="J9" s="118">
        <v>1</v>
      </c>
      <c r="K9" s="116">
        <v>4</v>
      </c>
      <c r="L9" s="117">
        <v>1</v>
      </c>
      <c r="M9" s="117">
        <v>2</v>
      </c>
      <c r="N9" s="118">
        <v>0</v>
      </c>
      <c r="O9" s="12">
        <v>2</v>
      </c>
      <c r="P9" s="130">
        <v>0</v>
      </c>
      <c r="Q9" s="130">
        <v>1</v>
      </c>
      <c r="R9" s="14">
        <v>1</v>
      </c>
      <c r="S9" s="17"/>
    </row>
    <row r="10" spans="1:19" x14ac:dyDescent="0.2">
      <c r="A10" s="83" t="s">
        <v>105</v>
      </c>
      <c r="B10" s="86" t="s">
        <v>333</v>
      </c>
      <c r="C10" s="12">
        <v>3</v>
      </c>
      <c r="D10" s="130">
        <v>1</v>
      </c>
      <c r="E10" s="130">
        <v>2</v>
      </c>
      <c r="F10" s="14">
        <v>0</v>
      </c>
      <c r="G10" s="12">
        <v>3</v>
      </c>
      <c r="H10" s="130">
        <v>0</v>
      </c>
      <c r="I10" s="130">
        <v>2</v>
      </c>
      <c r="J10" s="14">
        <v>0</v>
      </c>
      <c r="K10" s="12">
        <v>3</v>
      </c>
      <c r="L10" s="130">
        <v>0</v>
      </c>
      <c r="M10" s="130">
        <v>3</v>
      </c>
      <c r="N10" s="14">
        <v>0</v>
      </c>
      <c r="O10" s="15">
        <v>3</v>
      </c>
      <c r="P10" s="130">
        <v>1</v>
      </c>
      <c r="Q10" s="130">
        <v>0</v>
      </c>
      <c r="R10" s="16">
        <v>1</v>
      </c>
      <c r="S10" s="17"/>
    </row>
    <row r="11" spans="1:19" x14ac:dyDescent="0.2">
      <c r="A11" s="83"/>
      <c r="B11" s="86"/>
      <c r="C11" s="12"/>
      <c r="D11" s="130"/>
      <c r="E11" s="130"/>
      <c r="F11" s="14"/>
      <c r="G11" s="12"/>
      <c r="H11" s="130"/>
      <c r="I11" s="130"/>
      <c r="J11" s="14"/>
      <c r="K11" s="12"/>
      <c r="L11" s="130"/>
      <c r="M11" s="130"/>
      <c r="N11" s="14"/>
      <c r="O11" s="15"/>
      <c r="P11" s="130"/>
      <c r="Q11" s="130"/>
      <c r="R11" s="16"/>
      <c r="S11" s="17"/>
    </row>
    <row r="12" spans="1:19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5"/>
      <c r="P12" s="130"/>
      <c r="Q12" s="130"/>
      <c r="R12" s="16"/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5"/>
      <c r="P13" s="130"/>
      <c r="Q13" s="130"/>
      <c r="R13" s="16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5"/>
      <c r="P14" s="130"/>
      <c r="Q14" s="130"/>
      <c r="R14" s="16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5"/>
      <c r="P15" s="130"/>
      <c r="Q15" s="130"/>
      <c r="R15" s="16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5"/>
      <c r="P16" s="130"/>
      <c r="Q16" s="130"/>
      <c r="R16" s="16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5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381</v>
      </c>
      <c r="C22" s="20">
        <v>23</v>
      </c>
      <c r="D22" s="21">
        <v>5</v>
      </c>
      <c r="E22" s="21">
        <v>9</v>
      </c>
      <c r="F22" s="22">
        <v>2</v>
      </c>
      <c r="G22" s="20">
        <v>23</v>
      </c>
      <c r="H22" s="21">
        <v>5</v>
      </c>
      <c r="I22" s="21">
        <v>10</v>
      </c>
      <c r="J22" s="22">
        <v>7</v>
      </c>
      <c r="K22" s="20">
        <v>22</v>
      </c>
      <c r="L22" s="21">
        <v>7</v>
      </c>
      <c r="M22" s="21">
        <v>11</v>
      </c>
      <c r="N22" s="22">
        <v>8</v>
      </c>
      <c r="O22" s="20">
        <v>23</v>
      </c>
      <c r="P22" s="21">
        <v>5</v>
      </c>
      <c r="Q22" s="21">
        <v>7</v>
      </c>
      <c r="R22" s="23">
        <v>12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23</v>
      </c>
      <c r="D26" s="29">
        <f t="shared" si="0"/>
        <v>5</v>
      </c>
      <c r="E26" s="29">
        <f t="shared" si="0"/>
        <v>9</v>
      </c>
      <c r="F26" s="29">
        <f t="shared" si="0"/>
        <v>2</v>
      </c>
      <c r="G26" s="29">
        <f t="shared" si="0"/>
        <v>23</v>
      </c>
      <c r="H26" s="29">
        <f t="shared" si="0"/>
        <v>5</v>
      </c>
      <c r="I26" s="29">
        <f t="shared" si="0"/>
        <v>10</v>
      </c>
      <c r="J26" s="29">
        <f t="shared" si="0"/>
        <v>7</v>
      </c>
      <c r="K26" s="29">
        <f t="shared" si="0"/>
        <v>22</v>
      </c>
      <c r="L26" s="29">
        <f t="shared" si="0"/>
        <v>7</v>
      </c>
      <c r="M26" s="29">
        <f t="shared" si="0"/>
        <v>11</v>
      </c>
      <c r="N26" s="29">
        <f t="shared" si="0"/>
        <v>8</v>
      </c>
      <c r="O26" s="29">
        <f t="shared" si="0"/>
        <v>23</v>
      </c>
      <c r="P26" s="29">
        <f t="shared" si="0"/>
        <v>5</v>
      </c>
      <c r="Q26" s="29">
        <f t="shared" si="0"/>
        <v>7</v>
      </c>
      <c r="R26" s="29">
        <f t="shared" si="0"/>
        <v>12</v>
      </c>
      <c r="S26" s="24"/>
    </row>
    <row r="27" spans="1:24" ht="13.5" thickBot="1" x14ac:dyDescent="0.25">
      <c r="A27" s="18"/>
      <c r="B27" s="28" t="s">
        <v>11</v>
      </c>
      <c r="C27" s="30">
        <f>C26</f>
        <v>23</v>
      </c>
      <c r="D27" s="30">
        <f>D26</f>
        <v>5</v>
      </c>
      <c r="E27" s="30">
        <f>E26</f>
        <v>9</v>
      </c>
      <c r="F27" s="30">
        <f>F26</f>
        <v>2</v>
      </c>
      <c r="G27" s="30">
        <f t="shared" ref="G27:R27" si="1">SUM(C27,G26)</f>
        <v>46</v>
      </c>
      <c r="H27" s="30">
        <f t="shared" si="1"/>
        <v>10</v>
      </c>
      <c r="I27" s="30">
        <f t="shared" si="1"/>
        <v>19</v>
      </c>
      <c r="J27" s="30">
        <f t="shared" si="1"/>
        <v>9</v>
      </c>
      <c r="K27" s="30">
        <f t="shared" si="1"/>
        <v>68</v>
      </c>
      <c r="L27" s="30">
        <f t="shared" si="1"/>
        <v>17</v>
      </c>
      <c r="M27" s="30">
        <f t="shared" si="1"/>
        <v>30</v>
      </c>
      <c r="N27" s="30">
        <f t="shared" si="1"/>
        <v>17</v>
      </c>
      <c r="O27" s="31">
        <f t="shared" si="1"/>
        <v>91</v>
      </c>
      <c r="P27" s="30">
        <f t="shared" si="1"/>
        <v>22</v>
      </c>
      <c r="Q27" s="30">
        <f t="shared" si="1"/>
        <v>37</v>
      </c>
      <c r="R27" s="32">
        <f t="shared" si="1"/>
        <v>29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9" t="s">
        <v>41</v>
      </c>
      <c r="D29" s="193"/>
      <c r="E29" s="194"/>
      <c r="F29" s="4">
        <v>6</v>
      </c>
      <c r="G29" s="199" t="s">
        <v>250</v>
      </c>
      <c r="H29" s="193"/>
      <c r="I29" s="194"/>
      <c r="J29" s="4">
        <v>4</v>
      </c>
      <c r="K29" s="199" t="s">
        <v>301</v>
      </c>
      <c r="L29" s="193"/>
      <c r="M29" s="194"/>
      <c r="N29" s="4">
        <v>9</v>
      </c>
      <c r="O29" s="199"/>
      <c r="P29" s="193"/>
      <c r="Q29" s="194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7" t="s">
        <v>4</v>
      </c>
      <c r="P30" s="8" t="s">
        <v>5</v>
      </c>
      <c r="Q30" s="8" t="s">
        <v>6</v>
      </c>
      <c r="R30" s="166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2</v>
      </c>
      <c r="B31" s="86" t="str">
        <f t="shared" si="2"/>
        <v>Cassie Orgeles</v>
      </c>
      <c r="C31" s="12">
        <v>5</v>
      </c>
      <c r="D31" s="130">
        <v>2</v>
      </c>
      <c r="E31" s="130">
        <v>1</v>
      </c>
      <c r="F31" s="14">
        <v>1</v>
      </c>
      <c r="G31" s="12">
        <v>4</v>
      </c>
      <c r="H31" s="130">
        <v>1</v>
      </c>
      <c r="I31" s="130">
        <v>0</v>
      </c>
      <c r="J31" s="14">
        <v>1</v>
      </c>
      <c r="K31" s="12">
        <v>1</v>
      </c>
      <c r="L31" s="130">
        <v>1</v>
      </c>
      <c r="M31" s="130">
        <v>0</v>
      </c>
      <c r="N31" s="14">
        <v>0</v>
      </c>
      <c r="O31" s="15"/>
      <c r="P31" s="130"/>
      <c r="Q31" s="130"/>
      <c r="R31" s="1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7</v>
      </c>
      <c r="B32" s="86" t="str">
        <f t="shared" si="2"/>
        <v>Aaron Prevost</v>
      </c>
      <c r="C32" s="12">
        <v>4</v>
      </c>
      <c r="D32" s="130">
        <v>1</v>
      </c>
      <c r="E32" s="130">
        <v>0</v>
      </c>
      <c r="F32" s="14">
        <v>2</v>
      </c>
      <c r="G32" s="12">
        <v>4</v>
      </c>
      <c r="H32" s="130">
        <v>1</v>
      </c>
      <c r="I32" s="130">
        <v>3</v>
      </c>
      <c r="J32" s="14">
        <v>2</v>
      </c>
      <c r="K32" s="12">
        <v>4</v>
      </c>
      <c r="L32" s="130">
        <v>2</v>
      </c>
      <c r="M32" s="130">
        <v>2</v>
      </c>
      <c r="N32" s="14">
        <v>1</v>
      </c>
      <c r="O32" s="15"/>
      <c r="P32" s="130"/>
      <c r="Q32" s="130"/>
      <c r="R32" s="1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5</v>
      </c>
      <c r="B33" s="86" t="str">
        <f t="shared" si="2"/>
        <v>Ben Ho Lung</v>
      </c>
      <c r="C33" s="12">
        <v>2</v>
      </c>
      <c r="D33" s="130">
        <v>0</v>
      </c>
      <c r="E33" s="130">
        <v>1</v>
      </c>
      <c r="F33" s="14">
        <v>0</v>
      </c>
      <c r="G33" s="12">
        <v>1</v>
      </c>
      <c r="H33" s="130">
        <v>0</v>
      </c>
      <c r="I33" s="130">
        <v>0</v>
      </c>
      <c r="J33" s="14">
        <v>1</v>
      </c>
      <c r="K33" s="12">
        <v>4</v>
      </c>
      <c r="L33" s="130">
        <v>2</v>
      </c>
      <c r="M33" s="130">
        <v>1</v>
      </c>
      <c r="N33" s="14">
        <v>0</v>
      </c>
      <c r="O33" s="15"/>
      <c r="P33" s="130"/>
      <c r="Q33" s="130"/>
      <c r="R33" s="1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9</v>
      </c>
      <c r="B34" s="86" t="str">
        <f t="shared" si="2"/>
        <v>Mark Demontis</v>
      </c>
      <c r="C34" s="12">
        <v>4</v>
      </c>
      <c r="D34" s="130">
        <v>2</v>
      </c>
      <c r="E34" s="130">
        <v>2</v>
      </c>
      <c r="F34" s="14">
        <v>1</v>
      </c>
      <c r="G34" s="12">
        <v>4</v>
      </c>
      <c r="H34" s="130">
        <v>1</v>
      </c>
      <c r="I34" s="130">
        <v>2</v>
      </c>
      <c r="J34" s="14">
        <v>0</v>
      </c>
      <c r="K34" s="12">
        <v>4</v>
      </c>
      <c r="L34" s="130">
        <v>1</v>
      </c>
      <c r="M34" s="130">
        <v>1</v>
      </c>
      <c r="N34" s="14">
        <v>2</v>
      </c>
      <c r="O34" s="15"/>
      <c r="P34" s="130"/>
      <c r="Q34" s="130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3</v>
      </c>
      <c r="B35" s="86" t="str">
        <f t="shared" si="2"/>
        <v>James Kwinecki</v>
      </c>
      <c r="C35" s="12">
        <v>1</v>
      </c>
      <c r="D35" s="130">
        <v>0</v>
      </c>
      <c r="E35" s="130">
        <v>1</v>
      </c>
      <c r="F35" s="14">
        <v>0</v>
      </c>
      <c r="G35" s="12"/>
      <c r="H35" s="130"/>
      <c r="I35" s="130"/>
      <c r="J35" s="14"/>
      <c r="K35" s="12">
        <v>0</v>
      </c>
      <c r="L35" s="130">
        <v>0</v>
      </c>
      <c r="M35" s="130">
        <v>0</v>
      </c>
      <c r="N35" s="14">
        <v>0</v>
      </c>
      <c r="O35" s="15"/>
      <c r="P35" s="130"/>
      <c r="Q35" s="130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1</v>
      </c>
      <c r="B36" s="86" t="str">
        <f t="shared" si="2"/>
        <v>Joey Cabral</v>
      </c>
      <c r="C36" s="12">
        <v>4</v>
      </c>
      <c r="D36" s="130">
        <v>0</v>
      </c>
      <c r="E36" s="130">
        <v>2</v>
      </c>
      <c r="F36" s="14">
        <v>0</v>
      </c>
      <c r="G36" s="12">
        <v>4</v>
      </c>
      <c r="H36" s="130">
        <v>2</v>
      </c>
      <c r="I36" s="130">
        <v>1</v>
      </c>
      <c r="J36" s="14">
        <v>0</v>
      </c>
      <c r="K36" s="12">
        <v>4</v>
      </c>
      <c r="L36" s="130">
        <v>1</v>
      </c>
      <c r="M36" s="130">
        <v>2</v>
      </c>
      <c r="N36" s="14">
        <v>1</v>
      </c>
      <c r="O36" s="15"/>
      <c r="P36" s="130"/>
      <c r="Q36" s="130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6</v>
      </c>
      <c r="B37" s="86" t="str">
        <f t="shared" si="2"/>
        <v>Meghan Mahon</v>
      </c>
      <c r="C37" s="12">
        <v>4</v>
      </c>
      <c r="D37" s="130">
        <v>0</v>
      </c>
      <c r="E37" s="130">
        <v>3</v>
      </c>
      <c r="F37" s="14">
        <v>0</v>
      </c>
      <c r="G37" s="12">
        <v>4</v>
      </c>
      <c r="H37" s="130">
        <v>3</v>
      </c>
      <c r="I37" s="130">
        <v>0</v>
      </c>
      <c r="J37" s="14">
        <v>1</v>
      </c>
      <c r="K37" s="12">
        <v>4</v>
      </c>
      <c r="L37" s="130">
        <v>0</v>
      </c>
      <c r="M37" s="130">
        <v>1</v>
      </c>
      <c r="N37" s="14">
        <v>2</v>
      </c>
      <c r="O37" s="15"/>
      <c r="P37" s="130"/>
      <c r="Q37" s="130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4</v>
      </c>
      <c r="B38" s="86" t="str">
        <f t="shared" si="2"/>
        <v>Wayne St Denis</v>
      </c>
      <c r="C38" s="12"/>
      <c r="D38" s="130"/>
      <c r="E38" s="130"/>
      <c r="F38" s="14"/>
      <c r="G38" s="12">
        <v>2</v>
      </c>
      <c r="H38" s="130">
        <v>0</v>
      </c>
      <c r="I38" s="130">
        <v>2</v>
      </c>
      <c r="J38" s="14">
        <v>0</v>
      </c>
      <c r="K38" s="12">
        <v>4</v>
      </c>
      <c r="L38" s="130">
        <v>0</v>
      </c>
      <c r="M38" s="130">
        <v>4</v>
      </c>
      <c r="N38" s="14">
        <v>3</v>
      </c>
      <c r="O38" s="15"/>
      <c r="P38" s="130"/>
      <c r="Q38" s="130"/>
      <c r="R38" s="16"/>
      <c r="S38" s="17"/>
      <c r="U38" s="43"/>
      <c r="V38" s="39"/>
      <c r="W38" s="44"/>
      <c r="X38" s="39"/>
    </row>
    <row r="39" spans="1:24" ht="12.75" customHeight="1" x14ac:dyDescent="0.2">
      <c r="A39" s="83">
        <f t="shared" si="2"/>
        <v>0</v>
      </c>
      <c r="B39" s="86">
        <f t="shared" si="2"/>
        <v>0</v>
      </c>
      <c r="C39" s="12"/>
      <c r="D39" s="130"/>
      <c r="E39" s="130"/>
      <c r="F39" s="14"/>
      <c r="G39" s="12"/>
      <c r="H39" s="130"/>
      <c r="I39" s="130"/>
      <c r="J39" s="14"/>
      <c r="K39" s="12"/>
      <c r="L39" s="130"/>
      <c r="M39" s="130"/>
      <c r="N39" s="14"/>
      <c r="O39" s="15"/>
      <c r="P39" s="130"/>
      <c r="Q39" s="130"/>
      <c r="R39" s="16"/>
      <c r="S39" s="17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0"/>
      <c r="E40" s="130"/>
      <c r="F40" s="14"/>
      <c r="G40" s="12"/>
      <c r="H40" s="130"/>
      <c r="I40" s="130"/>
      <c r="J40" s="14"/>
      <c r="K40" s="12"/>
      <c r="L40" s="130"/>
      <c r="M40" s="130"/>
      <c r="N40" s="14"/>
      <c r="O40" s="15"/>
      <c r="P40" s="130"/>
      <c r="Q40" s="130"/>
      <c r="R40" s="16"/>
      <c r="S40" s="17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4"/>
      <c r="O41" s="15"/>
      <c r="P41" s="130"/>
      <c r="Q41" s="130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/>
      <c r="P42" s="130"/>
      <c r="Q42" s="130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Mike Tweedle</v>
      </c>
      <c r="C50" s="20">
        <v>24</v>
      </c>
      <c r="D50" s="21">
        <v>5</v>
      </c>
      <c r="E50" s="21">
        <v>10</v>
      </c>
      <c r="F50" s="22">
        <v>4</v>
      </c>
      <c r="G50" s="20">
        <v>23</v>
      </c>
      <c r="H50" s="21">
        <v>8</v>
      </c>
      <c r="I50" s="21">
        <v>8</v>
      </c>
      <c r="J50" s="22">
        <v>5</v>
      </c>
      <c r="K50" s="20">
        <v>25</v>
      </c>
      <c r="L50" s="21">
        <v>7</v>
      </c>
      <c r="M50" s="21">
        <v>11</v>
      </c>
      <c r="N50" s="22">
        <v>9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24</v>
      </c>
      <c r="D54" s="29">
        <f t="shared" si="4"/>
        <v>5</v>
      </c>
      <c r="E54" s="29">
        <f t="shared" si="4"/>
        <v>10</v>
      </c>
      <c r="F54" s="29">
        <f t="shared" si="4"/>
        <v>4</v>
      </c>
      <c r="G54" s="29">
        <f t="shared" si="4"/>
        <v>23</v>
      </c>
      <c r="H54" s="29">
        <f t="shared" si="4"/>
        <v>8</v>
      </c>
      <c r="I54" s="29">
        <f t="shared" si="4"/>
        <v>8</v>
      </c>
      <c r="J54" s="29">
        <f t="shared" si="4"/>
        <v>5</v>
      </c>
      <c r="K54" s="29">
        <f t="shared" si="4"/>
        <v>25</v>
      </c>
      <c r="L54" s="29">
        <f t="shared" si="4"/>
        <v>7</v>
      </c>
      <c r="M54" s="29">
        <f t="shared" si="4"/>
        <v>11</v>
      </c>
      <c r="N54" s="29">
        <f t="shared" si="4"/>
        <v>9</v>
      </c>
      <c r="O54" s="29">
        <f t="shared" si="4"/>
        <v>0</v>
      </c>
      <c r="P54" s="29">
        <f t="shared" si="4"/>
        <v>0</v>
      </c>
      <c r="Q54" s="29">
        <f t="shared" si="4"/>
        <v>0</v>
      </c>
      <c r="R54" s="29">
        <f t="shared" si="4"/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115</v>
      </c>
      <c r="D55" s="30">
        <f>SUM(P27,D54)</f>
        <v>27</v>
      </c>
      <c r="E55" s="30">
        <f>SUM(Q27,E54)</f>
        <v>47</v>
      </c>
      <c r="F55" s="30">
        <f>SUM(R27,F54)</f>
        <v>33</v>
      </c>
      <c r="G55" s="30">
        <f t="shared" ref="G55:R55" si="5">SUM(C55,G54)</f>
        <v>138</v>
      </c>
      <c r="H55" s="30">
        <f t="shared" si="5"/>
        <v>35</v>
      </c>
      <c r="I55" s="30">
        <f t="shared" si="5"/>
        <v>55</v>
      </c>
      <c r="J55" s="30">
        <f t="shared" si="5"/>
        <v>38</v>
      </c>
      <c r="K55" s="30">
        <f t="shared" si="5"/>
        <v>163</v>
      </c>
      <c r="L55" s="30">
        <f t="shared" si="5"/>
        <v>42</v>
      </c>
      <c r="M55" s="30">
        <f t="shared" si="5"/>
        <v>66</v>
      </c>
      <c r="N55" s="30">
        <f t="shared" si="5"/>
        <v>47</v>
      </c>
      <c r="O55" s="31">
        <f t="shared" si="5"/>
        <v>163</v>
      </c>
      <c r="P55" s="30">
        <f t="shared" si="5"/>
        <v>42</v>
      </c>
      <c r="Q55" s="30">
        <f t="shared" si="5"/>
        <v>66</v>
      </c>
      <c r="R55" s="32">
        <f t="shared" si="5"/>
        <v>47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/>
      <c r="D57" s="193"/>
      <c r="E57" s="194"/>
      <c r="F57" s="49"/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57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6">A3</f>
        <v>2</v>
      </c>
      <c r="B59" s="86" t="str">
        <f t="shared" ref="B59:B76" si="7">B31</f>
        <v>Cassie Orgeles</v>
      </c>
      <c r="C59" s="12"/>
      <c r="D59" s="130"/>
      <c r="E59" s="130"/>
      <c r="F59" s="14"/>
      <c r="G59" s="12"/>
      <c r="H59" s="130"/>
      <c r="I59" s="130"/>
      <c r="J59" s="14"/>
      <c r="K59" s="12"/>
      <c r="L59" s="130"/>
      <c r="M59" s="130"/>
      <c r="N59" s="14"/>
      <c r="O59" s="58">
        <f>SUM(C3,G3,K3,O3,C31,G31,K31,O31,C59,G59,K59)</f>
        <v>26</v>
      </c>
      <c r="P59" s="88">
        <f>SUM(D3,H3,L3,P3,D31,H31,L31,P31,D59,H59,L59)</f>
        <v>9</v>
      </c>
      <c r="Q59" s="88">
        <f>SUM(E3,I3,M3,Q3,E31,I31,M31,Q31,E59,I59,M59)</f>
        <v>3</v>
      </c>
      <c r="R59" s="89">
        <f>SUM(F3,J3,N3,R3,F31,J31,N31,R31,F59,J59,N59)</f>
        <v>6</v>
      </c>
      <c r="S59" s="84">
        <f>IF(O59=0,0,AVERAGE(P59/O59))</f>
        <v>0.34615384615384615</v>
      </c>
      <c r="U59" s="43" t="s">
        <v>99</v>
      </c>
      <c r="V59" s="86" t="s">
        <v>331</v>
      </c>
      <c r="W59" s="59">
        <v>6</v>
      </c>
      <c r="X59" s="59">
        <v>6</v>
      </c>
      <c r="Y59" s="60">
        <v>0.34615384615384615</v>
      </c>
      <c r="Z59" s="60" t="s">
        <v>200</v>
      </c>
      <c r="AA59" s="60">
        <v>0.8571428571428571</v>
      </c>
      <c r="AB59" s="60" t="s">
        <v>200</v>
      </c>
      <c r="AC59" s="59">
        <v>7</v>
      </c>
      <c r="AD59" s="105">
        <v>0.34615384615384615</v>
      </c>
    </row>
    <row r="60" spans="1:30" x14ac:dyDescent="0.2">
      <c r="A60" s="83" t="str">
        <f t="shared" si="6"/>
        <v>7</v>
      </c>
      <c r="B60" s="86" t="str">
        <f t="shared" si="7"/>
        <v>Aaron Prevost</v>
      </c>
      <c r="C60" s="12"/>
      <c r="D60" s="130"/>
      <c r="E60" s="130"/>
      <c r="F60" s="14"/>
      <c r="G60" s="12"/>
      <c r="H60" s="130"/>
      <c r="I60" s="130"/>
      <c r="J60" s="14"/>
      <c r="K60" s="12"/>
      <c r="L60" s="130"/>
      <c r="M60" s="130"/>
      <c r="N60" s="14"/>
      <c r="O60" s="90">
        <f t="shared" ref="O60:R60" si="8">SUM(C4,G4,K4,O4,C32,G32,K32,O32,C60,G60,K60)</f>
        <v>24</v>
      </c>
      <c r="P60" s="56">
        <f t="shared" si="8"/>
        <v>8</v>
      </c>
      <c r="Q60" s="56">
        <f t="shared" si="8"/>
        <v>9</v>
      </c>
      <c r="R60" s="91">
        <f t="shared" si="8"/>
        <v>14</v>
      </c>
      <c r="S60" s="85">
        <f t="shared" ref="S60:S76" si="9">IF(O60=0,0,AVERAGE(P60/O60))</f>
        <v>0.33333333333333331</v>
      </c>
      <c r="U60" s="43" t="s">
        <v>97</v>
      </c>
      <c r="V60" s="86" t="s">
        <v>378</v>
      </c>
      <c r="W60" s="59">
        <v>14</v>
      </c>
      <c r="X60" s="59">
        <v>14</v>
      </c>
      <c r="Y60" s="60">
        <v>0.33333333333333331</v>
      </c>
      <c r="Z60" s="60" t="s">
        <v>200</v>
      </c>
      <c r="AA60" s="60">
        <v>2</v>
      </c>
      <c r="AB60" s="60" t="s">
        <v>200</v>
      </c>
      <c r="AC60" s="59">
        <v>7</v>
      </c>
      <c r="AD60" s="105">
        <v>0.33333333333333331</v>
      </c>
    </row>
    <row r="61" spans="1:30" x14ac:dyDescent="0.2">
      <c r="A61" s="83" t="str">
        <f t="shared" si="6"/>
        <v>5</v>
      </c>
      <c r="B61" s="86" t="str">
        <f t="shared" si="7"/>
        <v>Ben Ho Lung</v>
      </c>
      <c r="C61" s="12"/>
      <c r="D61" s="130"/>
      <c r="E61" s="130"/>
      <c r="F61" s="14"/>
      <c r="G61" s="12"/>
      <c r="H61" s="130"/>
      <c r="I61" s="130"/>
      <c r="J61" s="14"/>
      <c r="K61" s="12"/>
      <c r="L61" s="130"/>
      <c r="M61" s="130"/>
      <c r="N61" s="14"/>
      <c r="O61" s="90">
        <f t="shared" ref="O61:R61" si="10">SUM(C5,G5,K5,O5,C33,G33,K33,O33,C61,G61,K61)</f>
        <v>13</v>
      </c>
      <c r="P61" s="56">
        <f t="shared" si="10"/>
        <v>4</v>
      </c>
      <c r="Q61" s="56">
        <f t="shared" si="10"/>
        <v>5</v>
      </c>
      <c r="R61" s="91">
        <f t="shared" si="10"/>
        <v>2</v>
      </c>
      <c r="S61" s="85">
        <f t="shared" si="9"/>
        <v>0.30769230769230771</v>
      </c>
      <c r="U61" s="43" t="s">
        <v>106</v>
      </c>
      <c r="V61" s="86" t="s">
        <v>332</v>
      </c>
      <c r="W61" s="59">
        <v>2</v>
      </c>
      <c r="X61" s="59">
        <v>2</v>
      </c>
      <c r="Y61" s="60">
        <v>0.30769230769230771</v>
      </c>
      <c r="Z61" s="60" t="s">
        <v>203</v>
      </c>
      <c r="AA61" s="60">
        <v>0.2857142857142857</v>
      </c>
      <c r="AB61" s="60" t="s">
        <v>200</v>
      </c>
      <c r="AC61" s="59">
        <v>7</v>
      </c>
      <c r="AD61" s="105">
        <v>0.2</v>
      </c>
    </row>
    <row r="62" spans="1:30" x14ac:dyDescent="0.2">
      <c r="A62" s="83" t="str">
        <f t="shared" si="6"/>
        <v>9</v>
      </c>
      <c r="B62" s="86" t="str">
        <f t="shared" si="7"/>
        <v>Mark Demontis</v>
      </c>
      <c r="C62" s="12"/>
      <c r="D62" s="130"/>
      <c r="E62" s="130"/>
      <c r="F62" s="14"/>
      <c r="G62" s="12"/>
      <c r="H62" s="130"/>
      <c r="I62" s="130"/>
      <c r="J62" s="14"/>
      <c r="K62" s="12"/>
      <c r="L62" s="130"/>
      <c r="M62" s="130"/>
      <c r="N62" s="14"/>
      <c r="O62" s="90">
        <f t="shared" ref="O62:R62" si="11">SUM(C6,G6,K6,O6,C34,G34,K34,O34,C62,G62,K62)</f>
        <v>26</v>
      </c>
      <c r="P62" s="56">
        <f t="shared" si="11"/>
        <v>9</v>
      </c>
      <c r="Q62" s="56">
        <f t="shared" si="11"/>
        <v>11</v>
      </c>
      <c r="R62" s="91">
        <f t="shared" si="11"/>
        <v>14</v>
      </c>
      <c r="S62" s="85">
        <f t="shared" si="9"/>
        <v>0.34615384615384615</v>
      </c>
      <c r="U62" s="43" t="s">
        <v>95</v>
      </c>
      <c r="V62" s="86" t="s">
        <v>397</v>
      </c>
      <c r="W62" s="59">
        <v>14</v>
      </c>
      <c r="X62" s="59">
        <v>14</v>
      </c>
      <c r="Y62" s="60">
        <v>0.34615384615384615</v>
      </c>
      <c r="Z62" s="60" t="s">
        <v>200</v>
      </c>
      <c r="AA62" s="60">
        <v>2</v>
      </c>
      <c r="AB62" s="60" t="s">
        <v>200</v>
      </c>
      <c r="AC62" s="59">
        <v>7</v>
      </c>
      <c r="AD62" s="105">
        <v>0.34615384615384615</v>
      </c>
    </row>
    <row r="63" spans="1:30" x14ac:dyDescent="0.2">
      <c r="A63" s="83" t="str">
        <f t="shared" si="6"/>
        <v>3</v>
      </c>
      <c r="B63" s="86" t="str">
        <f t="shared" si="7"/>
        <v>James Kwinecki</v>
      </c>
      <c r="C63" s="12"/>
      <c r="D63" s="130"/>
      <c r="E63" s="130"/>
      <c r="F63" s="14"/>
      <c r="G63" s="12"/>
      <c r="H63" s="130"/>
      <c r="I63" s="130"/>
      <c r="J63" s="14"/>
      <c r="K63" s="12"/>
      <c r="L63" s="130"/>
      <c r="M63" s="130"/>
      <c r="N63" s="14"/>
      <c r="O63" s="90">
        <f t="shared" ref="O63:R63" si="12">SUM(C7,G7,K7,O7,C35,G35,K35,O35,C63,G63,K63)</f>
        <v>6</v>
      </c>
      <c r="P63" s="56">
        <f t="shared" si="12"/>
        <v>1</v>
      </c>
      <c r="Q63" s="56">
        <f t="shared" si="12"/>
        <v>4</v>
      </c>
      <c r="R63" s="91">
        <f t="shared" si="12"/>
        <v>0</v>
      </c>
      <c r="S63" s="85">
        <f t="shared" si="9"/>
        <v>0.16666666666666666</v>
      </c>
      <c r="U63" s="43" t="s">
        <v>149</v>
      </c>
      <c r="V63" s="86" t="s">
        <v>396</v>
      </c>
      <c r="W63" s="59">
        <v>0</v>
      </c>
      <c r="X63" s="59" t="s">
        <v>434</v>
      </c>
      <c r="Y63" s="60">
        <v>0.16666666666666666</v>
      </c>
      <c r="Z63" s="60" t="s">
        <v>203</v>
      </c>
      <c r="AA63" s="60">
        <v>0</v>
      </c>
      <c r="AB63" s="60" t="s">
        <v>200</v>
      </c>
      <c r="AC63" s="59">
        <v>6</v>
      </c>
      <c r="AD63" s="105">
        <v>0.05</v>
      </c>
    </row>
    <row r="64" spans="1:30" x14ac:dyDescent="0.2">
      <c r="A64" s="83" t="str">
        <f t="shared" si="6"/>
        <v>1</v>
      </c>
      <c r="B64" s="86" t="str">
        <f t="shared" si="7"/>
        <v>Joey Cabral</v>
      </c>
      <c r="C64" s="12"/>
      <c r="D64" s="130"/>
      <c r="E64" s="130"/>
      <c r="F64" s="14"/>
      <c r="G64" s="12"/>
      <c r="H64" s="130"/>
      <c r="I64" s="130"/>
      <c r="J64" s="14"/>
      <c r="K64" s="12"/>
      <c r="L64" s="130"/>
      <c r="M64" s="130"/>
      <c r="N64" s="14"/>
      <c r="O64" s="90">
        <f t="shared" ref="O64:R64" si="13">SUM(C8,G8,K8,O8,C36,G36,K36,O36,C64,G64,K64)</f>
        <v>24</v>
      </c>
      <c r="P64" s="56">
        <f t="shared" si="13"/>
        <v>4</v>
      </c>
      <c r="Q64" s="56">
        <f t="shared" si="13"/>
        <v>11</v>
      </c>
      <c r="R64" s="91">
        <f t="shared" si="13"/>
        <v>2</v>
      </c>
      <c r="S64" s="85">
        <f t="shared" si="9"/>
        <v>0.16666666666666666</v>
      </c>
      <c r="U64" s="43" t="s">
        <v>101</v>
      </c>
      <c r="V64" s="86" t="s">
        <v>379</v>
      </c>
      <c r="W64" s="59">
        <v>2</v>
      </c>
      <c r="X64" s="59">
        <v>2</v>
      </c>
      <c r="Y64" s="60">
        <v>0.16666666666666666</v>
      </c>
      <c r="Z64" s="60" t="s">
        <v>200</v>
      </c>
      <c r="AA64" s="60">
        <v>0.2857142857142857</v>
      </c>
      <c r="AB64" s="60" t="s">
        <v>200</v>
      </c>
      <c r="AC64" s="59">
        <v>7</v>
      </c>
      <c r="AD64" s="105">
        <v>0.16666666666666666</v>
      </c>
    </row>
    <row r="65" spans="1:30" x14ac:dyDescent="0.2">
      <c r="A65" s="83" t="str">
        <f t="shared" si="6"/>
        <v>6</v>
      </c>
      <c r="B65" s="86" t="str">
        <f t="shared" si="7"/>
        <v>Meghan Mahon</v>
      </c>
      <c r="C65" s="12"/>
      <c r="D65" s="130"/>
      <c r="E65" s="130"/>
      <c r="F65" s="14"/>
      <c r="G65" s="12"/>
      <c r="H65" s="130"/>
      <c r="I65" s="130"/>
      <c r="J65" s="14"/>
      <c r="K65" s="12"/>
      <c r="L65" s="130"/>
      <c r="M65" s="130"/>
      <c r="N65" s="14"/>
      <c r="O65" s="90">
        <f t="shared" ref="O65:R65" si="14">SUM(C9,G9,K9,O9,C37,G37,K37,O37,C65,G65,K65)</f>
        <v>26</v>
      </c>
      <c r="P65" s="56">
        <f t="shared" si="14"/>
        <v>5</v>
      </c>
      <c r="Q65" s="56">
        <f t="shared" si="14"/>
        <v>10</v>
      </c>
      <c r="R65" s="91">
        <f t="shared" si="14"/>
        <v>5</v>
      </c>
      <c r="S65" s="85">
        <f t="shared" si="9"/>
        <v>0.19230769230769232</v>
      </c>
      <c r="U65" s="43" t="s">
        <v>152</v>
      </c>
      <c r="V65" s="86" t="s">
        <v>380</v>
      </c>
      <c r="W65" s="59">
        <v>5</v>
      </c>
      <c r="X65" s="59">
        <v>5</v>
      </c>
      <c r="Y65" s="60">
        <v>0.19230769230769232</v>
      </c>
      <c r="Z65" s="60" t="s">
        <v>200</v>
      </c>
      <c r="AA65" s="60">
        <v>0.7142857142857143</v>
      </c>
      <c r="AB65" s="60" t="s">
        <v>200</v>
      </c>
      <c r="AC65" s="59">
        <v>7</v>
      </c>
      <c r="AD65" s="105">
        <v>0.19230769230769232</v>
      </c>
    </row>
    <row r="66" spans="1:30" x14ac:dyDescent="0.2">
      <c r="A66" s="83" t="str">
        <f t="shared" si="6"/>
        <v>4</v>
      </c>
      <c r="B66" s="86" t="str">
        <f t="shared" si="7"/>
        <v>Wayne St Denis</v>
      </c>
      <c r="C66" s="12"/>
      <c r="D66" s="130"/>
      <c r="E66" s="130"/>
      <c r="F66" s="14"/>
      <c r="G66" s="12"/>
      <c r="H66" s="130"/>
      <c r="I66" s="130"/>
      <c r="J66" s="14"/>
      <c r="K66" s="12"/>
      <c r="L66" s="130"/>
      <c r="M66" s="130"/>
      <c r="N66" s="14"/>
      <c r="O66" s="90">
        <f t="shared" ref="O66:R66" si="15">SUM(C10,G10,K10,O10,C38,G38,K38,O38,C66,G66,K66)</f>
        <v>18</v>
      </c>
      <c r="P66" s="56">
        <f t="shared" si="15"/>
        <v>2</v>
      </c>
      <c r="Q66" s="56">
        <f t="shared" si="15"/>
        <v>13</v>
      </c>
      <c r="R66" s="91">
        <f t="shared" si="15"/>
        <v>4</v>
      </c>
      <c r="S66" s="85">
        <f t="shared" si="9"/>
        <v>0.1111111111111111</v>
      </c>
      <c r="U66" s="43" t="s">
        <v>105</v>
      </c>
      <c r="V66" s="86" t="s">
        <v>333</v>
      </c>
      <c r="W66" s="59">
        <v>4</v>
      </c>
      <c r="X66" s="59">
        <v>4</v>
      </c>
      <c r="Y66" s="60">
        <v>0.1111111111111111</v>
      </c>
      <c r="Z66" s="60" t="s">
        <v>203</v>
      </c>
      <c r="AA66" s="60">
        <v>0.66666666666666663</v>
      </c>
      <c r="AB66" s="60" t="s">
        <v>200</v>
      </c>
      <c r="AC66" s="59">
        <v>6</v>
      </c>
      <c r="AD66" s="105">
        <v>0.1</v>
      </c>
    </row>
    <row r="67" spans="1:30" x14ac:dyDescent="0.2">
      <c r="A67" s="83">
        <f t="shared" si="6"/>
        <v>0</v>
      </c>
      <c r="B67" s="86">
        <f t="shared" si="7"/>
        <v>0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f t="shared" ref="O67:R67" si="16">SUM(C11,G11,K11,O11,C39,G39,K39,O39,C67,G67,K67)</f>
        <v>0</v>
      </c>
      <c r="P67" s="56">
        <f t="shared" si="16"/>
        <v>0</v>
      </c>
      <c r="Q67" s="56">
        <f t="shared" si="16"/>
        <v>0</v>
      </c>
      <c r="R67" s="91">
        <f t="shared" si="16"/>
        <v>0</v>
      </c>
      <c r="S67" s="85">
        <f t="shared" si="9"/>
        <v>0</v>
      </c>
      <c r="U67" s="43">
        <v>0</v>
      </c>
      <c r="V67" s="86">
        <v>0</v>
      </c>
      <c r="W67" s="59">
        <v>0</v>
      </c>
      <c r="X67" s="59" t="s">
        <v>434</v>
      </c>
      <c r="Y67" s="60">
        <v>0</v>
      </c>
      <c r="Z67" s="60" t="s">
        <v>203</v>
      </c>
      <c r="AA67" s="60">
        <v>0</v>
      </c>
      <c r="AB67" s="60" t="s">
        <v>204</v>
      </c>
      <c r="AC67" s="59">
        <v>0</v>
      </c>
      <c r="AD67" s="105">
        <v>0</v>
      </c>
    </row>
    <row r="68" spans="1:30" x14ac:dyDescent="0.2">
      <c r="A68" s="83">
        <f t="shared" si="6"/>
        <v>0</v>
      </c>
      <c r="B68" s="86">
        <f t="shared" si="7"/>
        <v>0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f t="shared" ref="O68:R68" si="17">SUM(C12,G12,K12,O12,C40,G40,K40,O40,C68,G68,K68)</f>
        <v>0</v>
      </c>
      <c r="P68" s="56">
        <f t="shared" si="17"/>
        <v>0</v>
      </c>
      <c r="Q68" s="56">
        <f t="shared" si="17"/>
        <v>0</v>
      </c>
      <c r="R68" s="91">
        <f t="shared" si="17"/>
        <v>0</v>
      </c>
      <c r="S68" s="85">
        <f t="shared" si="9"/>
        <v>0</v>
      </c>
      <c r="U68" s="43">
        <v>0</v>
      </c>
      <c r="V68" s="86">
        <v>0</v>
      </c>
      <c r="W68" s="59">
        <v>0</v>
      </c>
      <c r="X68" s="59" t="s">
        <v>434</v>
      </c>
      <c r="Y68" s="60">
        <v>0</v>
      </c>
      <c r="Z68" s="60" t="s">
        <v>203</v>
      </c>
      <c r="AA68" s="60">
        <v>0</v>
      </c>
      <c r="AB68" s="60" t="s">
        <v>204</v>
      </c>
      <c r="AC68" s="59">
        <v>0</v>
      </c>
      <c r="AD68" s="105">
        <v>0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434</v>
      </c>
      <c r="Y69" s="60">
        <v>0</v>
      </c>
      <c r="Z69" s="60" t="s">
        <v>203</v>
      </c>
      <c r="AA69" s="60">
        <v>0</v>
      </c>
      <c r="AB69" s="60" t="s">
        <v>204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434</v>
      </c>
      <c r="Y70" s="60">
        <v>0</v>
      </c>
      <c r="Z70" s="60" t="s">
        <v>203</v>
      </c>
      <c r="AA70" s="60">
        <v>0</v>
      </c>
      <c r="AB70" s="60" t="s">
        <v>204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434</v>
      </c>
      <c r="Y71" s="60">
        <v>0</v>
      </c>
      <c r="Z71" s="60" t="s">
        <v>203</v>
      </c>
      <c r="AA71" s="60">
        <v>0</v>
      </c>
      <c r="AB71" s="60" t="s">
        <v>204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Mike Tweedle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163</v>
      </c>
      <c r="P78" s="21">
        <f t="shared" si="26"/>
        <v>42</v>
      </c>
      <c r="Q78" s="142">
        <f t="shared" si="26"/>
        <v>66</v>
      </c>
      <c r="R78" s="141"/>
      <c r="S78" s="143">
        <f>SUM(Q78/O78)</f>
        <v>0.40490797546012269</v>
      </c>
      <c r="V78" s="56" t="s">
        <v>23</v>
      </c>
      <c r="W78" s="59">
        <v>47</v>
      </c>
      <c r="X78" s="59">
        <v>47</v>
      </c>
      <c r="Y78" s="61"/>
      <c r="Z78" s="61"/>
      <c r="AA78" s="61"/>
      <c r="AB78" s="61"/>
      <c r="AC78" s="158"/>
    </row>
    <row r="79" spans="1:30" x14ac:dyDescent="0.2">
      <c r="A79" s="153"/>
      <c r="B79" s="140">
        <f>B51</f>
        <v>0</v>
      </c>
      <c r="C79" s="90"/>
      <c r="D79" s="56"/>
      <c r="E79" s="56"/>
      <c r="F79" s="14"/>
      <c r="G79" s="12"/>
      <c r="H79" s="130"/>
      <c r="I79" s="130"/>
      <c r="J79" s="14"/>
      <c r="K79" s="12"/>
      <c r="L79" s="130"/>
      <c r="M79" s="130"/>
      <c r="N79" s="14"/>
      <c r="O79" s="90">
        <f t="shared" si="26"/>
        <v>0</v>
      </c>
      <c r="P79" s="56">
        <f t="shared" si="26"/>
        <v>0</v>
      </c>
      <c r="Q79" s="56">
        <f t="shared" si="26"/>
        <v>0</v>
      </c>
      <c r="R79" s="91"/>
      <c r="S79" s="144" t="e">
        <f>SUM(Q79/O79)</f>
        <v>#DIV/0!</v>
      </c>
      <c r="V79" s="67" t="s">
        <v>24</v>
      </c>
      <c r="W79" s="158"/>
      <c r="X79" s="158"/>
      <c r="Y79" s="68">
        <v>0.34615384615384615</v>
      </c>
      <c r="Z79" s="68"/>
      <c r="AA79" s="68">
        <v>2</v>
      </c>
      <c r="AB79" s="68"/>
      <c r="AC79" s="158"/>
    </row>
    <row r="80" spans="1:30" x14ac:dyDescent="0.2">
      <c r="A80" s="153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44" t="e">
        <f>SUM(Q80/O80)</f>
        <v>#DIV/0!</v>
      </c>
      <c r="V80" s="67"/>
      <c r="W80" s="158"/>
      <c r="X80" s="158"/>
      <c r="Y80" s="68"/>
      <c r="Z80" s="68"/>
      <c r="AA80" s="68"/>
      <c r="AB80" s="68"/>
      <c r="AC80" s="158"/>
    </row>
    <row r="81" spans="1:29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163</v>
      </c>
      <c r="P82" s="29">
        <f t="shared" si="27"/>
        <v>42</v>
      </c>
      <c r="Q82" s="29">
        <f t="shared" si="27"/>
        <v>66</v>
      </c>
      <c r="R82" s="29">
        <f t="shared" si="27"/>
        <v>47</v>
      </c>
      <c r="S82" s="69">
        <f>AVERAGE(P82/O82)</f>
        <v>0.25766871165644173</v>
      </c>
      <c r="Y82" s="158"/>
      <c r="Z82" s="158"/>
    </row>
    <row r="83" spans="1:29" ht="13.5" thickBot="1" x14ac:dyDescent="0.25">
      <c r="A83" s="18"/>
      <c r="B83" s="28" t="s">
        <v>11</v>
      </c>
      <c r="C83" s="29">
        <f>SUM(O55,C82)</f>
        <v>163</v>
      </c>
      <c r="D83" s="29">
        <f>SUM(P55,D82)</f>
        <v>42</v>
      </c>
      <c r="E83" s="29">
        <f>SUM(Q55,E82)</f>
        <v>66</v>
      </c>
      <c r="F83" s="29">
        <f>SUM(R55,F82)</f>
        <v>47</v>
      </c>
      <c r="G83" s="29">
        <f t="shared" ref="G83:M83" si="28">SUM(C83,G82)</f>
        <v>163</v>
      </c>
      <c r="H83" s="29">
        <f t="shared" si="28"/>
        <v>42</v>
      </c>
      <c r="I83" s="29">
        <f t="shared" si="28"/>
        <v>66</v>
      </c>
      <c r="J83" s="29">
        <f t="shared" si="28"/>
        <v>47</v>
      </c>
      <c r="K83" s="29">
        <f t="shared" si="28"/>
        <v>163</v>
      </c>
      <c r="L83" s="29">
        <f t="shared" si="28"/>
        <v>42</v>
      </c>
      <c r="M83" s="29">
        <f t="shared" si="28"/>
        <v>66</v>
      </c>
      <c r="N83" s="29">
        <f>SUM(AA27,N82)</f>
        <v>0</v>
      </c>
      <c r="O83" s="70"/>
      <c r="P83" s="71"/>
      <c r="Q83" s="71"/>
      <c r="R83" s="71"/>
      <c r="S83" s="72"/>
      <c r="Y83" s="158"/>
      <c r="Z83" s="158"/>
      <c r="AC83" s="15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0.5670103092783505</v>
      </c>
      <c r="V84" s="195" t="s">
        <v>25</v>
      </c>
      <c r="W84" s="196"/>
      <c r="X84" s="197"/>
      <c r="Y84" s="158"/>
      <c r="Z84" s="158"/>
      <c r="AA84" s="73" t="s">
        <v>26</v>
      </c>
      <c r="AB84" s="73"/>
      <c r="AC84" s="158"/>
    </row>
    <row r="85" spans="1:29" x14ac:dyDescent="0.2">
      <c r="V85" s="77" t="s">
        <v>27</v>
      </c>
      <c r="W85" s="61"/>
      <c r="X85" s="78">
        <v>1.0350877192982457</v>
      </c>
      <c r="Y85" s="158" t="s">
        <v>37</v>
      </c>
      <c r="Z85" s="158"/>
      <c r="AA85" s="73" t="s">
        <v>28</v>
      </c>
      <c r="AB85" s="73"/>
      <c r="AC85" s="158"/>
    </row>
    <row r="86" spans="1:29" x14ac:dyDescent="0.2">
      <c r="A86" s="67" t="s">
        <v>31</v>
      </c>
      <c r="C86" s="130">
        <f>COUNTA(C1,G1,K1,O1,C29,G29,K29,O29,C57,G57,K57)</f>
        <v>7</v>
      </c>
      <c r="E86" s="73" t="s">
        <v>32</v>
      </c>
      <c r="V86" s="77" t="s">
        <v>29</v>
      </c>
      <c r="W86" s="61" t="s">
        <v>381</v>
      </c>
      <c r="X86" s="79">
        <v>0.59509202453987731</v>
      </c>
      <c r="Y86" s="158" t="s">
        <v>200</v>
      </c>
      <c r="Z86" s="158"/>
      <c r="AA86" s="73" t="s">
        <v>30</v>
      </c>
      <c r="AB86" s="73"/>
      <c r="AC86" s="158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158" t="s">
        <v>205</v>
      </c>
      <c r="Z87" s="158"/>
      <c r="AA87" s="158"/>
      <c r="AB87" s="158"/>
      <c r="AC87" s="158"/>
    </row>
    <row r="88" spans="1:29" x14ac:dyDescent="0.2">
      <c r="V88" s="77" t="s">
        <v>29</v>
      </c>
      <c r="W88" s="61">
        <v>0</v>
      </c>
      <c r="X88" s="147" t="e">
        <v>#DIV/0!</v>
      </c>
      <c r="Y88" s="158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205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5" priority="5" stopIfTrue="1" operator="equal">
      <formula>$Y$79</formula>
    </cfRule>
  </conditionalFormatting>
  <conditionalFormatting sqref="AA59:AB74 AA77:AB77">
    <cfRule type="cellIs" dxfId="4" priority="6" stopIfTrue="1" operator="equal">
      <formula>$AA$79</formula>
    </cfRule>
  </conditionalFormatting>
  <conditionalFormatting sqref="Y75:Z75">
    <cfRule type="cellIs" dxfId="3" priority="3" stopIfTrue="1" operator="equal">
      <formula>$Y$79</formula>
    </cfRule>
  </conditionalFormatting>
  <conditionalFormatting sqref="AA75:AB75">
    <cfRule type="cellIs" dxfId="2" priority="4" stopIfTrue="1" operator="equal">
      <formula>$AA$79</formula>
    </cfRule>
  </conditionalFormatting>
  <conditionalFormatting sqref="Y76:Z76">
    <cfRule type="cellIs" dxfId="1" priority="1" stopIfTrue="1" operator="equal">
      <formula>$Y$79</formula>
    </cfRule>
  </conditionalFormatting>
  <conditionalFormatting sqref="AA76:AB76">
    <cfRule type="cellIs" dxfId="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J249"/>
  <sheetViews>
    <sheetView topLeftCell="A10" workbookViewId="0">
      <selection activeCell="V60" sqref="V60"/>
    </sheetView>
  </sheetViews>
  <sheetFormatPr defaultRowHeight="12.75" x14ac:dyDescent="0.2"/>
  <cols>
    <col min="1" max="1" width="19.42578125" bestFit="1" customWidth="1"/>
    <col min="2" max="2" width="19" bestFit="1" customWidth="1"/>
    <col min="3" max="7" width="3.85546875" bestFit="1" customWidth="1"/>
    <col min="8" max="8" width="5.5703125" bestFit="1" customWidth="1"/>
    <col min="9" max="10" width="5.7109375" bestFit="1" customWidth="1"/>
  </cols>
  <sheetData>
    <row r="1" spans="1:10" x14ac:dyDescent="0.2">
      <c r="A1" s="168" t="s">
        <v>66</v>
      </c>
      <c r="B1" s="168" t="s">
        <v>66</v>
      </c>
      <c r="C1" s="168" t="s">
        <v>66</v>
      </c>
      <c r="D1" s="168" t="s">
        <v>66</v>
      </c>
      <c r="E1" s="168" t="s">
        <v>66</v>
      </c>
      <c r="F1" s="168" t="s">
        <v>66</v>
      </c>
      <c r="G1" s="168" t="s">
        <v>66</v>
      </c>
      <c r="H1" s="168" t="s">
        <v>66</v>
      </c>
      <c r="I1" s="168" t="s">
        <v>66</v>
      </c>
      <c r="J1" s="168" t="s">
        <v>66</v>
      </c>
    </row>
    <row r="2" spans="1:10" x14ac:dyDescent="0.2">
      <c r="A2" s="169" t="s">
        <v>36</v>
      </c>
      <c r="B2" s="169" t="s">
        <v>33</v>
      </c>
      <c r="C2" s="170" t="s">
        <v>44</v>
      </c>
      <c r="D2" s="171" t="s">
        <v>4</v>
      </c>
      <c r="E2" s="172" t="s">
        <v>5</v>
      </c>
      <c r="F2" s="171" t="s">
        <v>6</v>
      </c>
      <c r="G2" s="172" t="s">
        <v>7</v>
      </c>
      <c r="H2" s="171" t="s">
        <v>45</v>
      </c>
      <c r="I2" s="171" t="s">
        <v>435</v>
      </c>
      <c r="J2" s="171" t="s">
        <v>46</v>
      </c>
    </row>
    <row r="3" spans="1:10" x14ac:dyDescent="0.2">
      <c r="A3" s="173" t="s">
        <v>130</v>
      </c>
      <c r="B3" s="174" t="s">
        <v>377</v>
      </c>
      <c r="C3" s="175">
        <v>7</v>
      </c>
      <c r="D3" s="176">
        <v>26</v>
      </c>
      <c r="E3" s="177">
        <v>8</v>
      </c>
      <c r="F3" s="178">
        <v>8</v>
      </c>
      <c r="G3" s="177">
        <v>18</v>
      </c>
      <c r="H3" s="179">
        <f t="shared" ref="H3:H66" si="0">IF(D3=0,0,E3/D3)</f>
        <v>0.30769230769230771</v>
      </c>
      <c r="I3" s="179">
        <f t="shared" ref="I3:I66" si="1">IF(D3=0,0,F3/D3)</f>
        <v>0.30769230769230771</v>
      </c>
      <c r="J3" s="180">
        <f t="shared" ref="J3:J66" si="2">G3/C3</f>
        <v>2.5714285714285716</v>
      </c>
    </row>
    <row r="4" spans="1:10" x14ac:dyDescent="0.2">
      <c r="A4" s="173" t="s">
        <v>130</v>
      </c>
      <c r="B4" s="181" t="s">
        <v>193</v>
      </c>
      <c r="C4" s="175">
        <v>6</v>
      </c>
      <c r="D4" s="181">
        <v>3</v>
      </c>
      <c r="E4" s="182">
        <v>0</v>
      </c>
      <c r="F4" s="181">
        <v>3</v>
      </c>
      <c r="G4" s="182">
        <v>0</v>
      </c>
      <c r="H4" s="179">
        <f t="shared" si="0"/>
        <v>0</v>
      </c>
      <c r="I4" s="179">
        <f t="shared" si="1"/>
        <v>1</v>
      </c>
      <c r="J4" s="180">
        <f t="shared" si="2"/>
        <v>0</v>
      </c>
    </row>
    <row r="5" spans="1:10" x14ac:dyDescent="0.2">
      <c r="A5" s="173" t="s">
        <v>130</v>
      </c>
      <c r="B5" s="183" t="s">
        <v>334</v>
      </c>
      <c r="C5" s="175">
        <v>7</v>
      </c>
      <c r="D5" s="178">
        <v>15</v>
      </c>
      <c r="E5" s="177">
        <v>0</v>
      </c>
      <c r="F5" s="178">
        <v>12</v>
      </c>
      <c r="G5" s="177">
        <v>0</v>
      </c>
      <c r="H5" s="179">
        <f t="shared" si="0"/>
        <v>0</v>
      </c>
      <c r="I5" s="179">
        <f t="shared" si="1"/>
        <v>0.8</v>
      </c>
      <c r="J5" s="180">
        <f t="shared" si="2"/>
        <v>0</v>
      </c>
    </row>
    <row r="6" spans="1:10" x14ac:dyDescent="0.2">
      <c r="A6" s="173" t="s">
        <v>130</v>
      </c>
      <c r="B6" s="183" t="s">
        <v>335</v>
      </c>
      <c r="C6" s="175">
        <v>7</v>
      </c>
      <c r="D6" s="178">
        <v>20</v>
      </c>
      <c r="E6" s="177">
        <v>0</v>
      </c>
      <c r="F6" s="178">
        <v>18</v>
      </c>
      <c r="G6" s="177">
        <v>1</v>
      </c>
      <c r="H6" s="179">
        <f t="shared" si="0"/>
        <v>0</v>
      </c>
      <c r="I6" s="179">
        <f t="shared" si="1"/>
        <v>0.9</v>
      </c>
      <c r="J6" s="180">
        <f t="shared" si="2"/>
        <v>0.14285714285714285</v>
      </c>
    </row>
    <row r="7" spans="1:10" x14ac:dyDescent="0.2">
      <c r="A7" s="173" t="s">
        <v>130</v>
      </c>
      <c r="B7" s="183" t="s">
        <v>239</v>
      </c>
      <c r="C7" s="175">
        <v>7</v>
      </c>
      <c r="D7" s="178">
        <v>23</v>
      </c>
      <c r="E7" s="177">
        <v>5</v>
      </c>
      <c r="F7" s="178">
        <v>13</v>
      </c>
      <c r="G7" s="177">
        <v>1</v>
      </c>
      <c r="H7" s="179">
        <f t="shared" si="0"/>
        <v>0.21739130434782608</v>
      </c>
      <c r="I7" s="179">
        <f t="shared" si="1"/>
        <v>0.56521739130434778</v>
      </c>
      <c r="J7" s="180">
        <f t="shared" si="2"/>
        <v>0.14285714285714285</v>
      </c>
    </row>
    <row r="8" spans="1:10" x14ac:dyDescent="0.2">
      <c r="A8" s="173" t="s">
        <v>130</v>
      </c>
      <c r="B8" s="183" t="s">
        <v>392</v>
      </c>
      <c r="C8" s="175">
        <v>7</v>
      </c>
      <c r="D8" s="178">
        <v>24</v>
      </c>
      <c r="E8" s="177">
        <v>0</v>
      </c>
      <c r="F8" s="178">
        <v>16</v>
      </c>
      <c r="G8" s="177">
        <v>0</v>
      </c>
      <c r="H8" s="179">
        <f t="shared" si="0"/>
        <v>0</v>
      </c>
      <c r="I8" s="179">
        <f t="shared" si="1"/>
        <v>0.66666666666666663</v>
      </c>
      <c r="J8" s="180">
        <f t="shared" si="2"/>
        <v>0</v>
      </c>
    </row>
    <row r="9" spans="1:10" x14ac:dyDescent="0.2">
      <c r="A9" s="173" t="s">
        <v>130</v>
      </c>
      <c r="B9" s="183" t="s">
        <v>336</v>
      </c>
      <c r="C9" s="175">
        <v>5</v>
      </c>
      <c r="D9" s="178">
        <v>13</v>
      </c>
      <c r="E9" s="177">
        <v>5</v>
      </c>
      <c r="F9" s="178">
        <v>7</v>
      </c>
      <c r="G9" s="177">
        <v>3</v>
      </c>
      <c r="H9" s="179">
        <f t="shared" si="0"/>
        <v>0.38461538461538464</v>
      </c>
      <c r="I9" s="179">
        <f t="shared" si="1"/>
        <v>0.53846153846153844</v>
      </c>
      <c r="J9" s="180">
        <f t="shared" si="2"/>
        <v>0.6</v>
      </c>
    </row>
    <row r="10" spans="1:10" x14ac:dyDescent="0.2">
      <c r="A10" s="173" t="s">
        <v>130</v>
      </c>
      <c r="B10" s="183" t="s">
        <v>104</v>
      </c>
      <c r="C10" s="175">
        <v>7</v>
      </c>
      <c r="D10" s="178">
        <v>15</v>
      </c>
      <c r="E10" s="177">
        <v>2</v>
      </c>
      <c r="F10" s="178">
        <v>8</v>
      </c>
      <c r="G10" s="177">
        <v>1</v>
      </c>
      <c r="H10" s="179">
        <f t="shared" si="0"/>
        <v>0.13333333333333333</v>
      </c>
      <c r="I10" s="179">
        <f t="shared" si="1"/>
        <v>0.53333333333333333</v>
      </c>
      <c r="J10" s="180">
        <f t="shared" si="2"/>
        <v>0.14285714285714285</v>
      </c>
    </row>
    <row r="11" spans="1:10" x14ac:dyDescent="0.2">
      <c r="A11" s="173" t="s">
        <v>130</v>
      </c>
      <c r="B11" s="183" t="s">
        <v>337</v>
      </c>
      <c r="C11" s="175">
        <v>5</v>
      </c>
      <c r="D11" s="178">
        <v>7</v>
      </c>
      <c r="E11" s="177">
        <v>0</v>
      </c>
      <c r="F11" s="178">
        <v>6</v>
      </c>
      <c r="G11" s="177">
        <v>1</v>
      </c>
      <c r="H11" s="179">
        <f t="shared" si="0"/>
        <v>0</v>
      </c>
      <c r="I11" s="179">
        <f t="shared" si="1"/>
        <v>0.8571428571428571</v>
      </c>
      <c r="J11" s="180">
        <f t="shared" si="2"/>
        <v>0.2</v>
      </c>
    </row>
    <row r="12" spans="1:10" x14ac:dyDescent="0.2">
      <c r="A12" s="173" t="s">
        <v>62</v>
      </c>
      <c r="B12" s="183" t="s">
        <v>119</v>
      </c>
      <c r="C12" s="175">
        <v>7</v>
      </c>
      <c r="D12" s="178">
        <v>32</v>
      </c>
      <c r="E12" s="177">
        <v>20</v>
      </c>
      <c r="F12" s="178">
        <v>4</v>
      </c>
      <c r="G12" s="177">
        <v>14</v>
      </c>
      <c r="H12" s="179">
        <f t="shared" si="0"/>
        <v>0.625</v>
      </c>
      <c r="I12" s="179">
        <f t="shared" si="1"/>
        <v>0.125</v>
      </c>
      <c r="J12" s="180">
        <f t="shared" si="2"/>
        <v>2</v>
      </c>
    </row>
    <row r="13" spans="1:10" x14ac:dyDescent="0.2">
      <c r="A13" s="173" t="s">
        <v>62</v>
      </c>
      <c r="B13" s="183" t="s">
        <v>242</v>
      </c>
      <c r="C13" s="175">
        <v>8</v>
      </c>
      <c r="D13" s="178">
        <v>25</v>
      </c>
      <c r="E13" s="177">
        <v>12</v>
      </c>
      <c r="F13" s="178">
        <v>3</v>
      </c>
      <c r="G13" s="177">
        <v>0</v>
      </c>
      <c r="H13" s="179">
        <f t="shared" si="0"/>
        <v>0.48</v>
      </c>
      <c r="I13" s="179">
        <f t="shared" si="1"/>
        <v>0.12</v>
      </c>
      <c r="J13" s="180">
        <f t="shared" si="2"/>
        <v>0</v>
      </c>
    </row>
    <row r="14" spans="1:10" x14ac:dyDescent="0.2">
      <c r="A14" s="173" t="s">
        <v>62</v>
      </c>
      <c r="B14" s="183" t="s">
        <v>355</v>
      </c>
      <c r="C14" s="175">
        <v>4</v>
      </c>
      <c r="D14" s="178">
        <v>8</v>
      </c>
      <c r="E14" s="177">
        <v>1</v>
      </c>
      <c r="F14" s="178">
        <v>2</v>
      </c>
      <c r="G14" s="177">
        <v>0</v>
      </c>
      <c r="H14" s="179">
        <f t="shared" si="0"/>
        <v>0.125</v>
      </c>
      <c r="I14" s="179">
        <f t="shared" si="1"/>
        <v>0.25</v>
      </c>
      <c r="J14" s="180">
        <f t="shared" si="2"/>
        <v>0</v>
      </c>
    </row>
    <row r="15" spans="1:10" x14ac:dyDescent="0.2">
      <c r="A15" s="173" t="s">
        <v>62</v>
      </c>
      <c r="B15" s="183" t="s">
        <v>148</v>
      </c>
      <c r="C15" s="175">
        <v>7</v>
      </c>
      <c r="D15" s="178">
        <v>8</v>
      </c>
      <c r="E15" s="177">
        <v>1</v>
      </c>
      <c r="F15" s="178">
        <v>4</v>
      </c>
      <c r="G15" s="177">
        <v>2</v>
      </c>
      <c r="H15" s="179">
        <f t="shared" si="0"/>
        <v>0.125</v>
      </c>
      <c r="I15" s="179">
        <f t="shared" si="1"/>
        <v>0.5</v>
      </c>
      <c r="J15" s="180">
        <f t="shared" si="2"/>
        <v>0.2857142857142857</v>
      </c>
    </row>
    <row r="16" spans="1:10" x14ac:dyDescent="0.2">
      <c r="A16" s="173" t="s">
        <v>62</v>
      </c>
      <c r="B16" s="183" t="s">
        <v>120</v>
      </c>
      <c r="C16" s="175">
        <v>7</v>
      </c>
      <c r="D16" s="178">
        <v>28</v>
      </c>
      <c r="E16" s="177">
        <v>21</v>
      </c>
      <c r="F16" s="178">
        <v>0</v>
      </c>
      <c r="G16" s="177">
        <v>8</v>
      </c>
      <c r="H16" s="179">
        <f t="shared" si="0"/>
        <v>0.75</v>
      </c>
      <c r="I16" s="179">
        <f t="shared" si="1"/>
        <v>0</v>
      </c>
      <c r="J16" s="180">
        <f t="shared" si="2"/>
        <v>1.1428571428571428</v>
      </c>
    </row>
    <row r="17" spans="1:10" x14ac:dyDescent="0.2">
      <c r="A17" s="173" t="s">
        <v>62</v>
      </c>
      <c r="B17" s="183" t="s">
        <v>213</v>
      </c>
      <c r="C17" s="175">
        <v>7</v>
      </c>
      <c r="D17" s="178">
        <v>3</v>
      </c>
      <c r="E17" s="177">
        <v>0</v>
      </c>
      <c r="F17" s="178">
        <v>3</v>
      </c>
      <c r="G17" s="177">
        <v>8</v>
      </c>
      <c r="H17" s="179">
        <f t="shared" si="0"/>
        <v>0</v>
      </c>
      <c r="I17" s="179">
        <f t="shared" si="1"/>
        <v>1</v>
      </c>
      <c r="J17" s="180">
        <f t="shared" si="2"/>
        <v>1.1428571428571428</v>
      </c>
    </row>
    <row r="18" spans="1:10" x14ac:dyDescent="0.2">
      <c r="A18" s="173" t="s">
        <v>62</v>
      </c>
      <c r="B18" s="183" t="s">
        <v>48</v>
      </c>
      <c r="C18" s="175">
        <v>7</v>
      </c>
      <c r="D18" s="178">
        <v>26</v>
      </c>
      <c r="E18" s="177">
        <v>10</v>
      </c>
      <c r="F18" s="178">
        <v>3</v>
      </c>
      <c r="G18" s="177">
        <v>2</v>
      </c>
      <c r="H18" s="179">
        <f t="shared" si="0"/>
        <v>0.38461538461538464</v>
      </c>
      <c r="I18" s="179">
        <f t="shared" si="1"/>
        <v>0.11538461538461539</v>
      </c>
      <c r="J18" s="180">
        <f t="shared" si="2"/>
        <v>0.2857142857142857</v>
      </c>
    </row>
    <row r="19" spans="1:10" x14ac:dyDescent="0.2">
      <c r="A19" s="173" t="s">
        <v>62</v>
      </c>
      <c r="B19" s="183" t="s">
        <v>356</v>
      </c>
      <c r="C19" s="175">
        <v>6</v>
      </c>
      <c r="D19" s="178">
        <v>15</v>
      </c>
      <c r="E19" s="177">
        <v>5</v>
      </c>
      <c r="F19" s="178">
        <v>3</v>
      </c>
      <c r="G19" s="177">
        <v>3</v>
      </c>
      <c r="H19" s="179">
        <f t="shared" si="0"/>
        <v>0.33333333333333331</v>
      </c>
      <c r="I19" s="179">
        <f t="shared" si="1"/>
        <v>0.2</v>
      </c>
      <c r="J19" s="180">
        <f t="shared" si="2"/>
        <v>0.5</v>
      </c>
    </row>
    <row r="20" spans="1:10" x14ac:dyDescent="0.2">
      <c r="A20" s="173" t="s">
        <v>62</v>
      </c>
      <c r="B20" s="183" t="s">
        <v>197</v>
      </c>
      <c r="C20" s="175">
        <v>8</v>
      </c>
      <c r="D20" s="178">
        <v>25</v>
      </c>
      <c r="E20" s="177">
        <v>9</v>
      </c>
      <c r="F20" s="178">
        <v>8</v>
      </c>
      <c r="G20" s="177">
        <v>16</v>
      </c>
      <c r="H20" s="179">
        <f t="shared" si="0"/>
        <v>0.36</v>
      </c>
      <c r="I20" s="179">
        <f t="shared" si="1"/>
        <v>0.32</v>
      </c>
      <c r="J20" s="180">
        <f t="shared" si="2"/>
        <v>2</v>
      </c>
    </row>
    <row r="21" spans="1:10" x14ac:dyDescent="0.2">
      <c r="A21" s="173" t="s">
        <v>62</v>
      </c>
      <c r="B21" s="183" t="s">
        <v>256</v>
      </c>
      <c r="C21" s="175">
        <v>5</v>
      </c>
      <c r="D21" s="178">
        <v>11</v>
      </c>
      <c r="E21" s="177">
        <v>3</v>
      </c>
      <c r="F21" s="178">
        <v>3</v>
      </c>
      <c r="G21" s="177">
        <v>0</v>
      </c>
      <c r="H21" s="179">
        <f t="shared" si="0"/>
        <v>0.27272727272727271</v>
      </c>
      <c r="I21" s="179">
        <f t="shared" si="1"/>
        <v>0.27272727272727271</v>
      </c>
      <c r="J21" s="180">
        <f t="shared" si="2"/>
        <v>0</v>
      </c>
    </row>
    <row r="22" spans="1:10" x14ac:dyDescent="0.2">
      <c r="A22" s="173" t="s">
        <v>62</v>
      </c>
      <c r="B22" s="183" t="s">
        <v>417</v>
      </c>
      <c r="C22" s="175">
        <v>3</v>
      </c>
      <c r="D22" s="178">
        <v>3</v>
      </c>
      <c r="E22" s="177">
        <v>0</v>
      </c>
      <c r="F22" s="178">
        <v>2</v>
      </c>
      <c r="G22" s="177">
        <v>0</v>
      </c>
      <c r="H22" s="179">
        <f t="shared" si="0"/>
        <v>0</v>
      </c>
      <c r="I22" s="179">
        <f t="shared" si="1"/>
        <v>0.66666666666666663</v>
      </c>
      <c r="J22" s="180">
        <f t="shared" si="2"/>
        <v>0</v>
      </c>
    </row>
    <row r="23" spans="1:10" x14ac:dyDescent="0.2">
      <c r="A23" s="173" t="s">
        <v>62</v>
      </c>
      <c r="B23" s="183" t="s">
        <v>418</v>
      </c>
      <c r="C23" s="175">
        <v>3</v>
      </c>
      <c r="D23" s="178">
        <v>5</v>
      </c>
      <c r="E23" s="177">
        <v>1</v>
      </c>
      <c r="F23" s="178">
        <v>1</v>
      </c>
      <c r="G23" s="177">
        <v>1</v>
      </c>
      <c r="H23" s="179">
        <f t="shared" si="0"/>
        <v>0.2</v>
      </c>
      <c r="I23" s="179">
        <f t="shared" si="1"/>
        <v>0.2</v>
      </c>
      <c r="J23" s="180">
        <f t="shared" si="2"/>
        <v>0.33333333333333331</v>
      </c>
    </row>
    <row r="24" spans="1:10" x14ac:dyDescent="0.2">
      <c r="A24" s="173" t="s">
        <v>62</v>
      </c>
      <c r="B24" s="183" t="s">
        <v>113</v>
      </c>
      <c r="C24" s="175">
        <v>6</v>
      </c>
      <c r="D24" s="178">
        <v>13</v>
      </c>
      <c r="E24" s="177">
        <v>5</v>
      </c>
      <c r="F24" s="178">
        <v>0</v>
      </c>
      <c r="G24" s="177">
        <v>2</v>
      </c>
      <c r="H24" s="179">
        <f t="shared" si="0"/>
        <v>0.38461538461538464</v>
      </c>
      <c r="I24" s="179">
        <f t="shared" si="1"/>
        <v>0</v>
      </c>
      <c r="J24" s="180">
        <f t="shared" si="2"/>
        <v>0.33333333333333331</v>
      </c>
    </row>
    <row r="25" spans="1:10" x14ac:dyDescent="0.2">
      <c r="A25" s="173" t="s">
        <v>62</v>
      </c>
      <c r="B25" s="183" t="s">
        <v>183</v>
      </c>
      <c r="C25" s="175">
        <v>2</v>
      </c>
      <c r="D25" s="178">
        <v>1</v>
      </c>
      <c r="E25" s="177">
        <v>0</v>
      </c>
      <c r="F25" s="178">
        <v>0</v>
      </c>
      <c r="G25" s="177">
        <v>0</v>
      </c>
      <c r="H25" s="179">
        <f t="shared" si="0"/>
        <v>0</v>
      </c>
      <c r="I25" s="179">
        <f t="shared" si="1"/>
        <v>0</v>
      </c>
      <c r="J25" s="180">
        <f t="shared" si="2"/>
        <v>0</v>
      </c>
    </row>
    <row r="26" spans="1:10" x14ac:dyDescent="0.2">
      <c r="A26" s="173" t="s">
        <v>62</v>
      </c>
      <c r="B26" s="183" t="s">
        <v>90</v>
      </c>
      <c r="C26" s="175">
        <v>1</v>
      </c>
      <c r="D26" s="178">
        <v>2</v>
      </c>
      <c r="E26" s="177">
        <v>1</v>
      </c>
      <c r="F26" s="178">
        <v>0</v>
      </c>
      <c r="G26" s="177">
        <v>0</v>
      </c>
      <c r="H26" s="179">
        <f t="shared" si="0"/>
        <v>0.5</v>
      </c>
      <c r="I26" s="179">
        <f t="shared" si="1"/>
        <v>0</v>
      </c>
      <c r="J26" s="180">
        <f t="shared" si="2"/>
        <v>0</v>
      </c>
    </row>
    <row r="27" spans="1:10" x14ac:dyDescent="0.2">
      <c r="A27" s="173" t="s">
        <v>62</v>
      </c>
      <c r="B27" s="183" t="s">
        <v>61</v>
      </c>
      <c r="C27" s="175">
        <v>1</v>
      </c>
      <c r="D27" s="178">
        <v>2</v>
      </c>
      <c r="E27" s="177">
        <v>1</v>
      </c>
      <c r="F27" s="178">
        <v>0</v>
      </c>
      <c r="G27" s="177">
        <v>0</v>
      </c>
      <c r="H27" s="179">
        <f t="shared" si="0"/>
        <v>0.5</v>
      </c>
      <c r="I27" s="179">
        <f t="shared" si="1"/>
        <v>0</v>
      </c>
      <c r="J27" s="180">
        <f t="shared" si="2"/>
        <v>0</v>
      </c>
    </row>
    <row r="28" spans="1:10" x14ac:dyDescent="0.2">
      <c r="A28" s="173" t="s">
        <v>65</v>
      </c>
      <c r="B28" s="183" t="s">
        <v>176</v>
      </c>
      <c r="C28" s="175">
        <v>5</v>
      </c>
      <c r="D28" s="178">
        <v>21</v>
      </c>
      <c r="E28" s="177">
        <v>11</v>
      </c>
      <c r="F28" s="178">
        <v>6</v>
      </c>
      <c r="G28" s="177">
        <v>7</v>
      </c>
      <c r="H28" s="179">
        <f t="shared" si="0"/>
        <v>0.52380952380952384</v>
      </c>
      <c r="I28" s="179">
        <f t="shared" si="1"/>
        <v>0.2857142857142857</v>
      </c>
      <c r="J28" s="180">
        <f t="shared" si="2"/>
        <v>1.4</v>
      </c>
    </row>
    <row r="29" spans="1:10" x14ac:dyDescent="0.2">
      <c r="A29" s="173" t="s">
        <v>65</v>
      </c>
      <c r="B29" s="183" t="s">
        <v>123</v>
      </c>
      <c r="C29" s="175">
        <v>5</v>
      </c>
      <c r="D29" s="178">
        <v>17</v>
      </c>
      <c r="E29" s="177">
        <v>6</v>
      </c>
      <c r="F29" s="178">
        <v>11</v>
      </c>
      <c r="G29" s="177">
        <v>1</v>
      </c>
      <c r="H29" s="179">
        <f t="shared" si="0"/>
        <v>0.35294117647058826</v>
      </c>
      <c r="I29" s="179">
        <f t="shared" si="1"/>
        <v>0.6470588235294118</v>
      </c>
      <c r="J29" s="180">
        <f t="shared" si="2"/>
        <v>0.2</v>
      </c>
    </row>
    <row r="30" spans="1:10" x14ac:dyDescent="0.2">
      <c r="A30" s="173" t="s">
        <v>65</v>
      </c>
      <c r="B30" s="183" t="s">
        <v>186</v>
      </c>
      <c r="C30" s="175">
        <v>7</v>
      </c>
      <c r="D30" s="178">
        <v>19</v>
      </c>
      <c r="E30" s="177">
        <v>12</v>
      </c>
      <c r="F30" s="178">
        <v>2</v>
      </c>
      <c r="G30" s="177">
        <v>8</v>
      </c>
      <c r="H30" s="179">
        <f t="shared" si="0"/>
        <v>0.63157894736842102</v>
      </c>
      <c r="I30" s="179">
        <f t="shared" si="1"/>
        <v>0.10526315789473684</v>
      </c>
      <c r="J30" s="180">
        <f t="shared" si="2"/>
        <v>1.1428571428571428</v>
      </c>
    </row>
    <row r="31" spans="1:10" x14ac:dyDescent="0.2">
      <c r="A31" s="173" t="s">
        <v>65</v>
      </c>
      <c r="B31" s="183" t="s">
        <v>60</v>
      </c>
      <c r="C31" s="175">
        <v>8</v>
      </c>
      <c r="D31" s="178">
        <v>36</v>
      </c>
      <c r="E31" s="177">
        <v>17</v>
      </c>
      <c r="F31" s="178">
        <v>13</v>
      </c>
      <c r="G31" s="177">
        <v>2</v>
      </c>
      <c r="H31" s="179">
        <f t="shared" si="0"/>
        <v>0.47222222222222221</v>
      </c>
      <c r="I31" s="179">
        <f t="shared" si="1"/>
        <v>0.3611111111111111</v>
      </c>
      <c r="J31" s="180">
        <f t="shared" si="2"/>
        <v>0.25</v>
      </c>
    </row>
    <row r="32" spans="1:10" x14ac:dyDescent="0.2">
      <c r="A32" s="173" t="s">
        <v>65</v>
      </c>
      <c r="B32" s="183" t="s">
        <v>109</v>
      </c>
      <c r="C32" s="175">
        <v>8</v>
      </c>
      <c r="D32" s="178">
        <v>34</v>
      </c>
      <c r="E32" s="177">
        <v>17</v>
      </c>
      <c r="F32" s="178">
        <v>6</v>
      </c>
      <c r="G32" s="177">
        <v>17</v>
      </c>
      <c r="H32" s="179">
        <f t="shared" si="0"/>
        <v>0.5</v>
      </c>
      <c r="I32" s="179">
        <f t="shared" si="1"/>
        <v>0.17647058823529413</v>
      </c>
      <c r="J32" s="180">
        <f t="shared" si="2"/>
        <v>2.125</v>
      </c>
    </row>
    <row r="33" spans="1:10" x14ac:dyDescent="0.2">
      <c r="A33" s="173" t="s">
        <v>65</v>
      </c>
      <c r="B33" s="183" t="s">
        <v>156</v>
      </c>
      <c r="C33" s="175">
        <v>6</v>
      </c>
      <c r="D33" s="178">
        <v>28</v>
      </c>
      <c r="E33" s="177">
        <v>18</v>
      </c>
      <c r="F33" s="178">
        <v>4</v>
      </c>
      <c r="G33" s="177">
        <v>1</v>
      </c>
      <c r="H33" s="179">
        <f t="shared" si="0"/>
        <v>0.6428571428571429</v>
      </c>
      <c r="I33" s="179">
        <f t="shared" si="1"/>
        <v>0.14285714285714285</v>
      </c>
      <c r="J33" s="180">
        <f t="shared" si="2"/>
        <v>0.16666666666666666</v>
      </c>
    </row>
    <row r="34" spans="1:10" x14ac:dyDescent="0.2">
      <c r="A34" s="173" t="s">
        <v>65</v>
      </c>
      <c r="B34" s="183" t="s">
        <v>219</v>
      </c>
      <c r="C34" s="175">
        <v>7</v>
      </c>
      <c r="D34" s="178">
        <v>18</v>
      </c>
      <c r="E34" s="177">
        <v>9</v>
      </c>
      <c r="F34" s="178">
        <v>6</v>
      </c>
      <c r="G34" s="177">
        <v>2</v>
      </c>
      <c r="H34" s="179">
        <f t="shared" si="0"/>
        <v>0.5</v>
      </c>
      <c r="I34" s="179">
        <f t="shared" si="1"/>
        <v>0.33333333333333331</v>
      </c>
      <c r="J34" s="180">
        <f t="shared" si="2"/>
        <v>0.2857142857142857</v>
      </c>
    </row>
    <row r="35" spans="1:10" x14ac:dyDescent="0.2">
      <c r="A35" s="173" t="s">
        <v>65</v>
      </c>
      <c r="B35" s="183" t="s">
        <v>429</v>
      </c>
      <c r="C35" s="175">
        <v>3</v>
      </c>
      <c r="D35" s="178">
        <v>4</v>
      </c>
      <c r="E35" s="177">
        <v>1</v>
      </c>
      <c r="F35" s="178">
        <v>3</v>
      </c>
      <c r="G35" s="177">
        <v>0</v>
      </c>
      <c r="H35" s="179">
        <f t="shared" si="0"/>
        <v>0.25</v>
      </c>
      <c r="I35" s="179">
        <f t="shared" si="1"/>
        <v>0.75</v>
      </c>
      <c r="J35" s="180">
        <f t="shared" si="2"/>
        <v>0</v>
      </c>
    </row>
    <row r="36" spans="1:10" x14ac:dyDescent="0.2">
      <c r="A36" s="173" t="s">
        <v>65</v>
      </c>
      <c r="B36" s="183" t="s">
        <v>77</v>
      </c>
      <c r="C36" s="175">
        <v>6</v>
      </c>
      <c r="D36" s="178">
        <v>10</v>
      </c>
      <c r="E36" s="177">
        <v>4</v>
      </c>
      <c r="F36" s="178">
        <v>1</v>
      </c>
      <c r="G36" s="177">
        <v>11</v>
      </c>
      <c r="H36" s="179">
        <f t="shared" si="0"/>
        <v>0.4</v>
      </c>
      <c r="I36" s="179">
        <f t="shared" si="1"/>
        <v>0.1</v>
      </c>
      <c r="J36" s="180">
        <f t="shared" si="2"/>
        <v>1.8333333333333333</v>
      </c>
    </row>
    <row r="37" spans="1:10" x14ac:dyDescent="0.2">
      <c r="A37" s="173" t="s">
        <v>65</v>
      </c>
      <c r="B37" s="183" t="s">
        <v>164</v>
      </c>
      <c r="C37" s="175">
        <v>5</v>
      </c>
      <c r="D37" s="178">
        <v>2</v>
      </c>
      <c r="E37" s="177">
        <v>0</v>
      </c>
      <c r="F37" s="178">
        <v>2</v>
      </c>
      <c r="G37" s="177">
        <v>11</v>
      </c>
      <c r="H37" s="179">
        <f t="shared" si="0"/>
        <v>0</v>
      </c>
      <c r="I37" s="179">
        <f t="shared" si="1"/>
        <v>1</v>
      </c>
      <c r="J37" s="180">
        <f t="shared" si="2"/>
        <v>2.2000000000000002</v>
      </c>
    </row>
    <row r="38" spans="1:10" x14ac:dyDescent="0.2">
      <c r="A38" s="173" t="s">
        <v>65</v>
      </c>
      <c r="B38" s="183" t="s">
        <v>235</v>
      </c>
      <c r="C38" s="175">
        <v>4</v>
      </c>
      <c r="D38" s="178">
        <v>12</v>
      </c>
      <c r="E38" s="177">
        <v>7</v>
      </c>
      <c r="F38" s="178">
        <v>3</v>
      </c>
      <c r="G38" s="177">
        <v>1</v>
      </c>
      <c r="H38" s="179">
        <f t="shared" si="0"/>
        <v>0.58333333333333337</v>
      </c>
      <c r="I38" s="179">
        <f t="shared" si="1"/>
        <v>0.25</v>
      </c>
      <c r="J38" s="180">
        <f t="shared" si="2"/>
        <v>0.25</v>
      </c>
    </row>
    <row r="39" spans="1:10" x14ac:dyDescent="0.2">
      <c r="A39" s="173" t="s">
        <v>65</v>
      </c>
      <c r="B39" s="183" t="s">
        <v>271</v>
      </c>
      <c r="C39" s="175">
        <v>2</v>
      </c>
      <c r="D39" s="178">
        <v>7</v>
      </c>
      <c r="E39" s="177">
        <v>0</v>
      </c>
      <c r="F39" s="178">
        <v>2</v>
      </c>
      <c r="G39" s="177">
        <v>0</v>
      </c>
      <c r="H39" s="179">
        <f t="shared" si="0"/>
        <v>0</v>
      </c>
      <c r="I39" s="179">
        <f t="shared" si="1"/>
        <v>0.2857142857142857</v>
      </c>
      <c r="J39" s="180">
        <f t="shared" si="2"/>
        <v>0</v>
      </c>
    </row>
    <row r="40" spans="1:10" x14ac:dyDescent="0.2">
      <c r="A40" s="173" t="s">
        <v>65</v>
      </c>
      <c r="B40" s="183" t="s">
        <v>54</v>
      </c>
      <c r="C40" s="175">
        <v>3</v>
      </c>
      <c r="D40" s="178">
        <v>4</v>
      </c>
      <c r="E40" s="177">
        <v>2</v>
      </c>
      <c r="F40" s="178">
        <v>1</v>
      </c>
      <c r="G40" s="177">
        <v>0</v>
      </c>
      <c r="H40" s="179">
        <f t="shared" si="0"/>
        <v>0.5</v>
      </c>
      <c r="I40" s="179">
        <f t="shared" si="1"/>
        <v>0.25</v>
      </c>
      <c r="J40" s="180">
        <f t="shared" si="2"/>
        <v>0</v>
      </c>
    </row>
    <row r="41" spans="1:10" x14ac:dyDescent="0.2">
      <c r="A41" s="173" t="s">
        <v>207</v>
      </c>
      <c r="B41" s="183" t="s">
        <v>280</v>
      </c>
      <c r="C41" s="175">
        <v>7</v>
      </c>
      <c r="D41" s="178">
        <v>22</v>
      </c>
      <c r="E41" s="177">
        <v>7</v>
      </c>
      <c r="F41" s="178">
        <v>4</v>
      </c>
      <c r="G41" s="177">
        <v>5</v>
      </c>
      <c r="H41" s="179">
        <f t="shared" si="0"/>
        <v>0.31818181818181818</v>
      </c>
      <c r="I41" s="179">
        <f t="shared" si="1"/>
        <v>0.18181818181818182</v>
      </c>
      <c r="J41" s="180">
        <f t="shared" si="2"/>
        <v>0.7142857142857143</v>
      </c>
    </row>
    <row r="42" spans="1:10" x14ac:dyDescent="0.2">
      <c r="A42" s="173" t="s">
        <v>207</v>
      </c>
      <c r="B42" s="183" t="s">
        <v>210</v>
      </c>
      <c r="C42" s="175">
        <v>7</v>
      </c>
      <c r="D42" s="178">
        <v>26</v>
      </c>
      <c r="E42" s="177">
        <v>11</v>
      </c>
      <c r="F42" s="178">
        <v>6</v>
      </c>
      <c r="G42" s="177">
        <v>4</v>
      </c>
      <c r="H42" s="179">
        <f t="shared" si="0"/>
        <v>0.42307692307692307</v>
      </c>
      <c r="I42" s="179">
        <f t="shared" si="1"/>
        <v>0.23076923076923078</v>
      </c>
      <c r="J42" s="180">
        <f t="shared" si="2"/>
        <v>0.5714285714285714</v>
      </c>
    </row>
    <row r="43" spans="1:10" x14ac:dyDescent="0.2">
      <c r="A43" s="173" t="s">
        <v>207</v>
      </c>
      <c r="B43" s="183" t="s">
        <v>47</v>
      </c>
      <c r="C43" s="175">
        <v>7</v>
      </c>
      <c r="D43" s="178">
        <v>26</v>
      </c>
      <c r="E43" s="177">
        <v>10</v>
      </c>
      <c r="F43" s="178">
        <v>7</v>
      </c>
      <c r="G43" s="177">
        <v>4</v>
      </c>
      <c r="H43" s="179">
        <f t="shared" si="0"/>
        <v>0.38461538461538464</v>
      </c>
      <c r="I43" s="179">
        <f t="shared" si="1"/>
        <v>0.26923076923076922</v>
      </c>
      <c r="J43" s="180">
        <f t="shared" si="2"/>
        <v>0.5714285714285714</v>
      </c>
    </row>
    <row r="44" spans="1:10" x14ac:dyDescent="0.2">
      <c r="A44" s="173" t="s">
        <v>207</v>
      </c>
      <c r="B44" s="183" t="s">
        <v>211</v>
      </c>
      <c r="C44" s="175">
        <v>2</v>
      </c>
      <c r="D44" s="178">
        <v>3</v>
      </c>
      <c r="E44" s="177">
        <v>0</v>
      </c>
      <c r="F44" s="178">
        <v>2</v>
      </c>
      <c r="G44" s="177">
        <v>0</v>
      </c>
      <c r="H44" s="179">
        <f t="shared" si="0"/>
        <v>0</v>
      </c>
      <c r="I44" s="179">
        <f t="shared" si="1"/>
        <v>0.66666666666666663</v>
      </c>
      <c r="J44" s="180">
        <f t="shared" si="2"/>
        <v>0</v>
      </c>
    </row>
    <row r="45" spans="1:10" x14ac:dyDescent="0.2">
      <c r="A45" s="173" t="s">
        <v>207</v>
      </c>
      <c r="B45" s="183" t="s">
        <v>212</v>
      </c>
      <c r="C45" s="175">
        <v>6</v>
      </c>
      <c r="D45" s="178">
        <v>15</v>
      </c>
      <c r="E45" s="177">
        <v>0</v>
      </c>
      <c r="F45" s="178">
        <v>6</v>
      </c>
      <c r="G45" s="177">
        <v>3</v>
      </c>
      <c r="H45" s="179">
        <f t="shared" si="0"/>
        <v>0</v>
      </c>
      <c r="I45" s="179">
        <f t="shared" si="1"/>
        <v>0.4</v>
      </c>
      <c r="J45" s="180">
        <f t="shared" si="2"/>
        <v>0.5</v>
      </c>
    </row>
    <row r="46" spans="1:10" x14ac:dyDescent="0.2">
      <c r="A46" s="173" t="s">
        <v>207</v>
      </c>
      <c r="B46" s="183" t="s">
        <v>309</v>
      </c>
      <c r="C46" s="175">
        <v>6</v>
      </c>
      <c r="D46" s="178">
        <v>10</v>
      </c>
      <c r="E46" s="177">
        <v>2</v>
      </c>
      <c r="F46" s="178">
        <v>4</v>
      </c>
      <c r="G46" s="177">
        <v>5</v>
      </c>
      <c r="H46" s="179">
        <f t="shared" si="0"/>
        <v>0.2</v>
      </c>
      <c r="I46" s="179">
        <f t="shared" si="1"/>
        <v>0.4</v>
      </c>
      <c r="J46" s="180">
        <f t="shared" si="2"/>
        <v>0.83333333333333337</v>
      </c>
    </row>
    <row r="47" spans="1:10" x14ac:dyDescent="0.2">
      <c r="A47" s="173" t="s">
        <v>207</v>
      </c>
      <c r="B47" s="183" t="s">
        <v>281</v>
      </c>
      <c r="C47" s="175">
        <v>4</v>
      </c>
      <c r="D47" s="178">
        <v>14</v>
      </c>
      <c r="E47" s="177">
        <v>2</v>
      </c>
      <c r="F47" s="178">
        <v>7</v>
      </c>
      <c r="G47" s="177">
        <v>2</v>
      </c>
      <c r="H47" s="179">
        <f t="shared" si="0"/>
        <v>0.14285714285714285</v>
      </c>
      <c r="I47" s="179">
        <f t="shared" si="1"/>
        <v>0.5</v>
      </c>
      <c r="J47" s="180">
        <f t="shared" si="2"/>
        <v>0.5</v>
      </c>
    </row>
    <row r="48" spans="1:10" x14ac:dyDescent="0.2">
      <c r="A48" s="173" t="s">
        <v>207</v>
      </c>
      <c r="B48" s="183" t="s">
        <v>128</v>
      </c>
      <c r="C48" s="175">
        <v>7</v>
      </c>
      <c r="D48" s="178">
        <v>30</v>
      </c>
      <c r="E48" s="177">
        <v>6</v>
      </c>
      <c r="F48" s="178">
        <v>15</v>
      </c>
      <c r="G48" s="177">
        <v>27</v>
      </c>
      <c r="H48" s="179">
        <f t="shared" si="0"/>
        <v>0.2</v>
      </c>
      <c r="I48" s="179">
        <f t="shared" si="1"/>
        <v>0.5</v>
      </c>
      <c r="J48" s="180">
        <f t="shared" si="2"/>
        <v>3.8571428571428572</v>
      </c>
    </row>
    <row r="49" spans="1:10" x14ac:dyDescent="0.2">
      <c r="A49" s="173" t="s">
        <v>207</v>
      </c>
      <c r="B49" s="183" t="s">
        <v>360</v>
      </c>
      <c r="C49" s="175">
        <v>4</v>
      </c>
      <c r="D49" s="178">
        <v>6</v>
      </c>
      <c r="E49" s="177">
        <v>2</v>
      </c>
      <c r="F49" s="178">
        <v>2</v>
      </c>
      <c r="G49" s="177">
        <v>0</v>
      </c>
      <c r="H49" s="179">
        <f t="shared" si="0"/>
        <v>0.33333333333333331</v>
      </c>
      <c r="I49" s="179">
        <f t="shared" si="1"/>
        <v>0.33333333333333331</v>
      </c>
      <c r="J49" s="180">
        <f t="shared" si="2"/>
        <v>0</v>
      </c>
    </row>
    <row r="50" spans="1:10" x14ac:dyDescent="0.2">
      <c r="A50" s="173" t="s">
        <v>207</v>
      </c>
      <c r="B50" s="183" t="s">
        <v>361</v>
      </c>
      <c r="C50" s="175">
        <v>4</v>
      </c>
      <c r="D50" s="178">
        <v>8</v>
      </c>
      <c r="E50" s="177">
        <v>1</v>
      </c>
      <c r="F50" s="178">
        <v>2</v>
      </c>
      <c r="G50" s="177">
        <v>0</v>
      </c>
      <c r="H50" s="179">
        <f t="shared" si="0"/>
        <v>0.125</v>
      </c>
      <c r="I50" s="179">
        <f t="shared" si="1"/>
        <v>0.25</v>
      </c>
      <c r="J50" s="180">
        <f t="shared" si="2"/>
        <v>0</v>
      </c>
    </row>
    <row r="51" spans="1:10" x14ac:dyDescent="0.2">
      <c r="A51" s="173" t="s">
        <v>207</v>
      </c>
      <c r="B51" s="183" t="s">
        <v>419</v>
      </c>
      <c r="C51" s="175">
        <v>5</v>
      </c>
      <c r="D51" s="178">
        <v>7</v>
      </c>
      <c r="E51" s="177">
        <v>0</v>
      </c>
      <c r="F51" s="178">
        <v>1</v>
      </c>
      <c r="G51" s="177">
        <v>0</v>
      </c>
      <c r="H51" s="179">
        <f t="shared" si="0"/>
        <v>0</v>
      </c>
      <c r="I51" s="179">
        <f t="shared" si="1"/>
        <v>0.14285714285714285</v>
      </c>
      <c r="J51" s="180">
        <f t="shared" si="2"/>
        <v>0</v>
      </c>
    </row>
    <row r="52" spans="1:10" x14ac:dyDescent="0.2">
      <c r="A52" s="173" t="s">
        <v>63</v>
      </c>
      <c r="B52" s="183" t="s">
        <v>117</v>
      </c>
      <c r="C52" s="175">
        <v>7</v>
      </c>
      <c r="D52" s="178">
        <v>30</v>
      </c>
      <c r="E52" s="177">
        <v>13</v>
      </c>
      <c r="F52" s="178">
        <v>9</v>
      </c>
      <c r="G52" s="177">
        <v>5</v>
      </c>
      <c r="H52" s="179">
        <f t="shared" si="0"/>
        <v>0.43333333333333335</v>
      </c>
      <c r="I52" s="179">
        <f t="shared" si="1"/>
        <v>0.3</v>
      </c>
      <c r="J52" s="180">
        <f t="shared" si="2"/>
        <v>0.7142857142857143</v>
      </c>
    </row>
    <row r="53" spans="1:10" x14ac:dyDescent="0.2">
      <c r="A53" s="173" t="s">
        <v>63</v>
      </c>
      <c r="B53" s="183" t="s">
        <v>175</v>
      </c>
      <c r="C53" s="175">
        <v>7</v>
      </c>
      <c r="D53" s="178">
        <v>14</v>
      </c>
      <c r="E53" s="177">
        <v>3</v>
      </c>
      <c r="F53" s="178">
        <v>3</v>
      </c>
      <c r="G53" s="177">
        <v>4</v>
      </c>
      <c r="H53" s="179">
        <f t="shared" si="0"/>
        <v>0.21428571428571427</v>
      </c>
      <c r="I53" s="179">
        <f t="shared" si="1"/>
        <v>0.21428571428571427</v>
      </c>
      <c r="J53" s="180">
        <f t="shared" si="2"/>
        <v>0.5714285714285714</v>
      </c>
    </row>
    <row r="54" spans="1:10" x14ac:dyDescent="0.2">
      <c r="A54" s="173" t="s">
        <v>63</v>
      </c>
      <c r="B54" s="183" t="s">
        <v>79</v>
      </c>
      <c r="C54" s="175">
        <v>6</v>
      </c>
      <c r="D54" s="178">
        <v>27</v>
      </c>
      <c r="E54" s="177">
        <v>13</v>
      </c>
      <c r="F54" s="178">
        <v>4</v>
      </c>
      <c r="G54" s="177">
        <v>0</v>
      </c>
      <c r="H54" s="179">
        <f t="shared" si="0"/>
        <v>0.48148148148148145</v>
      </c>
      <c r="I54" s="179">
        <f t="shared" si="1"/>
        <v>0.14814814814814814</v>
      </c>
      <c r="J54" s="180">
        <f t="shared" si="2"/>
        <v>0</v>
      </c>
    </row>
    <row r="55" spans="1:10" x14ac:dyDescent="0.2">
      <c r="A55" s="173" t="s">
        <v>63</v>
      </c>
      <c r="B55" s="183" t="s">
        <v>163</v>
      </c>
      <c r="C55" s="175">
        <v>3</v>
      </c>
      <c r="D55" s="178">
        <v>5</v>
      </c>
      <c r="E55" s="177">
        <v>1</v>
      </c>
      <c r="F55" s="178">
        <v>1</v>
      </c>
      <c r="G55" s="177">
        <v>0</v>
      </c>
      <c r="H55" s="179">
        <f t="shared" si="0"/>
        <v>0.2</v>
      </c>
      <c r="I55" s="179">
        <f t="shared" si="1"/>
        <v>0.2</v>
      </c>
      <c r="J55" s="180">
        <f t="shared" si="2"/>
        <v>0</v>
      </c>
    </row>
    <row r="56" spans="1:10" x14ac:dyDescent="0.2">
      <c r="A56" s="173" t="s">
        <v>63</v>
      </c>
      <c r="B56" s="183" t="s">
        <v>187</v>
      </c>
      <c r="C56" s="175">
        <v>7</v>
      </c>
      <c r="D56" s="178">
        <v>28</v>
      </c>
      <c r="E56" s="177">
        <v>11</v>
      </c>
      <c r="F56" s="178">
        <v>4</v>
      </c>
      <c r="G56" s="177">
        <v>14</v>
      </c>
      <c r="H56" s="179">
        <f t="shared" si="0"/>
        <v>0.39285714285714285</v>
      </c>
      <c r="I56" s="179">
        <f t="shared" si="1"/>
        <v>0.14285714285714285</v>
      </c>
      <c r="J56" s="180">
        <f t="shared" si="2"/>
        <v>2</v>
      </c>
    </row>
    <row r="57" spans="1:10" x14ac:dyDescent="0.2">
      <c r="A57" s="173" t="s">
        <v>63</v>
      </c>
      <c r="B57" s="183" t="s">
        <v>188</v>
      </c>
      <c r="C57" s="175">
        <v>6</v>
      </c>
      <c r="D57" s="178">
        <v>14</v>
      </c>
      <c r="E57" s="177">
        <v>6</v>
      </c>
      <c r="F57" s="178">
        <v>3</v>
      </c>
      <c r="G57" s="177">
        <v>5</v>
      </c>
      <c r="H57" s="179">
        <f t="shared" si="0"/>
        <v>0.42857142857142855</v>
      </c>
      <c r="I57" s="179">
        <f t="shared" si="1"/>
        <v>0.21428571428571427</v>
      </c>
      <c r="J57" s="180">
        <f t="shared" si="2"/>
        <v>0.83333333333333337</v>
      </c>
    </row>
    <row r="58" spans="1:10" x14ac:dyDescent="0.2">
      <c r="A58" s="173" t="s">
        <v>63</v>
      </c>
      <c r="B58" s="183" t="s">
        <v>288</v>
      </c>
      <c r="C58" s="175">
        <v>4</v>
      </c>
      <c r="D58" s="178">
        <v>1</v>
      </c>
      <c r="E58" s="177">
        <v>0</v>
      </c>
      <c r="F58" s="178">
        <v>1</v>
      </c>
      <c r="G58" s="177">
        <v>2</v>
      </c>
      <c r="H58" s="179">
        <f t="shared" si="0"/>
        <v>0</v>
      </c>
      <c r="I58" s="179">
        <f t="shared" si="1"/>
        <v>1</v>
      </c>
      <c r="J58" s="180">
        <f t="shared" si="2"/>
        <v>0.5</v>
      </c>
    </row>
    <row r="59" spans="1:10" x14ac:dyDescent="0.2">
      <c r="A59" s="173" t="s">
        <v>63</v>
      </c>
      <c r="B59" s="183" t="s">
        <v>231</v>
      </c>
      <c r="C59" s="175">
        <v>1</v>
      </c>
      <c r="D59" s="178">
        <v>1</v>
      </c>
      <c r="E59" s="177">
        <v>0</v>
      </c>
      <c r="F59" s="178">
        <v>1</v>
      </c>
      <c r="G59" s="177">
        <v>0</v>
      </c>
      <c r="H59" s="179">
        <f t="shared" si="0"/>
        <v>0</v>
      </c>
      <c r="I59" s="179">
        <f t="shared" si="1"/>
        <v>1</v>
      </c>
      <c r="J59" s="180">
        <f t="shared" si="2"/>
        <v>0</v>
      </c>
    </row>
    <row r="60" spans="1:10" x14ac:dyDescent="0.2">
      <c r="A60" s="173" t="s">
        <v>63</v>
      </c>
      <c r="B60" s="183" t="s">
        <v>241</v>
      </c>
      <c r="C60" s="175">
        <v>7</v>
      </c>
      <c r="D60" s="178">
        <v>29</v>
      </c>
      <c r="E60" s="177">
        <v>26</v>
      </c>
      <c r="F60" s="178">
        <v>1</v>
      </c>
      <c r="G60" s="177">
        <v>6</v>
      </c>
      <c r="H60" s="179">
        <f t="shared" si="0"/>
        <v>0.89655172413793105</v>
      </c>
      <c r="I60" s="179">
        <f t="shared" si="1"/>
        <v>3.4482758620689655E-2</v>
      </c>
      <c r="J60" s="180">
        <f t="shared" si="2"/>
        <v>0.8571428571428571</v>
      </c>
    </row>
    <row r="61" spans="1:10" x14ac:dyDescent="0.2">
      <c r="A61" s="173" t="s">
        <v>63</v>
      </c>
      <c r="B61" s="183" t="s">
        <v>273</v>
      </c>
      <c r="C61" s="175">
        <v>6</v>
      </c>
      <c r="D61" s="178">
        <v>19</v>
      </c>
      <c r="E61" s="177">
        <v>6</v>
      </c>
      <c r="F61" s="178">
        <v>4</v>
      </c>
      <c r="G61" s="177">
        <v>0</v>
      </c>
      <c r="H61" s="179">
        <f t="shared" si="0"/>
        <v>0.31578947368421051</v>
      </c>
      <c r="I61" s="179">
        <f t="shared" si="1"/>
        <v>0.21052631578947367</v>
      </c>
      <c r="J61" s="180">
        <f t="shared" si="2"/>
        <v>0</v>
      </c>
    </row>
    <row r="62" spans="1:10" x14ac:dyDescent="0.2">
      <c r="A62" s="173" t="s">
        <v>63</v>
      </c>
      <c r="B62" s="183" t="s">
        <v>274</v>
      </c>
      <c r="C62" s="175">
        <v>7</v>
      </c>
      <c r="D62" s="178">
        <v>17</v>
      </c>
      <c r="E62" s="177">
        <v>6</v>
      </c>
      <c r="F62" s="178">
        <v>7</v>
      </c>
      <c r="G62" s="177">
        <v>25</v>
      </c>
      <c r="H62" s="179">
        <f t="shared" si="0"/>
        <v>0.35294117647058826</v>
      </c>
      <c r="I62" s="179">
        <f t="shared" si="1"/>
        <v>0.41176470588235292</v>
      </c>
      <c r="J62" s="180">
        <f t="shared" si="2"/>
        <v>3.5714285714285716</v>
      </c>
    </row>
    <row r="63" spans="1:10" x14ac:dyDescent="0.2">
      <c r="A63" s="173" t="s">
        <v>63</v>
      </c>
      <c r="B63" s="183" t="s">
        <v>367</v>
      </c>
      <c r="C63" s="175">
        <v>3</v>
      </c>
      <c r="D63" s="178">
        <v>3</v>
      </c>
      <c r="E63" s="177">
        <v>2</v>
      </c>
      <c r="F63" s="178">
        <v>1</v>
      </c>
      <c r="G63" s="177">
        <v>0</v>
      </c>
      <c r="H63" s="179">
        <f t="shared" si="0"/>
        <v>0.66666666666666663</v>
      </c>
      <c r="I63" s="179">
        <f t="shared" si="1"/>
        <v>0.33333333333333331</v>
      </c>
      <c r="J63" s="180">
        <f t="shared" si="2"/>
        <v>0</v>
      </c>
    </row>
    <row r="64" spans="1:10" x14ac:dyDescent="0.2">
      <c r="A64" s="173" t="s">
        <v>63</v>
      </c>
      <c r="B64" s="183" t="s">
        <v>431</v>
      </c>
      <c r="C64" s="175">
        <v>4</v>
      </c>
      <c r="D64" s="178">
        <v>6</v>
      </c>
      <c r="E64" s="177">
        <v>1</v>
      </c>
      <c r="F64" s="178">
        <v>2</v>
      </c>
      <c r="G64" s="177">
        <v>2</v>
      </c>
      <c r="H64" s="179">
        <f t="shared" si="0"/>
        <v>0.16666666666666666</v>
      </c>
      <c r="I64" s="179">
        <f t="shared" si="1"/>
        <v>0.33333333333333331</v>
      </c>
      <c r="J64" s="180">
        <f t="shared" si="2"/>
        <v>0.5</v>
      </c>
    </row>
    <row r="65" spans="1:10" x14ac:dyDescent="0.2">
      <c r="A65" s="173" t="s">
        <v>63</v>
      </c>
      <c r="B65" s="183" t="s">
        <v>368</v>
      </c>
      <c r="C65" s="175">
        <v>5</v>
      </c>
      <c r="D65" s="178">
        <v>6</v>
      </c>
      <c r="E65" s="177">
        <v>1</v>
      </c>
      <c r="F65" s="178">
        <v>1</v>
      </c>
      <c r="G65" s="177">
        <v>2</v>
      </c>
      <c r="H65" s="179">
        <f t="shared" si="0"/>
        <v>0.16666666666666666</v>
      </c>
      <c r="I65" s="179">
        <f t="shared" si="1"/>
        <v>0.16666666666666666</v>
      </c>
      <c r="J65" s="180">
        <f t="shared" si="2"/>
        <v>0.4</v>
      </c>
    </row>
    <row r="66" spans="1:10" x14ac:dyDescent="0.2">
      <c r="A66" s="173" t="s">
        <v>295</v>
      </c>
      <c r="B66" s="183" t="s">
        <v>315</v>
      </c>
      <c r="C66" s="175">
        <v>7</v>
      </c>
      <c r="D66" s="178">
        <v>30</v>
      </c>
      <c r="E66" s="177">
        <v>10</v>
      </c>
      <c r="F66" s="178">
        <v>12</v>
      </c>
      <c r="G66" s="177">
        <v>3</v>
      </c>
      <c r="H66" s="179">
        <f t="shared" si="0"/>
        <v>0.33333333333333331</v>
      </c>
      <c r="I66" s="179">
        <f t="shared" si="1"/>
        <v>0.4</v>
      </c>
      <c r="J66" s="180">
        <f t="shared" si="2"/>
        <v>0.42857142857142855</v>
      </c>
    </row>
    <row r="67" spans="1:10" x14ac:dyDescent="0.2">
      <c r="A67" s="173" t="s">
        <v>295</v>
      </c>
      <c r="B67" s="183" t="s">
        <v>316</v>
      </c>
      <c r="C67" s="175">
        <v>7</v>
      </c>
      <c r="D67" s="178">
        <v>31</v>
      </c>
      <c r="E67" s="177">
        <v>14</v>
      </c>
      <c r="F67" s="178">
        <v>7</v>
      </c>
      <c r="G67" s="177">
        <v>9</v>
      </c>
      <c r="H67" s="179">
        <f t="shared" ref="H67:H130" si="3">IF(D67=0,0,E67/D67)</f>
        <v>0.45161290322580644</v>
      </c>
      <c r="I67" s="179">
        <f t="shared" ref="I67:I130" si="4">IF(D67=0,0,F67/D67)</f>
        <v>0.22580645161290322</v>
      </c>
      <c r="J67" s="180">
        <f t="shared" ref="J67:J130" si="5">G67/C67</f>
        <v>1.2857142857142858</v>
      </c>
    </row>
    <row r="68" spans="1:10" x14ac:dyDescent="0.2">
      <c r="A68" s="173" t="s">
        <v>295</v>
      </c>
      <c r="B68" s="183" t="s">
        <v>317</v>
      </c>
      <c r="C68" s="175">
        <v>6</v>
      </c>
      <c r="D68" s="178">
        <v>14</v>
      </c>
      <c r="E68" s="177">
        <v>3</v>
      </c>
      <c r="F68" s="178">
        <v>7</v>
      </c>
      <c r="G68" s="177">
        <v>3</v>
      </c>
      <c r="H68" s="179">
        <f t="shared" si="3"/>
        <v>0.21428571428571427</v>
      </c>
      <c r="I68" s="179">
        <f t="shared" si="4"/>
        <v>0.5</v>
      </c>
      <c r="J68" s="180">
        <f t="shared" si="5"/>
        <v>0.5</v>
      </c>
    </row>
    <row r="69" spans="1:10" x14ac:dyDescent="0.2">
      <c r="A69" s="173" t="s">
        <v>295</v>
      </c>
      <c r="B69" s="183" t="s">
        <v>318</v>
      </c>
      <c r="C69" s="175">
        <v>7</v>
      </c>
      <c r="D69" s="178">
        <v>20</v>
      </c>
      <c r="E69" s="177">
        <v>4</v>
      </c>
      <c r="F69" s="178">
        <v>10</v>
      </c>
      <c r="G69" s="177">
        <v>2</v>
      </c>
      <c r="H69" s="179">
        <f t="shared" si="3"/>
        <v>0.2</v>
      </c>
      <c r="I69" s="179">
        <f t="shared" si="4"/>
        <v>0.5</v>
      </c>
      <c r="J69" s="180">
        <f t="shared" si="5"/>
        <v>0.2857142857142857</v>
      </c>
    </row>
    <row r="70" spans="1:10" x14ac:dyDescent="0.2">
      <c r="A70" s="173" t="s">
        <v>295</v>
      </c>
      <c r="B70" s="183" t="s">
        <v>319</v>
      </c>
      <c r="C70" s="175">
        <v>7</v>
      </c>
      <c r="D70" s="178">
        <v>7</v>
      </c>
      <c r="E70" s="177">
        <v>1</v>
      </c>
      <c r="F70" s="178">
        <v>5</v>
      </c>
      <c r="G70" s="177">
        <v>6</v>
      </c>
      <c r="H70" s="179">
        <f t="shared" si="3"/>
        <v>0.14285714285714285</v>
      </c>
      <c r="I70" s="179">
        <f t="shared" si="4"/>
        <v>0.7142857142857143</v>
      </c>
      <c r="J70" s="180">
        <f t="shared" si="5"/>
        <v>0.8571428571428571</v>
      </c>
    </row>
    <row r="71" spans="1:10" x14ac:dyDescent="0.2">
      <c r="A71" s="173" t="s">
        <v>295</v>
      </c>
      <c r="B71" s="183" t="s">
        <v>320</v>
      </c>
      <c r="C71" s="175">
        <v>7</v>
      </c>
      <c r="D71" s="178">
        <v>26</v>
      </c>
      <c r="E71" s="177">
        <v>10</v>
      </c>
      <c r="F71" s="178">
        <v>8</v>
      </c>
      <c r="G71" s="177">
        <v>2</v>
      </c>
      <c r="H71" s="179">
        <f t="shared" si="3"/>
        <v>0.38461538461538464</v>
      </c>
      <c r="I71" s="179">
        <f t="shared" si="4"/>
        <v>0.30769230769230771</v>
      </c>
      <c r="J71" s="180">
        <f t="shared" si="5"/>
        <v>0.2857142857142857</v>
      </c>
    </row>
    <row r="72" spans="1:10" x14ac:dyDescent="0.2">
      <c r="A72" s="173" t="s">
        <v>295</v>
      </c>
      <c r="B72" s="183" t="s">
        <v>321</v>
      </c>
      <c r="C72" s="175">
        <v>6</v>
      </c>
      <c r="D72" s="178">
        <v>13</v>
      </c>
      <c r="E72" s="177">
        <v>5</v>
      </c>
      <c r="F72" s="178">
        <v>7</v>
      </c>
      <c r="G72" s="177">
        <v>1</v>
      </c>
      <c r="H72" s="179">
        <f t="shared" si="3"/>
        <v>0.38461538461538464</v>
      </c>
      <c r="I72" s="179">
        <f t="shared" si="4"/>
        <v>0.53846153846153844</v>
      </c>
      <c r="J72" s="180">
        <f t="shared" si="5"/>
        <v>0.16666666666666666</v>
      </c>
    </row>
    <row r="73" spans="1:10" x14ac:dyDescent="0.2">
      <c r="A73" s="173" t="s">
        <v>295</v>
      </c>
      <c r="B73" s="183" t="s">
        <v>373</v>
      </c>
      <c r="C73" s="175">
        <v>7</v>
      </c>
      <c r="D73" s="178">
        <v>21</v>
      </c>
      <c r="E73" s="177">
        <v>2</v>
      </c>
      <c r="F73" s="178">
        <v>12</v>
      </c>
      <c r="G73" s="177">
        <v>1</v>
      </c>
      <c r="H73" s="179">
        <f t="shared" si="3"/>
        <v>9.5238095238095233E-2</v>
      </c>
      <c r="I73" s="179">
        <f t="shared" si="4"/>
        <v>0.5714285714285714</v>
      </c>
      <c r="J73" s="180">
        <f t="shared" si="5"/>
        <v>0.14285714285714285</v>
      </c>
    </row>
    <row r="74" spans="1:10" x14ac:dyDescent="0.2">
      <c r="A74" s="173" t="s">
        <v>295</v>
      </c>
      <c r="B74" s="183" t="s">
        <v>409</v>
      </c>
      <c r="C74" s="175">
        <v>3</v>
      </c>
      <c r="D74" s="178">
        <v>10</v>
      </c>
      <c r="E74" s="177">
        <v>3</v>
      </c>
      <c r="F74" s="178">
        <v>4</v>
      </c>
      <c r="G74" s="177">
        <v>0</v>
      </c>
      <c r="H74" s="179">
        <f t="shared" si="3"/>
        <v>0.3</v>
      </c>
      <c r="I74" s="179">
        <f t="shared" si="4"/>
        <v>0.4</v>
      </c>
      <c r="J74" s="180">
        <f t="shared" si="5"/>
        <v>0</v>
      </c>
    </row>
    <row r="75" spans="1:10" x14ac:dyDescent="0.2">
      <c r="A75" s="173" t="s">
        <v>69</v>
      </c>
      <c r="B75" s="183" t="s">
        <v>50</v>
      </c>
      <c r="C75" s="175">
        <v>4</v>
      </c>
      <c r="D75" s="178">
        <v>16</v>
      </c>
      <c r="E75" s="177">
        <v>5</v>
      </c>
      <c r="F75" s="178">
        <v>4</v>
      </c>
      <c r="G75" s="177">
        <v>0</v>
      </c>
      <c r="H75" s="179">
        <f t="shared" si="3"/>
        <v>0.3125</v>
      </c>
      <c r="I75" s="179">
        <f t="shared" si="4"/>
        <v>0.25</v>
      </c>
      <c r="J75" s="180">
        <f t="shared" si="5"/>
        <v>0</v>
      </c>
    </row>
    <row r="76" spans="1:10" x14ac:dyDescent="0.2">
      <c r="A76" s="173" t="s">
        <v>69</v>
      </c>
      <c r="B76" s="183" t="s">
        <v>177</v>
      </c>
      <c r="C76" s="175">
        <v>10</v>
      </c>
      <c r="D76" s="178">
        <v>39</v>
      </c>
      <c r="E76" s="177">
        <v>20</v>
      </c>
      <c r="F76" s="178">
        <v>10</v>
      </c>
      <c r="G76" s="177">
        <v>4</v>
      </c>
      <c r="H76" s="179">
        <f t="shared" si="3"/>
        <v>0.51282051282051277</v>
      </c>
      <c r="I76" s="179">
        <f t="shared" si="4"/>
        <v>0.25641025641025639</v>
      </c>
      <c r="J76" s="180">
        <f t="shared" si="5"/>
        <v>0.4</v>
      </c>
    </row>
    <row r="77" spans="1:10" x14ac:dyDescent="0.2">
      <c r="A77" s="173" t="s">
        <v>69</v>
      </c>
      <c r="B77" s="183" t="s">
        <v>52</v>
      </c>
      <c r="C77" s="175">
        <v>10</v>
      </c>
      <c r="D77" s="178">
        <v>43</v>
      </c>
      <c r="E77" s="177">
        <v>19</v>
      </c>
      <c r="F77" s="178">
        <v>6</v>
      </c>
      <c r="G77" s="177">
        <v>15</v>
      </c>
      <c r="H77" s="179">
        <f t="shared" si="3"/>
        <v>0.44186046511627908</v>
      </c>
      <c r="I77" s="179">
        <f t="shared" si="4"/>
        <v>0.13953488372093023</v>
      </c>
      <c r="J77" s="180">
        <f t="shared" si="5"/>
        <v>1.5</v>
      </c>
    </row>
    <row r="78" spans="1:10" x14ac:dyDescent="0.2">
      <c r="A78" s="173" t="s">
        <v>69</v>
      </c>
      <c r="B78" s="183" t="s">
        <v>86</v>
      </c>
      <c r="C78" s="175">
        <v>9</v>
      </c>
      <c r="D78" s="178">
        <v>8</v>
      </c>
      <c r="E78" s="177">
        <v>1</v>
      </c>
      <c r="F78" s="178">
        <v>4</v>
      </c>
      <c r="G78" s="177">
        <v>5</v>
      </c>
      <c r="H78" s="179">
        <f t="shared" si="3"/>
        <v>0.125</v>
      </c>
      <c r="I78" s="179">
        <f t="shared" si="4"/>
        <v>0.5</v>
      </c>
      <c r="J78" s="180">
        <f t="shared" si="5"/>
        <v>0.55555555555555558</v>
      </c>
    </row>
    <row r="79" spans="1:10" x14ac:dyDescent="0.2">
      <c r="A79" s="173" t="s">
        <v>69</v>
      </c>
      <c r="B79" s="183" t="s">
        <v>191</v>
      </c>
      <c r="C79" s="175">
        <v>10</v>
      </c>
      <c r="D79" s="178">
        <v>32</v>
      </c>
      <c r="E79" s="177">
        <v>16</v>
      </c>
      <c r="F79" s="178">
        <v>5</v>
      </c>
      <c r="G79" s="177">
        <v>12</v>
      </c>
      <c r="H79" s="179">
        <f t="shared" si="3"/>
        <v>0.5</v>
      </c>
      <c r="I79" s="179">
        <f t="shared" si="4"/>
        <v>0.15625</v>
      </c>
      <c r="J79" s="180">
        <f t="shared" si="5"/>
        <v>1.2</v>
      </c>
    </row>
    <row r="80" spans="1:10" x14ac:dyDescent="0.2">
      <c r="A80" s="173" t="s">
        <v>69</v>
      </c>
      <c r="B80" s="183" t="s">
        <v>238</v>
      </c>
      <c r="C80" s="175">
        <v>8</v>
      </c>
      <c r="D80" s="178">
        <v>22</v>
      </c>
      <c r="E80" s="177">
        <v>10</v>
      </c>
      <c r="F80" s="178">
        <v>5</v>
      </c>
      <c r="G80" s="177">
        <v>0</v>
      </c>
      <c r="H80" s="179">
        <f t="shared" si="3"/>
        <v>0.45454545454545453</v>
      </c>
      <c r="I80" s="179">
        <f t="shared" si="4"/>
        <v>0.22727272727272727</v>
      </c>
      <c r="J80" s="180">
        <f t="shared" si="5"/>
        <v>0</v>
      </c>
    </row>
    <row r="81" spans="1:10" x14ac:dyDescent="0.2">
      <c r="A81" s="173" t="s">
        <v>69</v>
      </c>
      <c r="B81" s="183" t="s">
        <v>234</v>
      </c>
      <c r="C81" s="175">
        <v>10</v>
      </c>
      <c r="D81" s="178">
        <v>37</v>
      </c>
      <c r="E81" s="177">
        <v>19</v>
      </c>
      <c r="F81" s="178">
        <v>10</v>
      </c>
      <c r="G81" s="177">
        <v>29</v>
      </c>
      <c r="H81" s="179">
        <f t="shared" si="3"/>
        <v>0.51351351351351349</v>
      </c>
      <c r="I81" s="179">
        <f t="shared" si="4"/>
        <v>0.27027027027027029</v>
      </c>
      <c r="J81" s="180">
        <f t="shared" si="5"/>
        <v>2.9</v>
      </c>
    </row>
    <row r="82" spans="1:10" x14ac:dyDescent="0.2">
      <c r="A82" s="173" t="s">
        <v>69</v>
      </c>
      <c r="B82" s="183" t="s">
        <v>345</v>
      </c>
      <c r="C82" s="175">
        <v>8</v>
      </c>
      <c r="D82" s="178">
        <v>17</v>
      </c>
      <c r="E82" s="177">
        <v>3</v>
      </c>
      <c r="F82" s="178">
        <v>6</v>
      </c>
      <c r="G82" s="177">
        <v>7</v>
      </c>
      <c r="H82" s="179">
        <f t="shared" si="3"/>
        <v>0.17647058823529413</v>
      </c>
      <c r="I82" s="179">
        <f t="shared" si="4"/>
        <v>0.35294117647058826</v>
      </c>
      <c r="J82" s="180">
        <f t="shared" si="5"/>
        <v>0.875</v>
      </c>
    </row>
    <row r="83" spans="1:10" x14ac:dyDescent="0.2">
      <c r="A83" s="173" t="s">
        <v>69</v>
      </c>
      <c r="B83" s="183" t="s">
        <v>151</v>
      </c>
      <c r="C83" s="175">
        <v>10</v>
      </c>
      <c r="D83" s="178">
        <v>49</v>
      </c>
      <c r="E83" s="177">
        <v>22</v>
      </c>
      <c r="F83" s="178">
        <v>17</v>
      </c>
      <c r="G83" s="177">
        <v>15</v>
      </c>
      <c r="H83" s="179">
        <f t="shared" si="3"/>
        <v>0.44897959183673469</v>
      </c>
      <c r="I83" s="179">
        <f t="shared" si="4"/>
        <v>0.34693877551020408</v>
      </c>
      <c r="J83" s="180">
        <f t="shared" si="5"/>
        <v>1.5</v>
      </c>
    </row>
    <row r="84" spans="1:10" x14ac:dyDescent="0.2">
      <c r="A84" s="173" t="s">
        <v>69</v>
      </c>
      <c r="B84" s="183" t="s">
        <v>346</v>
      </c>
      <c r="C84" s="175">
        <v>7</v>
      </c>
      <c r="D84" s="178">
        <v>11</v>
      </c>
      <c r="E84" s="177">
        <v>4</v>
      </c>
      <c r="F84" s="178">
        <v>4</v>
      </c>
      <c r="G84" s="177">
        <v>3</v>
      </c>
      <c r="H84" s="179">
        <f t="shared" si="3"/>
        <v>0.36363636363636365</v>
      </c>
      <c r="I84" s="179">
        <f t="shared" si="4"/>
        <v>0.36363636363636365</v>
      </c>
      <c r="J84" s="180">
        <f t="shared" si="5"/>
        <v>0.42857142857142855</v>
      </c>
    </row>
    <row r="85" spans="1:10" x14ac:dyDescent="0.2">
      <c r="A85" s="173" t="s">
        <v>68</v>
      </c>
      <c r="B85" s="183" t="s">
        <v>53</v>
      </c>
      <c r="C85" s="175">
        <v>2</v>
      </c>
      <c r="D85" s="178">
        <v>6</v>
      </c>
      <c r="E85" s="177">
        <v>3</v>
      </c>
      <c r="F85" s="178">
        <v>2</v>
      </c>
      <c r="G85" s="177">
        <v>1</v>
      </c>
      <c r="H85" s="179">
        <f t="shared" si="3"/>
        <v>0.5</v>
      </c>
      <c r="I85" s="179">
        <f t="shared" si="4"/>
        <v>0.33333333333333331</v>
      </c>
      <c r="J85" s="180">
        <f t="shared" si="5"/>
        <v>0.5</v>
      </c>
    </row>
    <row r="86" spans="1:10" x14ac:dyDescent="0.2">
      <c r="A86" s="173" t="s">
        <v>68</v>
      </c>
      <c r="B86" s="183" t="s">
        <v>84</v>
      </c>
      <c r="C86" s="175">
        <v>6</v>
      </c>
      <c r="D86" s="178">
        <v>25</v>
      </c>
      <c r="E86" s="177">
        <v>13</v>
      </c>
      <c r="F86" s="178">
        <v>2</v>
      </c>
      <c r="G86" s="177">
        <v>28</v>
      </c>
      <c r="H86" s="179">
        <f t="shared" si="3"/>
        <v>0.52</v>
      </c>
      <c r="I86" s="179">
        <f t="shared" si="4"/>
        <v>0.08</v>
      </c>
      <c r="J86" s="180">
        <f t="shared" si="5"/>
        <v>4.666666666666667</v>
      </c>
    </row>
    <row r="87" spans="1:10" x14ac:dyDescent="0.2">
      <c r="A87" s="173" t="s">
        <v>68</v>
      </c>
      <c r="B87" s="183" t="s">
        <v>178</v>
      </c>
      <c r="C87" s="175">
        <v>6</v>
      </c>
      <c r="D87" s="178">
        <v>12</v>
      </c>
      <c r="E87" s="177">
        <v>4</v>
      </c>
      <c r="F87" s="178">
        <v>1</v>
      </c>
      <c r="G87" s="177">
        <v>11</v>
      </c>
      <c r="H87" s="179">
        <f t="shared" si="3"/>
        <v>0.33333333333333331</v>
      </c>
      <c r="I87" s="179">
        <f t="shared" si="4"/>
        <v>8.3333333333333329E-2</v>
      </c>
      <c r="J87" s="180">
        <f t="shared" si="5"/>
        <v>1.8333333333333333</v>
      </c>
    </row>
    <row r="88" spans="1:10" x14ac:dyDescent="0.2">
      <c r="A88" s="173" t="s">
        <v>68</v>
      </c>
      <c r="B88" s="183" t="s">
        <v>127</v>
      </c>
      <c r="C88" s="175">
        <v>6</v>
      </c>
      <c r="D88" s="178">
        <v>13</v>
      </c>
      <c r="E88" s="177">
        <v>5</v>
      </c>
      <c r="F88" s="178">
        <v>3</v>
      </c>
      <c r="G88" s="177">
        <v>3</v>
      </c>
      <c r="H88" s="179">
        <f t="shared" si="3"/>
        <v>0.38461538461538464</v>
      </c>
      <c r="I88" s="179">
        <f t="shared" si="4"/>
        <v>0.23076923076923078</v>
      </c>
      <c r="J88" s="180">
        <f t="shared" si="5"/>
        <v>0.5</v>
      </c>
    </row>
    <row r="89" spans="1:10" x14ac:dyDescent="0.2">
      <c r="A89" s="173" t="s">
        <v>68</v>
      </c>
      <c r="B89" s="183" t="s">
        <v>185</v>
      </c>
      <c r="C89" s="175">
        <v>4</v>
      </c>
      <c r="D89" s="178">
        <v>14</v>
      </c>
      <c r="E89" s="177">
        <v>7</v>
      </c>
      <c r="F89" s="178">
        <v>3</v>
      </c>
      <c r="G89" s="177">
        <v>0</v>
      </c>
      <c r="H89" s="179">
        <f t="shared" si="3"/>
        <v>0.5</v>
      </c>
      <c r="I89" s="179">
        <f t="shared" si="4"/>
        <v>0.21428571428571427</v>
      </c>
      <c r="J89" s="180">
        <f t="shared" si="5"/>
        <v>0</v>
      </c>
    </row>
    <row r="90" spans="1:10" x14ac:dyDescent="0.2">
      <c r="A90" s="173" t="s">
        <v>68</v>
      </c>
      <c r="B90" s="183" t="s">
        <v>236</v>
      </c>
      <c r="C90" s="175">
        <v>3</v>
      </c>
      <c r="D90" s="178">
        <v>12</v>
      </c>
      <c r="E90" s="177">
        <v>8</v>
      </c>
      <c r="F90" s="178">
        <v>1</v>
      </c>
      <c r="G90" s="177">
        <v>1</v>
      </c>
      <c r="H90" s="179">
        <f t="shared" si="3"/>
        <v>0.66666666666666663</v>
      </c>
      <c r="I90" s="179">
        <f t="shared" si="4"/>
        <v>8.3333333333333329E-2</v>
      </c>
      <c r="J90" s="180">
        <f t="shared" si="5"/>
        <v>0.33333333333333331</v>
      </c>
    </row>
    <row r="91" spans="1:10" x14ac:dyDescent="0.2">
      <c r="A91" s="173" t="s">
        <v>68</v>
      </c>
      <c r="B91" s="183" t="s">
        <v>283</v>
      </c>
      <c r="C91" s="175">
        <v>2</v>
      </c>
      <c r="D91" s="178">
        <v>7</v>
      </c>
      <c r="E91" s="177">
        <v>4</v>
      </c>
      <c r="F91" s="178">
        <v>0</v>
      </c>
      <c r="G91" s="177">
        <v>1</v>
      </c>
      <c r="H91" s="179">
        <f t="shared" si="3"/>
        <v>0.5714285714285714</v>
      </c>
      <c r="I91" s="179">
        <f t="shared" si="4"/>
        <v>0</v>
      </c>
      <c r="J91" s="180">
        <f t="shared" si="5"/>
        <v>0.5</v>
      </c>
    </row>
    <row r="92" spans="1:10" x14ac:dyDescent="0.2">
      <c r="A92" s="173" t="s">
        <v>68</v>
      </c>
      <c r="B92" s="183" t="s">
        <v>216</v>
      </c>
      <c r="C92" s="175">
        <v>4</v>
      </c>
      <c r="D92" s="178">
        <v>12</v>
      </c>
      <c r="E92" s="177">
        <v>4</v>
      </c>
      <c r="F92" s="178">
        <v>3</v>
      </c>
      <c r="G92" s="177">
        <v>1</v>
      </c>
      <c r="H92" s="179">
        <f t="shared" si="3"/>
        <v>0.33333333333333331</v>
      </c>
      <c r="I92" s="179">
        <f t="shared" si="4"/>
        <v>0.25</v>
      </c>
      <c r="J92" s="180">
        <f t="shared" si="5"/>
        <v>0.25</v>
      </c>
    </row>
    <row r="93" spans="1:10" x14ac:dyDescent="0.2">
      <c r="A93" s="173" t="s">
        <v>68</v>
      </c>
      <c r="B93" s="183" t="s">
        <v>266</v>
      </c>
      <c r="C93" s="175">
        <v>2</v>
      </c>
      <c r="D93" s="178">
        <v>4</v>
      </c>
      <c r="E93" s="177">
        <v>2</v>
      </c>
      <c r="F93" s="178">
        <v>0</v>
      </c>
      <c r="G93" s="177">
        <v>0</v>
      </c>
      <c r="H93" s="179">
        <f t="shared" si="3"/>
        <v>0.5</v>
      </c>
      <c r="I93" s="179">
        <f t="shared" si="4"/>
        <v>0</v>
      </c>
      <c r="J93" s="180">
        <f t="shared" si="5"/>
        <v>0</v>
      </c>
    </row>
    <row r="94" spans="1:10" x14ac:dyDescent="0.2">
      <c r="A94" s="173" t="s">
        <v>68</v>
      </c>
      <c r="B94" s="183" t="s">
        <v>55</v>
      </c>
      <c r="C94" s="175">
        <v>2</v>
      </c>
      <c r="D94" s="178">
        <v>2</v>
      </c>
      <c r="E94" s="177">
        <v>1</v>
      </c>
      <c r="F94" s="178">
        <v>1</v>
      </c>
      <c r="G94" s="177">
        <v>2</v>
      </c>
      <c r="H94" s="179">
        <f t="shared" si="3"/>
        <v>0.5</v>
      </c>
      <c r="I94" s="179">
        <f t="shared" si="4"/>
        <v>0.5</v>
      </c>
      <c r="J94" s="180">
        <f t="shared" si="5"/>
        <v>1</v>
      </c>
    </row>
    <row r="95" spans="1:10" x14ac:dyDescent="0.2">
      <c r="A95" s="173" t="s">
        <v>68</v>
      </c>
      <c r="B95" s="183" t="s">
        <v>170</v>
      </c>
      <c r="C95" s="175">
        <v>6</v>
      </c>
      <c r="D95" s="178">
        <v>18</v>
      </c>
      <c r="E95" s="177">
        <v>8</v>
      </c>
      <c r="F95" s="178">
        <v>3</v>
      </c>
      <c r="G95" s="177">
        <v>12</v>
      </c>
      <c r="H95" s="179">
        <f t="shared" si="3"/>
        <v>0.44444444444444442</v>
      </c>
      <c r="I95" s="179">
        <f t="shared" si="4"/>
        <v>0.16666666666666666</v>
      </c>
      <c r="J95" s="180">
        <f t="shared" si="5"/>
        <v>2</v>
      </c>
    </row>
    <row r="96" spans="1:10" x14ac:dyDescent="0.2">
      <c r="A96" s="173" t="s">
        <v>68</v>
      </c>
      <c r="B96" s="183" t="s">
        <v>228</v>
      </c>
      <c r="C96" s="175">
        <v>6</v>
      </c>
      <c r="D96" s="178">
        <v>23</v>
      </c>
      <c r="E96" s="177">
        <v>11</v>
      </c>
      <c r="F96" s="178">
        <v>7</v>
      </c>
      <c r="G96" s="177">
        <v>0</v>
      </c>
      <c r="H96" s="179">
        <f t="shared" si="3"/>
        <v>0.47826086956521741</v>
      </c>
      <c r="I96" s="179">
        <f t="shared" si="4"/>
        <v>0.30434782608695654</v>
      </c>
      <c r="J96" s="180">
        <f t="shared" si="5"/>
        <v>0</v>
      </c>
    </row>
    <row r="97" spans="1:10" x14ac:dyDescent="0.2">
      <c r="A97" s="173" t="s">
        <v>68</v>
      </c>
      <c r="B97" s="183" t="s">
        <v>323</v>
      </c>
      <c r="C97" s="175">
        <v>5</v>
      </c>
      <c r="D97" s="178">
        <v>10</v>
      </c>
      <c r="E97" s="177">
        <v>6</v>
      </c>
      <c r="F97" s="178">
        <v>3</v>
      </c>
      <c r="G97" s="177">
        <v>1</v>
      </c>
      <c r="H97" s="179">
        <f t="shared" si="3"/>
        <v>0.6</v>
      </c>
      <c r="I97" s="179">
        <f t="shared" si="4"/>
        <v>0.3</v>
      </c>
      <c r="J97" s="180">
        <f t="shared" si="5"/>
        <v>0.2</v>
      </c>
    </row>
    <row r="98" spans="1:10" x14ac:dyDescent="0.2">
      <c r="A98" s="173" t="s">
        <v>68</v>
      </c>
      <c r="B98" s="183" t="s">
        <v>284</v>
      </c>
      <c r="C98" s="175">
        <v>6</v>
      </c>
      <c r="D98" s="178">
        <v>24</v>
      </c>
      <c r="E98" s="177">
        <v>13</v>
      </c>
      <c r="F98" s="178">
        <v>3</v>
      </c>
      <c r="G98" s="177">
        <v>2</v>
      </c>
      <c r="H98" s="179">
        <f t="shared" si="3"/>
        <v>0.54166666666666663</v>
      </c>
      <c r="I98" s="179">
        <f t="shared" si="4"/>
        <v>0.125</v>
      </c>
      <c r="J98" s="180">
        <f t="shared" si="5"/>
        <v>0.33333333333333331</v>
      </c>
    </row>
    <row r="99" spans="1:10" x14ac:dyDescent="0.2">
      <c r="A99" s="173" t="s">
        <v>68</v>
      </c>
      <c r="B99" s="183" t="s">
        <v>289</v>
      </c>
      <c r="C99" s="175">
        <v>2</v>
      </c>
      <c r="D99" s="178">
        <v>0</v>
      </c>
      <c r="E99" s="177">
        <v>0</v>
      </c>
      <c r="F99" s="178">
        <v>0</v>
      </c>
      <c r="G99" s="177">
        <v>0</v>
      </c>
      <c r="H99" s="179">
        <f t="shared" si="3"/>
        <v>0</v>
      </c>
      <c r="I99" s="179">
        <f t="shared" si="4"/>
        <v>0</v>
      </c>
      <c r="J99" s="180">
        <f t="shared" si="5"/>
        <v>0</v>
      </c>
    </row>
    <row r="100" spans="1:10" x14ac:dyDescent="0.2">
      <c r="A100" s="173" t="s">
        <v>68</v>
      </c>
      <c r="B100" s="183" t="s">
        <v>168</v>
      </c>
      <c r="C100" s="175">
        <v>2</v>
      </c>
      <c r="D100" s="178">
        <v>2</v>
      </c>
      <c r="E100" s="177">
        <v>0</v>
      </c>
      <c r="F100" s="178">
        <v>0</v>
      </c>
      <c r="G100" s="177">
        <v>0</v>
      </c>
      <c r="H100" s="179">
        <f t="shared" si="3"/>
        <v>0</v>
      </c>
      <c r="I100" s="179">
        <f t="shared" si="4"/>
        <v>0</v>
      </c>
      <c r="J100" s="180">
        <f t="shared" si="5"/>
        <v>0</v>
      </c>
    </row>
    <row r="101" spans="1:10" x14ac:dyDescent="0.2">
      <c r="A101" s="173" t="s">
        <v>68</v>
      </c>
      <c r="B101" s="183" t="s">
        <v>56</v>
      </c>
      <c r="C101" s="175">
        <v>6</v>
      </c>
      <c r="D101" s="178">
        <v>12</v>
      </c>
      <c r="E101" s="177">
        <v>5</v>
      </c>
      <c r="F101" s="178">
        <v>5</v>
      </c>
      <c r="G101" s="177">
        <v>10</v>
      </c>
      <c r="H101" s="179">
        <f t="shared" si="3"/>
        <v>0.41666666666666669</v>
      </c>
      <c r="I101" s="179">
        <f t="shared" si="4"/>
        <v>0.41666666666666669</v>
      </c>
      <c r="J101" s="180">
        <f t="shared" si="5"/>
        <v>1.6666666666666667</v>
      </c>
    </row>
    <row r="102" spans="1:10" x14ac:dyDescent="0.2">
      <c r="A102" s="173" t="s">
        <v>300</v>
      </c>
      <c r="B102" s="183" t="s">
        <v>403</v>
      </c>
      <c r="C102" s="175">
        <v>5</v>
      </c>
      <c r="D102" s="178">
        <v>19</v>
      </c>
      <c r="E102" s="177">
        <v>6</v>
      </c>
      <c r="F102" s="178">
        <v>11</v>
      </c>
      <c r="G102" s="177">
        <v>2</v>
      </c>
      <c r="H102" s="179">
        <f t="shared" si="3"/>
        <v>0.31578947368421051</v>
      </c>
      <c r="I102" s="179">
        <f t="shared" si="4"/>
        <v>0.57894736842105265</v>
      </c>
      <c r="J102" s="180">
        <f t="shared" si="5"/>
        <v>0.4</v>
      </c>
    </row>
    <row r="103" spans="1:10" x14ac:dyDescent="0.2">
      <c r="A103" s="173" t="s">
        <v>300</v>
      </c>
      <c r="B103" s="183" t="s">
        <v>382</v>
      </c>
      <c r="C103" s="175">
        <v>6</v>
      </c>
      <c r="D103" s="178">
        <v>20</v>
      </c>
      <c r="E103" s="177">
        <v>1</v>
      </c>
      <c r="F103" s="178">
        <v>17</v>
      </c>
      <c r="G103" s="177">
        <v>0</v>
      </c>
      <c r="H103" s="179">
        <f t="shared" si="3"/>
        <v>0.05</v>
      </c>
      <c r="I103" s="179">
        <f t="shared" si="4"/>
        <v>0.85</v>
      </c>
      <c r="J103" s="180">
        <f t="shared" si="5"/>
        <v>0</v>
      </c>
    </row>
    <row r="104" spans="1:10" x14ac:dyDescent="0.2">
      <c r="A104" s="173" t="s">
        <v>300</v>
      </c>
      <c r="B104" s="183" t="s">
        <v>195</v>
      </c>
      <c r="C104" s="175">
        <v>5</v>
      </c>
      <c r="D104" s="178">
        <v>14</v>
      </c>
      <c r="E104" s="177">
        <v>0</v>
      </c>
      <c r="F104" s="178">
        <v>14</v>
      </c>
      <c r="G104" s="177">
        <v>4</v>
      </c>
      <c r="H104" s="179">
        <f t="shared" si="3"/>
        <v>0</v>
      </c>
      <c r="I104" s="179">
        <f t="shared" si="4"/>
        <v>1</v>
      </c>
      <c r="J104" s="180">
        <f t="shared" si="5"/>
        <v>0.8</v>
      </c>
    </row>
    <row r="105" spans="1:10" x14ac:dyDescent="0.2">
      <c r="A105" s="173" t="s">
        <v>300</v>
      </c>
      <c r="B105" s="183" t="s">
        <v>359</v>
      </c>
      <c r="C105" s="175">
        <v>5</v>
      </c>
      <c r="D105" s="178">
        <v>15</v>
      </c>
      <c r="E105" s="177">
        <v>0</v>
      </c>
      <c r="F105" s="178">
        <v>15</v>
      </c>
      <c r="G105" s="177">
        <v>6</v>
      </c>
      <c r="H105" s="179">
        <f t="shared" si="3"/>
        <v>0</v>
      </c>
      <c r="I105" s="179">
        <f t="shared" si="4"/>
        <v>1</v>
      </c>
      <c r="J105" s="180">
        <f t="shared" si="5"/>
        <v>1.2</v>
      </c>
    </row>
    <row r="106" spans="1:10" x14ac:dyDescent="0.2">
      <c r="A106" s="173" t="s">
        <v>300</v>
      </c>
      <c r="B106" s="183" t="s">
        <v>406</v>
      </c>
      <c r="C106" s="175">
        <v>5</v>
      </c>
      <c r="D106" s="178">
        <v>14</v>
      </c>
      <c r="E106" s="177">
        <v>0</v>
      </c>
      <c r="F106" s="178">
        <v>14</v>
      </c>
      <c r="G106" s="177">
        <v>1</v>
      </c>
      <c r="H106" s="179">
        <f t="shared" si="3"/>
        <v>0</v>
      </c>
      <c r="I106" s="179">
        <f t="shared" si="4"/>
        <v>1</v>
      </c>
      <c r="J106" s="180">
        <f t="shared" si="5"/>
        <v>0.2</v>
      </c>
    </row>
    <row r="107" spans="1:10" x14ac:dyDescent="0.2">
      <c r="A107" s="173" t="s">
        <v>300</v>
      </c>
      <c r="B107" s="183" t="s">
        <v>404</v>
      </c>
      <c r="C107" s="175">
        <v>4</v>
      </c>
      <c r="D107" s="178">
        <v>12</v>
      </c>
      <c r="E107" s="177">
        <v>0</v>
      </c>
      <c r="F107" s="178">
        <v>10</v>
      </c>
      <c r="G107" s="177">
        <v>0</v>
      </c>
      <c r="H107" s="179">
        <f t="shared" si="3"/>
        <v>0</v>
      </c>
      <c r="I107" s="179">
        <f t="shared" si="4"/>
        <v>0.83333333333333337</v>
      </c>
      <c r="J107" s="180">
        <f t="shared" si="5"/>
        <v>0</v>
      </c>
    </row>
    <row r="108" spans="1:10" x14ac:dyDescent="0.2">
      <c r="A108" s="173" t="s">
        <v>300</v>
      </c>
      <c r="B108" s="183" t="s">
        <v>405</v>
      </c>
      <c r="C108" s="175">
        <v>2</v>
      </c>
      <c r="D108" s="178">
        <v>7</v>
      </c>
      <c r="E108" s="177">
        <v>0</v>
      </c>
      <c r="F108" s="178">
        <v>6</v>
      </c>
      <c r="G108" s="177">
        <v>3</v>
      </c>
      <c r="H108" s="179">
        <f t="shared" si="3"/>
        <v>0</v>
      </c>
      <c r="I108" s="179">
        <f t="shared" si="4"/>
        <v>0.8571428571428571</v>
      </c>
      <c r="J108" s="180">
        <f t="shared" si="5"/>
        <v>1.5</v>
      </c>
    </row>
    <row r="109" spans="1:10" x14ac:dyDescent="0.2">
      <c r="A109" s="173" t="s">
        <v>300</v>
      </c>
      <c r="B109" s="183" t="s">
        <v>383</v>
      </c>
      <c r="C109" s="175">
        <v>2</v>
      </c>
      <c r="D109" s="178">
        <v>6</v>
      </c>
      <c r="E109" s="177">
        <v>0</v>
      </c>
      <c r="F109" s="178">
        <v>5</v>
      </c>
      <c r="G109" s="177">
        <v>0</v>
      </c>
      <c r="H109" s="179">
        <f t="shared" si="3"/>
        <v>0</v>
      </c>
      <c r="I109" s="179">
        <f t="shared" si="4"/>
        <v>0.83333333333333337</v>
      </c>
      <c r="J109" s="180">
        <f t="shared" si="5"/>
        <v>0</v>
      </c>
    </row>
    <row r="110" spans="1:10" x14ac:dyDescent="0.2">
      <c r="A110" s="173" t="s">
        <v>300</v>
      </c>
      <c r="B110" s="183" t="s">
        <v>384</v>
      </c>
      <c r="C110" s="175">
        <v>3</v>
      </c>
      <c r="D110" s="178">
        <v>7</v>
      </c>
      <c r="E110" s="177">
        <v>0</v>
      </c>
      <c r="F110" s="178">
        <v>5</v>
      </c>
      <c r="G110" s="177">
        <v>0</v>
      </c>
      <c r="H110" s="179">
        <f t="shared" si="3"/>
        <v>0</v>
      </c>
      <c r="I110" s="179">
        <f t="shared" si="4"/>
        <v>0.7142857142857143</v>
      </c>
      <c r="J110" s="180">
        <f t="shared" si="5"/>
        <v>0</v>
      </c>
    </row>
    <row r="111" spans="1:10" x14ac:dyDescent="0.2">
      <c r="A111" s="173" t="s">
        <v>244</v>
      </c>
      <c r="B111" s="183" t="s">
        <v>59</v>
      </c>
      <c r="C111" s="175">
        <v>6</v>
      </c>
      <c r="D111" s="178">
        <v>30</v>
      </c>
      <c r="E111" s="177">
        <v>22</v>
      </c>
      <c r="F111" s="178">
        <v>1</v>
      </c>
      <c r="G111" s="177">
        <v>5</v>
      </c>
      <c r="H111" s="179">
        <f t="shared" si="3"/>
        <v>0.73333333333333328</v>
      </c>
      <c r="I111" s="179">
        <f t="shared" si="4"/>
        <v>3.3333333333333333E-2</v>
      </c>
      <c r="J111" s="180">
        <f t="shared" si="5"/>
        <v>0.83333333333333337</v>
      </c>
    </row>
    <row r="112" spans="1:10" x14ac:dyDescent="0.2">
      <c r="A112" s="173" t="s">
        <v>244</v>
      </c>
      <c r="B112" s="183" t="s">
        <v>255</v>
      </c>
      <c r="C112" s="175">
        <v>5</v>
      </c>
      <c r="D112" s="178">
        <v>14</v>
      </c>
      <c r="E112" s="177">
        <v>6</v>
      </c>
      <c r="F112" s="178">
        <v>5</v>
      </c>
      <c r="G112" s="177">
        <v>0</v>
      </c>
      <c r="H112" s="179">
        <f t="shared" si="3"/>
        <v>0.42857142857142855</v>
      </c>
      <c r="I112" s="179">
        <f t="shared" si="4"/>
        <v>0.35714285714285715</v>
      </c>
      <c r="J112" s="180">
        <f t="shared" si="5"/>
        <v>0</v>
      </c>
    </row>
    <row r="113" spans="1:10" x14ac:dyDescent="0.2">
      <c r="A113" s="173" t="s">
        <v>244</v>
      </c>
      <c r="B113" s="183" t="s">
        <v>357</v>
      </c>
      <c r="C113" s="175">
        <v>9</v>
      </c>
      <c r="D113" s="178">
        <v>44</v>
      </c>
      <c r="E113" s="177">
        <v>23</v>
      </c>
      <c r="F113" s="178">
        <v>11</v>
      </c>
      <c r="G113" s="177">
        <v>15</v>
      </c>
      <c r="H113" s="179">
        <f t="shared" si="3"/>
        <v>0.52272727272727271</v>
      </c>
      <c r="I113" s="179">
        <f t="shared" si="4"/>
        <v>0.25</v>
      </c>
      <c r="J113" s="180">
        <f t="shared" si="5"/>
        <v>1.6666666666666667</v>
      </c>
    </row>
    <row r="114" spans="1:10" x14ac:dyDescent="0.2">
      <c r="A114" s="173" t="s">
        <v>244</v>
      </c>
      <c r="B114" s="183" t="s">
        <v>88</v>
      </c>
      <c r="C114" s="175">
        <v>5</v>
      </c>
      <c r="D114" s="178">
        <v>7</v>
      </c>
      <c r="E114" s="177">
        <v>1</v>
      </c>
      <c r="F114" s="178">
        <v>3</v>
      </c>
      <c r="G114" s="177">
        <v>2</v>
      </c>
      <c r="H114" s="179">
        <f t="shared" si="3"/>
        <v>0.14285714285714285</v>
      </c>
      <c r="I114" s="179">
        <f t="shared" si="4"/>
        <v>0.42857142857142855</v>
      </c>
      <c r="J114" s="180">
        <f t="shared" si="5"/>
        <v>0.4</v>
      </c>
    </row>
    <row r="115" spans="1:10" x14ac:dyDescent="0.2">
      <c r="A115" s="173" t="s">
        <v>244</v>
      </c>
      <c r="B115" s="183" t="s">
        <v>92</v>
      </c>
      <c r="C115" s="175">
        <v>7</v>
      </c>
      <c r="D115" s="178">
        <v>14</v>
      </c>
      <c r="E115" s="177">
        <v>8</v>
      </c>
      <c r="F115" s="178">
        <v>1</v>
      </c>
      <c r="G115" s="177">
        <v>1</v>
      </c>
      <c r="H115" s="179">
        <f t="shared" si="3"/>
        <v>0.5714285714285714</v>
      </c>
      <c r="I115" s="179">
        <f t="shared" si="4"/>
        <v>7.1428571428571425E-2</v>
      </c>
      <c r="J115" s="180">
        <f t="shared" si="5"/>
        <v>0.14285714285714285</v>
      </c>
    </row>
    <row r="116" spans="1:10" x14ac:dyDescent="0.2">
      <c r="A116" s="173" t="s">
        <v>244</v>
      </c>
      <c r="B116" s="183" t="s">
        <v>74</v>
      </c>
      <c r="C116" s="175">
        <v>8</v>
      </c>
      <c r="D116" s="178">
        <v>22</v>
      </c>
      <c r="E116" s="177">
        <v>13</v>
      </c>
      <c r="F116" s="178">
        <v>3</v>
      </c>
      <c r="G116" s="177">
        <v>0</v>
      </c>
      <c r="H116" s="179">
        <f t="shared" si="3"/>
        <v>0.59090909090909094</v>
      </c>
      <c r="I116" s="179">
        <f t="shared" si="4"/>
        <v>0.13636363636363635</v>
      </c>
      <c r="J116" s="180">
        <f t="shared" si="5"/>
        <v>0</v>
      </c>
    </row>
    <row r="117" spans="1:10" x14ac:dyDescent="0.2">
      <c r="A117" s="173" t="s">
        <v>244</v>
      </c>
      <c r="B117" s="183" t="s">
        <v>222</v>
      </c>
      <c r="C117" s="175">
        <v>9</v>
      </c>
      <c r="D117" s="178">
        <v>36</v>
      </c>
      <c r="E117" s="177">
        <v>16</v>
      </c>
      <c r="F117" s="178">
        <v>6</v>
      </c>
      <c r="G117" s="177">
        <v>7</v>
      </c>
      <c r="H117" s="179">
        <f t="shared" si="3"/>
        <v>0.44444444444444442</v>
      </c>
      <c r="I117" s="179">
        <f t="shared" si="4"/>
        <v>0.16666666666666666</v>
      </c>
      <c r="J117" s="180">
        <f t="shared" si="5"/>
        <v>0.77777777777777779</v>
      </c>
    </row>
    <row r="118" spans="1:10" x14ac:dyDescent="0.2">
      <c r="A118" s="173" t="s">
        <v>244</v>
      </c>
      <c r="B118" s="183" t="s">
        <v>358</v>
      </c>
      <c r="C118" s="175">
        <v>7</v>
      </c>
      <c r="D118" s="178">
        <v>25</v>
      </c>
      <c r="E118" s="177">
        <v>14</v>
      </c>
      <c r="F118" s="178">
        <v>4</v>
      </c>
      <c r="G118" s="177">
        <v>5</v>
      </c>
      <c r="H118" s="179">
        <f t="shared" si="3"/>
        <v>0.56000000000000005</v>
      </c>
      <c r="I118" s="179">
        <f t="shared" si="4"/>
        <v>0.16</v>
      </c>
      <c r="J118" s="180">
        <f t="shared" si="5"/>
        <v>0.7142857142857143</v>
      </c>
    </row>
    <row r="119" spans="1:10" x14ac:dyDescent="0.2">
      <c r="A119" s="173" t="s">
        <v>244</v>
      </c>
      <c r="B119" s="183" t="s">
        <v>72</v>
      </c>
      <c r="C119" s="175">
        <v>8</v>
      </c>
      <c r="D119" s="178">
        <v>27</v>
      </c>
      <c r="E119" s="177">
        <v>10</v>
      </c>
      <c r="F119" s="178">
        <v>9</v>
      </c>
      <c r="G119" s="177">
        <v>16</v>
      </c>
      <c r="H119" s="179">
        <f t="shared" si="3"/>
        <v>0.37037037037037035</v>
      </c>
      <c r="I119" s="179">
        <f t="shared" si="4"/>
        <v>0.33333333333333331</v>
      </c>
      <c r="J119" s="180">
        <f t="shared" si="5"/>
        <v>2</v>
      </c>
    </row>
    <row r="120" spans="1:10" x14ac:dyDescent="0.2">
      <c r="A120" s="173" t="s">
        <v>244</v>
      </c>
      <c r="B120" s="183" t="s">
        <v>192</v>
      </c>
      <c r="C120" s="175">
        <v>5</v>
      </c>
      <c r="D120" s="178">
        <v>7</v>
      </c>
      <c r="E120" s="177">
        <v>3</v>
      </c>
      <c r="F120" s="178">
        <v>2</v>
      </c>
      <c r="G120" s="177">
        <v>0</v>
      </c>
      <c r="H120" s="179">
        <f t="shared" si="3"/>
        <v>0.42857142857142855</v>
      </c>
      <c r="I120" s="179">
        <f t="shared" si="4"/>
        <v>0.2857142857142857</v>
      </c>
      <c r="J120" s="180">
        <f t="shared" si="5"/>
        <v>0</v>
      </c>
    </row>
    <row r="121" spans="1:10" x14ac:dyDescent="0.2">
      <c r="A121" s="173" t="s">
        <v>244</v>
      </c>
      <c r="B121" s="183" t="s">
        <v>89</v>
      </c>
      <c r="C121" s="175">
        <v>4</v>
      </c>
      <c r="D121" s="178">
        <v>10</v>
      </c>
      <c r="E121" s="177">
        <v>4</v>
      </c>
      <c r="F121" s="178">
        <v>4</v>
      </c>
      <c r="G121" s="177">
        <v>0</v>
      </c>
      <c r="H121" s="179">
        <f t="shared" si="3"/>
        <v>0.4</v>
      </c>
      <c r="I121" s="179">
        <f t="shared" si="4"/>
        <v>0.4</v>
      </c>
      <c r="J121" s="180">
        <f t="shared" si="5"/>
        <v>0</v>
      </c>
    </row>
    <row r="122" spans="1:10" x14ac:dyDescent="0.2">
      <c r="A122" s="173" t="s">
        <v>244</v>
      </c>
      <c r="B122" s="183" t="s">
        <v>85</v>
      </c>
      <c r="C122" s="175">
        <v>8</v>
      </c>
      <c r="D122" s="178">
        <v>0</v>
      </c>
      <c r="E122" s="177">
        <v>0</v>
      </c>
      <c r="F122" s="178">
        <v>0</v>
      </c>
      <c r="G122" s="177">
        <v>23</v>
      </c>
      <c r="H122" s="179">
        <f t="shared" si="3"/>
        <v>0</v>
      </c>
      <c r="I122" s="179">
        <f t="shared" si="4"/>
        <v>0</v>
      </c>
      <c r="J122" s="180">
        <f t="shared" si="5"/>
        <v>2.875</v>
      </c>
    </row>
    <row r="123" spans="1:10" x14ac:dyDescent="0.2">
      <c r="A123" s="173" t="s">
        <v>244</v>
      </c>
      <c r="B123" s="183" t="s">
        <v>57</v>
      </c>
      <c r="C123" s="175">
        <v>5</v>
      </c>
      <c r="D123" s="178">
        <v>24</v>
      </c>
      <c r="E123" s="177">
        <v>14</v>
      </c>
      <c r="F123" s="178">
        <v>5</v>
      </c>
      <c r="G123" s="177">
        <v>14</v>
      </c>
      <c r="H123" s="179">
        <f t="shared" si="3"/>
        <v>0.58333333333333337</v>
      </c>
      <c r="I123" s="179">
        <f t="shared" si="4"/>
        <v>0.20833333333333334</v>
      </c>
      <c r="J123" s="180">
        <f t="shared" si="5"/>
        <v>2.8</v>
      </c>
    </row>
    <row r="124" spans="1:10" x14ac:dyDescent="0.2">
      <c r="A124" s="173" t="s">
        <v>67</v>
      </c>
      <c r="B124" s="183" t="s">
        <v>285</v>
      </c>
      <c r="C124" s="175">
        <v>11</v>
      </c>
      <c r="D124" s="178">
        <v>54</v>
      </c>
      <c r="E124" s="177">
        <v>39</v>
      </c>
      <c r="F124" s="178">
        <v>3</v>
      </c>
      <c r="G124" s="177">
        <v>0</v>
      </c>
      <c r="H124" s="179">
        <f t="shared" si="3"/>
        <v>0.72222222222222221</v>
      </c>
      <c r="I124" s="179">
        <f t="shared" si="4"/>
        <v>5.5555555555555552E-2</v>
      </c>
      <c r="J124" s="180">
        <f t="shared" si="5"/>
        <v>0</v>
      </c>
    </row>
    <row r="125" spans="1:10" x14ac:dyDescent="0.2">
      <c r="A125" s="173" t="s">
        <v>67</v>
      </c>
      <c r="B125" s="183" t="s">
        <v>198</v>
      </c>
      <c r="C125" s="175">
        <v>3</v>
      </c>
      <c r="D125" s="178">
        <v>1</v>
      </c>
      <c r="E125" s="177">
        <v>0</v>
      </c>
      <c r="F125" s="178">
        <v>1</v>
      </c>
      <c r="G125" s="177">
        <v>0</v>
      </c>
      <c r="H125" s="179">
        <f t="shared" si="3"/>
        <v>0</v>
      </c>
      <c r="I125" s="179">
        <f t="shared" si="4"/>
        <v>1</v>
      </c>
      <c r="J125" s="180">
        <f t="shared" si="5"/>
        <v>0</v>
      </c>
    </row>
    <row r="126" spans="1:10" x14ac:dyDescent="0.2">
      <c r="A126" s="173" t="s">
        <v>67</v>
      </c>
      <c r="B126" s="183" t="s">
        <v>190</v>
      </c>
      <c r="C126" s="175">
        <v>11</v>
      </c>
      <c r="D126" s="178">
        <v>48</v>
      </c>
      <c r="E126" s="177">
        <v>25</v>
      </c>
      <c r="F126" s="178">
        <v>3</v>
      </c>
      <c r="G126" s="177">
        <v>18</v>
      </c>
      <c r="H126" s="179">
        <f t="shared" si="3"/>
        <v>0.52083333333333337</v>
      </c>
      <c r="I126" s="179">
        <f t="shared" si="4"/>
        <v>6.25E-2</v>
      </c>
      <c r="J126" s="180">
        <f t="shared" si="5"/>
        <v>1.6363636363636365</v>
      </c>
    </row>
    <row r="127" spans="1:10" x14ac:dyDescent="0.2">
      <c r="A127" s="173" t="s">
        <v>67</v>
      </c>
      <c r="B127" s="183" t="s">
        <v>124</v>
      </c>
      <c r="C127" s="175">
        <v>4</v>
      </c>
      <c r="D127" s="178">
        <v>7</v>
      </c>
      <c r="E127" s="177">
        <v>2</v>
      </c>
      <c r="F127" s="178">
        <v>1</v>
      </c>
      <c r="G127" s="177">
        <v>1</v>
      </c>
      <c r="H127" s="179">
        <f t="shared" si="3"/>
        <v>0.2857142857142857</v>
      </c>
      <c r="I127" s="179">
        <f t="shared" si="4"/>
        <v>0.14285714285714285</v>
      </c>
      <c r="J127" s="180">
        <f t="shared" si="5"/>
        <v>0.25</v>
      </c>
    </row>
    <row r="128" spans="1:10" x14ac:dyDescent="0.2">
      <c r="A128" s="173" t="s">
        <v>67</v>
      </c>
      <c r="B128" s="183" t="s">
        <v>166</v>
      </c>
      <c r="C128" s="175">
        <v>10</v>
      </c>
      <c r="D128" s="178">
        <v>52</v>
      </c>
      <c r="E128" s="177">
        <v>35</v>
      </c>
      <c r="F128" s="178">
        <v>3</v>
      </c>
      <c r="G128" s="177">
        <v>49</v>
      </c>
      <c r="H128" s="179">
        <f t="shared" si="3"/>
        <v>0.67307692307692313</v>
      </c>
      <c r="I128" s="179">
        <f t="shared" si="4"/>
        <v>5.7692307692307696E-2</v>
      </c>
      <c r="J128" s="180">
        <f t="shared" si="5"/>
        <v>4.9000000000000004</v>
      </c>
    </row>
    <row r="129" spans="1:10" x14ac:dyDescent="0.2">
      <c r="A129" s="173" t="s">
        <v>67</v>
      </c>
      <c r="B129" s="183" t="s">
        <v>365</v>
      </c>
      <c r="C129" s="175">
        <v>11</v>
      </c>
      <c r="D129" s="178">
        <v>45</v>
      </c>
      <c r="E129" s="177">
        <v>30</v>
      </c>
      <c r="F129" s="178">
        <v>5</v>
      </c>
      <c r="G129" s="177">
        <v>3</v>
      </c>
      <c r="H129" s="179">
        <f t="shared" si="3"/>
        <v>0.66666666666666663</v>
      </c>
      <c r="I129" s="179">
        <f t="shared" si="4"/>
        <v>0.1111111111111111</v>
      </c>
      <c r="J129" s="180">
        <f t="shared" si="5"/>
        <v>0.27272727272727271</v>
      </c>
    </row>
    <row r="130" spans="1:10" x14ac:dyDescent="0.2">
      <c r="A130" s="173" t="s">
        <v>67</v>
      </c>
      <c r="B130" s="183" t="s">
        <v>223</v>
      </c>
      <c r="C130" s="175">
        <v>4</v>
      </c>
      <c r="D130" s="178">
        <v>6</v>
      </c>
      <c r="E130" s="177">
        <v>3</v>
      </c>
      <c r="F130" s="178">
        <v>0</v>
      </c>
      <c r="G130" s="177">
        <v>6</v>
      </c>
      <c r="H130" s="179">
        <f t="shared" si="3"/>
        <v>0.5</v>
      </c>
      <c r="I130" s="179">
        <f t="shared" si="4"/>
        <v>0</v>
      </c>
      <c r="J130" s="180">
        <f t="shared" si="5"/>
        <v>1.5</v>
      </c>
    </row>
    <row r="131" spans="1:10" x14ac:dyDescent="0.2">
      <c r="A131" s="173" t="s">
        <v>67</v>
      </c>
      <c r="B131" s="183" t="s">
        <v>423</v>
      </c>
      <c r="C131" s="175">
        <v>10</v>
      </c>
      <c r="D131" s="178">
        <v>45</v>
      </c>
      <c r="E131" s="177">
        <v>26</v>
      </c>
      <c r="F131" s="178">
        <v>12</v>
      </c>
      <c r="G131" s="177">
        <v>9</v>
      </c>
      <c r="H131" s="179">
        <f t="shared" ref="H131:H194" si="6">IF(D131=0,0,E131/D131)</f>
        <v>0.57777777777777772</v>
      </c>
      <c r="I131" s="179">
        <f t="shared" ref="I131:I194" si="7">IF(D131=0,0,F131/D131)</f>
        <v>0.26666666666666666</v>
      </c>
      <c r="J131" s="180">
        <f t="shared" ref="J131:J194" si="8">G131/C131</f>
        <v>0.9</v>
      </c>
    </row>
    <row r="132" spans="1:10" x14ac:dyDescent="0.2">
      <c r="A132" s="173" t="s">
        <v>67</v>
      </c>
      <c r="B132" s="183" t="s">
        <v>240</v>
      </c>
      <c r="C132" s="175">
        <v>3</v>
      </c>
      <c r="D132" s="178">
        <v>4</v>
      </c>
      <c r="E132" s="177">
        <v>1</v>
      </c>
      <c r="F132" s="178">
        <v>0</v>
      </c>
      <c r="G132" s="177">
        <v>0</v>
      </c>
      <c r="H132" s="179">
        <f t="shared" si="6"/>
        <v>0.25</v>
      </c>
      <c r="I132" s="179">
        <f t="shared" si="7"/>
        <v>0</v>
      </c>
      <c r="J132" s="180">
        <f t="shared" si="8"/>
        <v>0</v>
      </c>
    </row>
    <row r="133" spans="1:10" x14ac:dyDescent="0.2">
      <c r="A133" s="173" t="s">
        <v>67</v>
      </c>
      <c r="B133" s="183" t="s">
        <v>221</v>
      </c>
      <c r="C133" s="175">
        <v>11</v>
      </c>
      <c r="D133" s="178">
        <v>0</v>
      </c>
      <c r="E133" s="177">
        <v>0</v>
      </c>
      <c r="F133" s="178">
        <v>0</v>
      </c>
      <c r="G133" s="177">
        <v>27</v>
      </c>
      <c r="H133" s="179">
        <f t="shared" si="6"/>
        <v>0</v>
      </c>
      <c r="I133" s="179">
        <f t="shared" si="7"/>
        <v>0</v>
      </c>
      <c r="J133" s="180">
        <f t="shared" si="8"/>
        <v>2.4545454545454546</v>
      </c>
    </row>
    <row r="134" spans="1:10" x14ac:dyDescent="0.2">
      <c r="A134" s="173" t="s">
        <v>67</v>
      </c>
      <c r="B134" s="183" t="s">
        <v>364</v>
      </c>
      <c r="C134" s="175">
        <v>4</v>
      </c>
      <c r="D134" s="178">
        <v>11</v>
      </c>
      <c r="E134" s="177">
        <v>7</v>
      </c>
      <c r="F134" s="178">
        <v>1</v>
      </c>
      <c r="G134" s="177">
        <v>0</v>
      </c>
      <c r="H134" s="179">
        <f t="shared" si="6"/>
        <v>0.63636363636363635</v>
      </c>
      <c r="I134" s="179">
        <f t="shared" si="7"/>
        <v>9.0909090909090912E-2</v>
      </c>
      <c r="J134" s="180">
        <f t="shared" si="8"/>
        <v>0</v>
      </c>
    </row>
    <row r="135" spans="1:10" x14ac:dyDescent="0.2">
      <c r="A135" s="173" t="s">
        <v>67</v>
      </c>
      <c r="B135" s="183" t="s">
        <v>182</v>
      </c>
      <c r="C135" s="175">
        <v>11</v>
      </c>
      <c r="D135" s="178">
        <v>17</v>
      </c>
      <c r="E135" s="177">
        <v>7</v>
      </c>
      <c r="F135" s="178">
        <v>2</v>
      </c>
      <c r="G135" s="177">
        <v>8</v>
      </c>
      <c r="H135" s="179">
        <f t="shared" si="6"/>
        <v>0.41176470588235292</v>
      </c>
      <c r="I135" s="179">
        <f t="shared" si="7"/>
        <v>0.11764705882352941</v>
      </c>
      <c r="J135" s="180">
        <f t="shared" si="8"/>
        <v>0.72727272727272729</v>
      </c>
    </row>
    <row r="136" spans="1:10" x14ac:dyDescent="0.2">
      <c r="A136" s="173" t="s">
        <v>67</v>
      </c>
      <c r="B136" s="183" t="s">
        <v>51</v>
      </c>
      <c r="C136" s="175">
        <v>5</v>
      </c>
      <c r="D136" s="178">
        <v>1</v>
      </c>
      <c r="E136" s="177">
        <v>0</v>
      </c>
      <c r="F136" s="178">
        <v>0</v>
      </c>
      <c r="G136" s="177">
        <v>6</v>
      </c>
      <c r="H136" s="179">
        <f t="shared" si="6"/>
        <v>0</v>
      </c>
      <c r="I136" s="179">
        <f t="shared" si="7"/>
        <v>0</v>
      </c>
      <c r="J136" s="180">
        <f t="shared" si="8"/>
        <v>1.2</v>
      </c>
    </row>
    <row r="137" spans="1:10" x14ac:dyDescent="0.2">
      <c r="A137" s="173" t="s">
        <v>67</v>
      </c>
      <c r="B137" s="183" t="s">
        <v>76</v>
      </c>
      <c r="C137" s="175">
        <v>9</v>
      </c>
      <c r="D137" s="178">
        <v>39</v>
      </c>
      <c r="E137" s="177">
        <v>23</v>
      </c>
      <c r="F137" s="178">
        <v>5</v>
      </c>
      <c r="G137" s="177">
        <v>5</v>
      </c>
      <c r="H137" s="179">
        <f t="shared" si="6"/>
        <v>0.58974358974358976</v>
      </c>
      <c r="I137" s="179">
        <f t="shared" si="7"/>
        <v>0.12820512820512819</v>
      </c>
      <c r="J137" s="180">
        <f t="shared" si="8"/>
        <v>0.55555555555555558</v>
      </c>
    </row>
    <row r="138" spans="1:10" x14ac:dyDescent="0.2">
      <c r="A138" s="173" t="s">
        <v>67</v>
      </c>
      <c r="B138" s="183" t="s">
        <v>362</v>
      </c>
      <c r="C138" s="175">
        <v>3</v>
      </c>
      <c r="D138" s="178">
        <v>0</v>
      </c>
      <c r="E138" s="177">
        <v>0</v>
      </c>
      <c r="F138" s="178">
        <v>0</v>
      </c>
      <c r="G138" s="177">
        <v>0</v>
      </c>
      <c r="H138" s="179">
        <f t="shared" si="6"/>
        <v>0</v>
      </c>
      <c r="I138" s="179">
        <f t="shared" si="7"/>
        <v>0</v>
      </c>
      <c r="J138" s="180">
        <f t="shared" si="8"/>
        <v>0</v>
      </c>
    </row>
    <row r="139" spans="1:10" x14ac:dyDescent="0.2">
      <c r="A139" s="173" t="s">
        <v>67</v>
      </c>
      <c r="B139" s="183" t="s">
        <v>226</v>
      </c>
      <c r="C139" s="175">
        <v>2</v>
      </c>
      <c r="D139" s="178">
        <v>0</v>
      </c>
      <c r="E139" s="177">
        <v>0</v>
      </c>
      <c r="F139" s="178">
        <v>0</v>
      </c>
      <c r="G139" s="177">
        <v>0</v>
      </c>
      <c r="H139" s="179">
        <f t="shared" si="6"/>
        <v>0</v>
      </c>
      <c r="I139" s="179">
        <f t="shared" si="7"/>
        <v>0</v>
      </c>
      <c r="J139" s="180">
        <f t="shared" si="8"/>
        <v>0</v>
      </c>
    </row>
    <row r="140" spans="1:10" x14ac:dyDescent="0.2">
      <c r="A140" s="173" t="s">
        <v>67</v>
      </c>
      <c r="B140" s="183" t="s">
        <v>389</v>
      </c>
      <c r="C140" s="175">
        <v>8</v>
      </c>
      <c r="D140" s="178">
        <v>13</v>
      </c>
      <c r="E140" s="177">
        <v>8</v>
      </c>
      <c r="F140" s="178">
        <v>1</v>
      </c>
      <c r="G140" s="177">
        <v>1</v>
      </c>
      <c r="H140" s="179">
        <f t="shared" si="6"/>
        <v>0.61538461538461542</v>
      </c>
      <c r="I140" s="179">
        <f t="shared" si="7"/>
        <v>7.6923076923076927E-2</v>
      </c>
      <c r="J140" s="180">
        <f t="shared" si="8"/>
        <v>0.125</v>
      </c>
    </row>
    <row r="141" spans="1:10" x14ac:dyDescent="0.2">
      <c r="A141" s="173" t="s">
        <v>67</v>
      </c>
      <c r="B141" s="183" t="s">
        <v>390</v>
      </c>
      <c r="C141" s="175">
        <v>3</v>
      </c>
      <c r="D141" s="178">
        <v>5</v>
      </c>
      <c r="E141" s="177">
        <v>4</v>
      </c>
      <c r="F141" s="178">
        <v>1</v>
      </c>
      <c r="G141" s="177">
        <v>0</v>
      </c>
      <c r="H141" s="179">
        <f t="shared" si="6"/>
        <v>0.8</v>
      </c>
      <c r="I141" s="179">
        <f t="shared" si="7"/>
        <v>0.2</v>
      </c>
      <c r="J141" s="180">
        <f t="shared" si="8"/>
        <v>0</v>
      </c>
    </row>
    <row r="142" spans="1:10" x14ac:dyDescent="0.2">
      <c r="A142" s="173" t="s">
        <v>199</v>
      </c>
      <c r="B142" s="183" t="s">
        <v>324</v>
      </c>
      <c r="C142" s="175">
        <v>7</v>
      </c>
      <c r="D142" s="178">
        <v>28</v>
      </c>
      <c r="E142" s="177">
        <v>9</v>
      </c>
      <c r="F142" s="178">
        <v>16</v>
      </c>
      <c r="G142" s="177">
        <v>2</v>
      </c>
      <c r="H142" s="179">
        <f t="shared" si="6"/>
        <v>0.32142857142857145</v>
      </c>
      <c r="I142" s="179">
        <f t="shared" si="7"/>
        <v>0.5714285714285714</v>
      </c>
      <c r="J142" s="180">
        <f t="shared" si="8"/>
        <v>0.2857142857142857</v>
      </c>
    </row>
    <row r="143" spans="1:10" x14ac:dyDescent="0.2">
      <c r="A143" s="173" t="s">
        <v>199</v>
      </c>
      <c r="B143" s="183" t="s">
        <v>237</v>
      </c>
      <c r="C143" s="175">
        <v>6</v>
      </c>
      <c r="D143" s="178">
        <v>23</v>
      </c>
      <c r="E143" s="177">
        <v>2</v>
      </c>
      <c r="F143" s="178">
        <v>11</v>
      </c>
      <c r="G143" s="177">
        <v>4</v>
      </c>
      <c r="H143" s="179">
        <f t="shared" si="6"/>
        <v>8.6956521739130432E-2</v>
      </c>
      <c r="I143" s="179">
        <f t="shared" si="7"/>
        <v>0.47826086956521741</v>
      </c>
      <c r="J143" s="180">
        <f t="shared" si="8"/>
        <v>0.66666666666666663</v>
      </c>
    </row>
    <row r="144" spans="1:10" x14ac:dyDescent="0.2">
      <c r="A144" s="173" t="s">
        <v>199</v>
      </c>
      <c r="B144" s="183" t="s">
        <v>376</v>
      </c>
      <c r="C144" s="175">
        <v>7</v>
      </c>
      <c r="D144" s="178">
        <v>25</v>
      </c>
      <c r="E144" s="177">
        <v>12</v>
      </c>
      <c r="F144" s="178">
        <v>7</v>
      </c>
      <c r="G144" s="177">
        <v>9</v>
      </c>
      <c r="H144" s="179">
        <f t="shared" si="6"/>
        <v>0.48</v>
      </c>
      <c r="I144" s="179">
        <f t="shared" si="7"/>
        <v>0.28000000000000003</v>
      </c>
      <c r="J144" s="180">
        <f t="shared" si="8"/>
        <v>1.2857142857142858</v>
      </c>
    </row>
    <row r="145" spans="1:10" x14ac:dyDescent="0.2">
      <c r="A145" s="173" t="s">
        <v>199</v>
      </c>
      <c r="B145" s="183" t="s">
        <v>125</v>
      </c>
      <c r="C145" s="175">
        <v>7</v>
      </c>
      <c r="D145" s="178">
        <v>32</v>
      </c>
      <c r="E145" s="177">
        <v>11</v>
      </c>
      <c r="F145" s="178">
        <v>14</v>
      </c>
      <c r="G145" s="177">
        <v>11</v>
      </c>
      <c r="H145" s="179">
        <f t="shared" si="6"/>
        <v>0.34375</v>
      </c>
      <c r="I145" s="179">
        <f t="shared" si="7"/>
        <v>0.4375</v>
      </c>
      <c r="J145" s="180">
        <f t="shared" si="8"/>
        <v>1.5714285714285714</v>
      </c>
    </row>
    <row r="146" spans="1:10" x14ac:dyDescent="0.2">
      <c r="A146" s="173" t="s">
        <v>199</v>
      </c>
      <c r="B146" s="183" t="s">
        <v>292</v>
      </c>
      <c r="C146" s="175">
        <v>7</v>
      </c>
      <c r="D146" s="178">
        <v>25</v>
      </c>
      <c r="E146" s="177">
        <v>2</v>
      </c>
      <c r="F146" s="178">
        <v>17</v>
      </c>
      <c r="G146" s="177">
        <v>0</v>
      </c>
      <c r="H146" s="179">
        <f t="shared" si="6"/>
        <v>0.08</v>
      </c>
      <c r="I146" s="179">
        <f t="shared" si="7"/>
        <v>0.68</v>
      </c>
      <c r="J146" s="180">
        <f t="shared" si="8"/>
        <v>0</v>
      </c>
    </row>
    <row r="147" spans="1:10" x14ac:dyDescent="0.2">
      <c r="A147" s="173" t="s">
        <v>199</v>
      </c>
      <c r="B147" s="183" t="s">
        <v>375</v>
      </c>
      <c r="C147" s="175">
        <v>7</v>
      </c>
      <c r="D147" s="178">
        <v>30</v>
      </c>
      <c r="E147" s="177">
        <v>9</v>
      </c>
      <c r="F147" s="178">
        <v>16</v>
      </c>
      <c r="G147" s="177">
        <v>22</v>
      </c>
      <c r="H147" s="179">
        <f t="shared" si="6"/>
        <v>0.3</v>
      </c>
      <c r="I147" s="179">
        <f t="shared" si="7"/>
        <v>0.53333333333333333</v>
      </c>
      <c r="J147" s="180">
        <f t="shared" si="8"/>
        <v>3.1428571428571428</v>
      </c>
    </row>
    <row r="148" spans="1:10" x14ac:dyDescent="0.2">
      <c r="A148" s="173" t="s">
        <v>199</v>
      </c>
      <c r="B148" s="183" t="s">
        <v>325</v>
      </c>
      <c r="C148" s="175">
        <v>4</v>
      </c>
      <c r="D148" s="178">
        <v>7</v>
      </c>
      <c r="E148" s="177">
        <v>0</v>
      </c>
      <c r="F148" s="178">
        <v>6</v>
      </c>
      <c r="G148" s="177">
        <v>0</v>
      </c>
      <c r="H148" s="179">
        <f t="shared" si="6"/>
        <v>0</v>
      </c>
      <c r="I148" s="179">
        <f t="shared" si="7"/>
        <v>0.8571428571428571</v>
      </c>
      <c r="J148" s="180">
        <f t="shared" si="8"/>
        <v>0</v>
      </c>
    </row>
    <row r="149" spans="1:10" x14ac:dyDescent="0.2">
      <c r="A149" s="173" t="s">
        <v>299</v>
      </c>
      <c r="B149" s="183" t="s">
        <v>347</v>
      </c>
      <c r="C149" s="175">
        <v>9</v>
      </c>
      <c r="D149" s="178">
        <v>35</v>
      </c>
      <c r="E149" s="177">
        <v>11</v>
      </c>
      <c r="F149" s="178">
        <v>18</v>
      </c>
      <c r="G149" s="177">
        <v>17</v>
      </c>
      <c r="H149" s="179">
        <f t="shared" si="6"/>
        <v>0.31428571428571428</v>
      </c>
      <c r="I149" s="179">
        <f t="shared" si="7"/>
        <v>0.51428571428571423</v>
      </c>
      <c r="J149" s="180">
        <f t="shared" si="8"/>
        <v>1.8888888888888888</v>
      </c>
    </row>
    <row r="150" spans="1:10" x14ac:dyDescent="0.2">
      <c r="A150" s="173" t="s">
        <v>299</v>
      </c>
      <c r="B150" s="183" t="s">
        <v>348</v>
      </c>
      <c r="C150" s="175">
        <v>9</v>
      </c>
      <c r="D150" s="178">
        <v>29</v>
      </c>
      <c r="E150" s="177">
        <v>16</v>
      </c>
      <c r="F150" s="178">
        <v>12</v>
      </c>
      <c r="G150" s="177">
        <v>0</v>
      </c>
      <c r="H150" s="179">
        <f t="shared" si="6"/>
        <v>0.55172413793103448</v>
      </c>
      <c r="I150" s="179">
        <f t="shared" si="7"/>
        <v>0.41379310344827586</v>
      </c>
      <c r="J150" s="180">
        <f t="shared" si="8"/>
        <v>0</v>
      </c>
    </row>
    <row r="151" spans="1:10" x14ac:dyDescent="0.2">
      <c r="A151" s="173" t="s">
        <v>299</v>
      </c>
      <c r="B151" s="183" t="s">
        <v>349</v>
      </c>
      <c r="C151" s="175">
        <v>9</v>
      </c>
      <c r="D151" s="178">
        <v>15</v>
      </c>
      <c r="E151" s="177">
        <v>2</v>
      </c>
      <c r="F151" s="178">
        <v>9</v>
      </c>
      <c r="G151" s="177">
        <v>3</v>
      </c>
      <c r="H151" s="179">
        <f t="shared" si="6"/>
        <v>0.13333333333333333</v>
      </c>
      <c r="I151" s="179">
        <f t="shared" si="7"/>
        <v>0.6</v>
      </c>
      <c r="J151" s="180">
        <f t="shared" si="8"/>
        <v>0.33333333333333331</v>
      </c>
    </row>
    <row r="152" spans="1:10" x14ac:dyDescent="0.2">
      <c r="A152" s="173" t="s">
        <v>299</v>
      </c>
      <c r="B152" s="183" t="s">
        <v>350</v>
      </c>
      <c r="C152" s="175">
        <v>9</v>
      </c>
      <c r="D152" s="178">
        <v>6</v>
      </c>
      <c r="E152" s="177">
        <v>0</v>
      </c>
      <c r="F152" s="178">
        <v>3</v>
      </c>
      <c r="G152" s="177">
        <v>6</v>
      </c>
      <c r="H152" s="179">
        <f t="shared" si="6"/>
        <v>0</v>
      </c>
      <c r="I152" s="179">
        <f t="shared" si="7"/>
        <v>0.5</v>
      </c>
      <c r="J152" s="180">
        <f t="shared" si="8"/>
        <v>0.66666666666666663</v>
      </c>
    </row>
    <row r="153" spans="1:10" x14ac:dyDescent="0.2">
      <c r="A153" s="173" t="s">
        <v>299</v>
      </c>
      <c r="B153" s="183" t="s">
        <v>58</v>
      </c>
      <c r="C153" s="175">
        <v>9</v>
      </c>
      <c r="D153" s="178">
        <v>23</v>
      </c>
      <c r="E153" s="177">
        <v>9</v>
      </c>
      <c r="F153" s="178">
        <v>6</v>
      </c>
      <c r="G153" s="177">
        <v>6</v>
      </c>
      <c r="H153" s="179">
        <f t="shared" si="6"/>
        <v>0.39130434782608697</v>
      </c>
      <c r="I153" s="179">
        <f t="shared" si="7"/>
        <v>0.2608695652173913</v>
      </c>
      <c r="J153" s="180">
        <f t="shared" si="8"/>
        <v>0.66666666666666663</v>
      </c>
    </row>
    <row r="154" spans="1:10" x14ac:dyDescent="0.2">
      <c r="A154" s="173" t="s">
        <v>299</v>
      </c>
      <c r="B154" s="183" t="s">
        <v>351</v>
      </c>
      <c r="C154" s="175">
        <v>10</v>
      </c>
      <c r="D154" s="178">
        <v>21</v>
      </c>
      <c r="E154" s="177">
        <v>4</v>
      </c>
      <c r="F154" s="178">
        <v>15</v>
      </c>
      <c r="G154" s="177">
        <v>4</v>
      </c>
      <c r="H154" s="179">
        <f t="shared" si="6"/>
        <v>0.19047619047619047</v>
      </c>
      <c r="I154" s="179">
        <f t="shared" si="7"/>
        <v>0.7142857142857143</v>
      </c>
      <c r="J154" s="180">
        <f t="shared" si="8"/>
        <v>0.4</v>
      </c>
    </row>
    <row r="155" spans="1:10" x14ac:dyDescent="0.2">
      <c r="A155" s="173" t="s">
        <v>299</v>
      </c>
      <c r="B155" s="183" t="s">
        <v>386</v>
      </c>
      <c r="C155" s="175">
        <v>5</v>
      </c>
      <c r="D155" s="178">
        <v>15</v>
      </c>
      <c r="E155" s="177">
        <v>2</v>
      </c>
      <c r="F155" s="178">
        <v>10</v>
      </c>
      <c r="G155" s="177">
        <v>0</v>
      </c>
      <c r="H155" s="179">
        <f t="shared" si="6"/>
        <v>0.13333333333333333</v>
      </c>
      <c r="I155" s="179">
        <f t="shared" si="7"/>
        <v>0.66666666666666663</v>
      </c>
      <c r="J155" s="180">
        <f t="shared" si="8"/>
        <v>0</v>
      </c>
    </row>
    <row r="156" spans="1:10" x14ac:dyDescent="0.2">
      <c r="A156" s="173" t="s">
        <v>299</v>
      </c>
      <c r="B156" s="183" t="s">
        <v>111</v>
      </c>
      <c r="C156" s="175">
        <v>9</v>
      </c>
      <c r="D156" s="178">
        <v>20</v>
      </c>
      <c r="E156" s="177">
        <v>6</v>
      </c>
      <c r="F156" s="178">
        <v>7</v>
      </c>
      <c r="G156" s="177">
        <v>8</v>
      </c>
      <c r="H156" s="179">
        <f t="shared" si="6"/>
        <v>0.3</v>
      </c>
      <c r="I156" s="179">
        <f t="shared" si="7"/>
        <v>0.35</v>
      </c>
      <c r="J156" s="180">
        <f t="shared" si="8"/>
        <v>0.88888888888888884</v>
      </c>
    </row>
    <row r="157" spans="1:10" x14ac:dyDescent="0.2">
      <c r="A157" s="173" t="s">
        <v>299</v>
      </c>
      <c r="B157" s="183" t="s">
        <v>352</v>
      </c>
      <c r="C157" s="175">
        <v>10</v>
      </c>
      <c r="D157" s="178">
        <v>23</v>
      </c>
      <c r="E157" s="177">
        <v>6</v>
      </c>
      <c r="F157" s="178">
        <v>12</v>
      </c>
      <c r="G157" s="177">
        <v>5</v>
      </c>
      <c r="H157" s="179">
        <f t="shared" si="6"/>
        <v>0.2608695652173913</v>
      </c>
      <c r="I157" s="179">
        <f t="shared" si="7"/>
        <v>0.52173913043478259</v>
      </c>
      <c r="J157" s="180">
        <f t="shared" si="8"/>
        <v>0.5</v>
      </c>
    </row>
    <row r="158" spans="1:10" x14ac:dyDescent="0.2">
      <c r="A158" s="173" t="s">
        <v>299</v>
      </c>
      <c r="B158" s="183" t="s">
        <v>353</v>
      </c>
      <c r="C158" s="175">
        <v>10</v>
      </c>
      <c r="D158" s="178">
        <v>33</v>
      </c>
      <c r="E158" s="177">
        <v>14</v>
      </c>
      <c r="F158" s="178">
        <v>12</v>
      </c>
      <c r="G158" s="177">
        <v>0</v>
      </c>
      <c r="H158" s="179">
        <f t="shared" si="6"/>
        <v>0.42424242424242425</v>
      </c>
      <c r="I158" s="179">
        <f t="shared" si="7"/>
        <v>0.36363636363636365</v>
      </c>
      <c r="J158" s="180">
        <f t="shared" si="8"/>
        <v>0</v>
      </c>
    </row>
    <row r="159" spans="1:10" x14ac:dyDescent="0.2">
      <c r="A159" s="173" t="s">
        <v>299</v>
      </c>
      <c r="B159" s="183" t="s">
        <v>410</v>
      </c>
      <c r="C159" s="175">
        <v>10</v>
      </c>
      <c r="D159" s="178">
        <v>23</v>
      </c>
      <c r="E159" s="177">
        <v>3</v>
      </c>
      <c r="F159" s="178">
        <v>11</v>
      </c>
      <c r="G159" s="177">
        <v>14</v>
      </c>
      <c r="H159" s="179">
        <f t="shared" si="6"/>
        <v>0.13043478260869565</v>
      </c>
      <c r="I159" s="179">
        <f t="shared" si="7"/>
        <v>0.47826086956521741</v>
      </c>
      <c r="J159" s="180">
        <f t="shared" si="8"/>
        <v>1.4</v>
      </c>
    </row>
    <row r="160" spans="1:10" x14ac:dyDescent="0.2">
      <c r="A160" s="173" t="s">
        <v>116</v>
      </c>
      <c r="B160" s="183" t="s">
        <v>169</v>
      </c>
      <c r="C160" s="175">
        <v>7</v>
      </c>
      <c r="D160" s="178">
        <v>17</v>
      </c>
      <c r="E160" s="177">
        <v>5</v>
      </c>
      <c r="F160" s="178">
        <v>5</v>
      </c>
      <c r="G160" s="177">
        <v>9</v>
      </c>
      <c r="H160" s="179">
        <f t="shared" si="6"/>
        <v>0.29411764705882354</v>
      </c>
      <c r="I160" s="179">
        <f t="shared" si="7"/>
        <v>0.29411764705882354</v>
      </c>
      <c r="J160" s="180">
        <f t="shared" si="8"/>
        <v>1.2857142857142858</v>
      </c>
    </row>
    <row r="161" spans="1:10" x14ac:dyDescent="0.2">
      <c r="A161" s="173" t="s">
        <v>116</v>
      </c>
      <c r="B161" s="183" t="s">
        <v>91</v>
      </c>
      <c r="C161" s="175">
        <v>7</v>
      </c>
      <c r="D161" s="178">
        <v>26</v>
      </c>
      <c r="E161" s="177">
        <v>10</v>
      </c>
      <c r="F161" s="178">
        <v>4</v>
      </c>
      <c r="G161" s="177">
        <v>0</v>
      </c>
      <c r="H161" s="179">
        <f t="shared" si="6"/>
        <v>0.38461538461538464</v>
      </c>
      <c r="I161" s="179">
        <f t="shared" si="7"/>
        <v>0.15384615384615385</v>
      </c>
      <c r="J161" s="180">
        <f t="shared" si="8"/>
        <v>0</v>
      </c>
    </row>
    <row r="162" spans="1:10" x14ac:dyDescent="0.2">
      <c r="A162" s="173" t="s">
        <v>116</v>
      </c>
      <c r="B162" s="183" t="s">
        <v>129</v>
      </c>
      <c r="C162" s="175">
        <v>7</v>
      </c>
      <c r="D162" s="178">
        <v>7</v>
      </c>
      <c r="E162" s="177">
        <v>0</v>
      </c>
      <c r="F162" s="178">
        <v>3</v>
      </c>
      <c r="G162" s="177">
        <v>1</v>
      </c>
      <c r="H162" s="179">
        <f t="shared" si="6"/>
        <v>0</v>
      </c>
      <c r="I162" s="179">
        <f t="shared" si="7"/>
        <v>0.42857142857142855</v>
      </c>
      <c r="J162" s="180">
        <f t="shared" si="8"/>
        <v>0.14285714285714285</v>
      </c>
    </row>
    <row r="163" spans="1:10" x14ac:dyDescent="0.2">
      <c r="A163" s="173" t="s">
        <v>116</v>
      </c>
      <c r="B163" s="183" t="s">
        <v>115</v>
      </c>
      <c r="C163" s="175">
        <v>7</v>
      </c>
      <c r="D163" s="178">
        <v>31</v>
      </c>
      <c r="E163" s="177">
        <v>14</v>
      </c>
      <c r="F163" s="178">
        <v>5</v>
      </c>
      <c r="G163" s="177">
        <v>24</v>
      </c>
      <c r="H163" s="179">
        <f t="shared" si="6"/>
        <v>0.45161290322580644</v>
      </c>
      <c r="I163" s="179">
        <f t="shared" si="7"/>
        <v>0.16129032258064516</v>
      </c>
      <c r="J163" s="180">
        <f t="shared" si="8"/>
        <v>3.4285714285714284</v>
      </c>
    </row>
    <row r="164" spans="1:10" x14ac:dyDescent="0.2">
      <c r="A164" s="173" t="s">
        <v>116</v>
      </c>
      <c r="B164" s="183" t="s">
        <v>180</v>
      </c>
      <c r="C164" s="175">
        <v>7</v>
      </c>
      <c r="D164" s="178">
        <v>17</v>
      </c>
      <c r="E164" s="177">
        <v>4</v>
      </c>
      <c r="F164" s="178">
        <v>7</v>
      </c>
      <c r="G164" s="177">
        <v>1</v>
      </c>
      <c r="H164" s="179">
        <f t="shared" si="6"/>
        <v>0.23529411764705882</v>
      </c>
      <c r="I164" s="179">
        <f t="shared" si="7"/>
        <v>0.41176470588235292</v>
      </c>
      <c r="J164" s="180">
        <f t="shared" si="8"/>
        <v>0.14285714285714285</v>
      </c>
    </row>
    <row r="165" spans="1:10" x14ac:dyDescent="0.2">
      <c r="A165" s="173" t="s">
        <v>116</v>
      </c>
      <c r="B165" s="183" t="s">
        <v>189</v>
      </c>
      <c r="C165" s="175">
        <v>7</v>
      </c>
      <c r="D165" s="178">
        <v>30</v>
      </c>
      <c r="E165" s="177">
        <v>18</v>
      </c>
      <c r="F165" s="178">
        <v>5</v>
      </c>
      <c r="G165" s="177">
        <v>3</v>
      </c>
      <c r="H165" s="179">
        <f t="shared" si="6"/>
        <v>0.6</v>
      </c>
      <c r="I165" s="179">
        <f t="shared" si="7"/>
        <v>0.16666666666666666</v>
      </c>
      <c r="J165" s="180">
        <f t="shared" si="8"/>
        <v>0.42857142857142855</v>
      </c>
    </row>
    <row r="166" spans="1:10" x14ac:dyDescent="0.2">
      <c r="A166" s="173" t="s">
        <v>116</v>
      </c>
      <c r="B166" s="183" t="s">
        <v>102</v>
      </c>
      <c r="C166" s="175">
        <v>2</v>
      </c>
      <c r="D166" s="178">
        <v>3</v>
      </c>
      <c r="E166" s="177">
        <v>0</v>
      </c>
      <c r="F166" s="178">
        <v>3</v>
      </c>
      <c r="G166" s="177">
        <v>0</v>
      </c>
      <c r="H166" s="179">
        <f t="shared" si="6"/>
        <v>0</v>
      </c>
      <c r="I166" s="179">
        <f t="shared" si="7"/>
        <v>1</v>
      </c>
      <c r="J166" s="180">
        <f t="shared" si="8"/>
        <v>0</v>
      </c>
    </row>
    <row r="167" spans="1:10" x14ac:dyDescent="0.2">
      <c r="A167" s="173" t="s">
        <v>116</v>
      </c>
      <c r="B167" s="183" t="s">
        <v>179</v>
      </c>
      <c r="C167" s="175">
        <v>7</v>
      </c>
      <c r="D167" s="178">
        <v>15</v>
      </c>
      <c r="E167" s="177">
        <v>1</v>
      </c>
      <c r="F167" s="178">
        <v>4</v>
      </c>
      <c r="G167" s="177">
        <v>2</v>
      </c>
      <c r="H167" s="179">
        <f t="shared" si="6"/>
        <v>6.6666666666666666E-2</v>
      </c>
      <c r="I167" s="179">
        <f t="shared" si="7"/>
        <v>0.26666666666666666</v>
      </c>
      <c r="J167" s="180">
        <f t="shared" si="8"/>
        <v>0.2857142857142857</v>
      </c>
    </row>
    <row r="168" spans="1:10" x14ac:dyDescent="0.2">
      <c r="A168" s="173" t="s">
        <v>116</v>
      </c>
      <c r="B168" s="183" t="s">
        <v>279</v>
      </c>
      <c r="C168" s="175">
        <v>6</v>
      </c>
      <c r="D168" s="178">
        <v>16</v>
      </c>
      <c r="E168" s="177">
        <v>3</v>
      </c>
      <c r="F168" s="178">
        <v>8</v>
      </c>
      <c r="G168" s="177">
        <v>0</v>
      </c>
      <c r="H168" s="179">
        <f t="shared" si="6"/>
        <v>0.1875</v>
      </c>
      <c r="I168" s="179">
        <f t="shared" si="7"/>
        <v>0.5</v>
      </c>
      <c r="J168" s="180">
        <f t="shared" si="8"/>
        <v>0</v>
      </c>
    </row>
    <row r="169" spans="1:10" x14ac:dyDescent="0.2">
      <c r="A169" s="173" t="s">
        <v>116</v>
      </c>
      <c r="B169" s="183" t="s">
        <v>411</v>
      </c>
      <c r="C169" s="175">
        <v>6</v>
      </c>
      <c r="D169" s="178">
        <v>14</v>
      </c>
      <c r="E169" s="177">
        <v>5</v>
      </c>
      <c r="F169" s="178">
        <v>5</v>
      </c>
      <c r="G169" s="177">
        <v>0</v>
      </c>
      <c r="H169" s="179">
        <f t="shared" si="6"/>
        <v>0.35714285714285715</v>
      </c>
      <c r="I169" s="179">
        <f t="shared" si="7"/>
        <v>0.35714285714285715</v>
      </c>
      <c r="J169" s="180">
        <f t="shared" si="8"/>
        <v>0</v>
      </c>
    </row>
    <row r="170" spans="1:10" x14ac:dyDescent="0.2">
      <c r="A170" s="173" t="s">
        <v>206</v>
      </c>
      <c r="B170" s="183" t="s">
        <v>118</v>
      </c>
      <c r="C170" s="175">
        <v>7</v>
      </c>
      <c r="D170" s="178">
        <v>20</v>
      </c>
      <c r="E170" s="177">
        <v>4</v>
      </c>
      <c r="F170" s="178">
        <v>7</v>
      </c>
      <c r="G170" s="177">
        <v>1</v>
      </c>
      <c r="H170" s="179">
        <f t="shared" si="6"/>
        <v>0.2</v>
      </c>
      <c r="I170" s="179">
        <f t="shared" si="7"/>
        <v>0.35</v>
      </c>
      <c r="J170" s="180">
        <f t="shared" si="8"/>
        <v>0.14285714285714285</v>
      </c>
    </row>
    <row r="171" spans="1:10" x14ac:dyDescent="0.2">
      <c r="A171" s="173" t="s">
        <v>206</v>
      </c>
      <c r="B171" s="183" t="s">
        <v>181</v>
      </c>
      <c r="C171" s="175">
        <v>6</v>
      </c>
      <c r="D171" s="178">
        <v>11</v>
      </c>
      <c r="E171" s="177">
        <v>3</v>
      </c>
      <c r="F171" s="178">
        <v>7</v>
      </c>
      <c r="G171" s="177">
        <v>8</v>
      </c>
      <c r="H171" s="179">
        <f t="shared" si="6"/>
        <v>0.27272727272727271</v>
      </c>
      <c r="I171" s="179">
        <f t="shared" si="7"/>
        <v>0.63636363636363635</v>
      </c>
      <c r="J171" s="180">
        <f t="shared" si="8"/>
        <v>1.3333333333333333</v>
      </c>
    </row>
    <row r="172" spans="1:10" x14ac:dyDescent="0.2">
      <c r="A172" s="173" t="s">
        <v>206</v>
      </c>
      <c r="B172" s="183" t="s">
        <v>194</v>
      </c>
      <c r="C172" s="175">
        <v>8</v>
      </c>
      <c r="D172" s="178">
        <v>32</v>
      </c>
      <c r="E172" s="177">
        <v>10</v>
      </c>
      <c r="F172" s="178">
        <v>10</v>
      </c>
      <c r="G172" s="177">
        <v>3</v>
      </c>
      <c r="H172" s="179">
        <f t="shared" si="6"/>
        <v>0.3125</v>
      </c>
      <c r="I172" s="179">
        <f t="shared" si="7"/>
        <v>0.3125</v>
      </c>
      <c r="J172" s="180">
        <f t="shared" si="8"/>
        <v>0.375</v>
      </c>
    </row>
    <row r="173" spans="1:10" x14ac:dyDescent="0.2">
      <c r="A173" s="173" t="s">
        <v>206</v>
      </c>
      <c r="B173" s="183" t="s">
        <v>202</v>
      </c>
      <c r="C173" s="175">
        <v>9</v>
      </c>
      <c r="D173" s="178">
        <v>37</v>
      </c>
      <c r="E173" s="177">
        <v>18</v>
      </c>
      <c r="F173" s="178">
        <v>10</v>
      </c>
      <c r="G173" s="177">
        <v>3</v>
      </c>
      <c r="H173" s="179">
        <f t="shared" si="6"/>
        <v>0.48648648648648651</v>
      </c>
      <c r="I173" s="179">
        <f t="shared" si="7"/>
        <v>0.27027027027027029</v>
      </c>
      <c r="J173" s="180">
        <f t="shared" si="8"/>
        <v>0.33333333333333331</v>
      </c>
    </row>
    <row r="174" spans="1:10" x14ac:dyDescent="0.2">
      <c r="A174" s="173" t="s">
        <v>206</v>
      </c>
      <c r="B174" s="183" t="s">
        <v>224</v>
      </c>
      <c r="C174" s="175">
        <v>5</v>
      </c>
      <c r="D174" s="178">
        <v>8</v>
      </c>
      <c r="E174" s="177">
        <v>3</v>
      </c>
      <c r="F174" s="178">
        <v>5</v>
      </c>
      <c r="G174" s="177">
        <v>0</v>
      </c>
      <c r="H174" s="179">
        <f t="shared" si="6"/>
        <v>0.375</v>
      </c>
      <c r="I174" s="179">
        <f t="shared" si="7"/>
        <v>0.625</v>
      </c>
      <c r="J174" s="180">
        <f t="shared" si="8"/>
        <v>0</v>
      </c>
    </row>
    <row r="175" spans="1:10" x14ac:dyDescent="0.2">
      <c r="A175" s="173" t="s">
        <v>206</v>
      </c>
      <c r="B175" s="183" t="s">
        <v>270</v>
      </c>
      <c r="C175" s="175">
        <v>6</v>
      </c>
      <c r="D175" s="178">
        <v>12</v>
      </c>
      <c r="E175" s="177">
        <v>4</v>
      </c>
      <c r="F175" s="178">
        <v>7</v>
      </c>
      <c r="G175" s="177">
        <v>2</v>
      </c>
      <c r="H175" s="179">
        <f t="shared" si="6"/>
        <v>0.33333333333333331</v>
      </c>
      <c r="I175" s="179">
        <f t="shared" si="7"/>
        <v>0.58333333333333337</v>
      </c>
      <c r="J175" s="180">
        <f t="shared" si="8"/>
        <v>0.33333333333333331</v>
      </c>
    </row>
    <row r="176" spans="1:10" x14ac:dyDescent="0.2">
      <c r="A176" s="173" t="s">
        <v>206</v>
      </c>
      <c r="B176" s="183" t="s">
        <v>310</v>
      </c>
      <c r="C176" s="175">
        <v>9</v>
      </c>
      <c r="D176" s="178">
        <v>38</v>
      </c>
      <c r="E176" s="177">
        <v>11</v>
      </c>
      <c r="F176" s="178">
        <v>20</v>
      </c>
      <c r="G176" s="177">
        <v>7</v>
      </c>
      <c r="H176" s="179">
        <f t="shared" si="6"/>
        <v>0.28947368421052633</v>
      </c>
      <c r="I176" s="179">
        <f t="shared" si="7"/>
        <v>0.52631578947368418</v>
      </c>
      <c r="J176" s="180">
        <f t="shared" si="8"/>
        <v>0.77777777777777779</v>
      </c>
    </row>
    <row r="177" spans="1:10" x14ac:dyDescent="0.2">
      <c r="A177" s="173" t="s">
        <v>206</v>
      </c>
      <c r="B177" s="183" t="s">
        <v>126</v>
      </c>
      <c r="C177" s="175">
        <v>9</v>
      </c>
      <c r="D177" s="178">
        <v>17</v>
      </c>
      <c r="E177" s="177">
        <v>7</v>
      </c>
      <c r="F177" s="178">
        <v>3</v>
      </c>
      <c r="G177" s="177">
        <v>32</v>
      </c>
      <c r="H177" s="179">
        <f t="shared" si="6"/>
        <v>0.41176470588235292</v>
      </c>
      <c r="I177" s="179">
        <f t="shared" si="7"/>
        <v>0.17647058823529413</v>
      </c>
      <c r="J177" s="180">
        <f t="shared" si="8"/>
        <v>3.5555555555555554</v>
      </c>
    </row>
    <row r="178" spans="1:10" x14ac:dyDescent="0.2">
      <c r="A178" s="173" t="s">
        <v>206</v>
      </c>
      <c r="B178" s="183" t="s">
        <v>311</v>
      </c>
      <c r="C178" s="175">
        <v>9</v>
      </c>
      <c r="D178" s="178">
        <v>32</v>
      </c>
      <c r="E178" s="177">
        <v>9</v>
      </c>
      <c r="F178" s="178">
        <v>19</v>
      </c>
      <c r="G178" s="177">
        <v>6</v>
      </c>
      <c r="H178" s="179">
        <f t="shared" si="6"/>
        <v>0.28125</v>
      </c>
      <c r="I178" s="179">
        <f t="shared" si="7"/>
        <v>0.59375</v>
      </c>
      <c r="J178" s="180">
        <f t="shared" si="8"/>
        <v>0.66666666666666663</v>
      </c>
    </row>
    <row r="179" spans="1:10" x14ac:dyDescent="0.2">
      <c r="A179" s="173" t="s">
        <v>206</v>
      </c>
      <c r="B179" s="183" t="s">
        <v>312</v>
      </c>
      <c r="C179" s="175">
        <v>6</v>
      </c>
      <c r="D179" s="178">
        <v>10</v>
      </c>
      <c r="E179" s="177">
        <v>1</v>
      </c>
      <c r="F179" s="178">
        <v>5</v>
      </c>
      <c r="G179" s="177">
        <v>0</v>
      </c>
      <c r="H179" s="179">
        <f t="shared" si="6"/>
        <v>0.1</v>
      </c>
      <c r="I179" s="179">
        <f t="shared" si="7"/>
        <v>0.5</v>
      </c>
      <c r="J179" s="180">
        <f t="shared" si="8"/>
        <v>0</v>
      </c>
    </row>
    <row r="180" spans="1:10" x14ac:dyDescent="0.2">
      <c r="A180" s="173" t="s">
        <v>245</v>
      </c>
      <c r="B180" s="183" t="s">
        <v>218</v>
      </c>
      <c r="C180" s="175">
        <v>7</v>
      </c>
      <c r="D180" s="178">
        <v>22</v>
      </c>
      <c r="E180" s="177">
        <v>0</v>
      </c>
      <c r="F180" s="178">
        <v>17</v>
      </c>
      <c r="G180" s="177">
        <v>8</v>
      </c>
      <c r="H180" s="179">
        <f t="shared" si="6"/>
        <v>0</v>
      </c>
      <c r="I180" s="179">
        <f t="shared" si="7"/>
        <v>0.77272727272727271</v>
      </c>
      <c r="J180" s="180">
        <f t="shared" si="8"/>
        <v>1.1428571428571428</v>
      </c>
    </row>
    <row r="181" spans="1:10" x14ac:dyDescent="0.2">
      <c r="A181" s="173" t="s">
        <v>245</v>
      </c>
      <c r="B181" s="183" t="s">
        <v>230</v>
      </c>
      <c r="C181" s="175">
        <v>7</v>
      </c>
      <c r="D181" s="178">
        <v>27</v>
      </c>
      <c r="E181" s="177">
        <v>9</v>
      </c>
      <c r="F181" s="178">
        <v>9</v>
      </c>
      <c r="G181" s="177">
        <v>14</v>
      </c>
      <c r="H181" s="179">
        <f t="shared" si="6"/>
        <v>0.33333333333333331</v>
      </c>
      <c r="I181" s="179">
        <f t="shared" si="7"/>
        <v>0.33333333333333331</v>
      </c>
      <c r="J181" s="180">
        <f t="shared" si="8"/>
        <v>2</v>
      </c>
    </row>
    <row r="182" spans="1:10" x14ac:dyDescent="0.2">
      <c r="A182" s="173" t="s">
        <v>245</v>
      </c>
      <c r="B182" s="183" t="s">
        <v>233</v>
      </c>
      <c r="C182" s="175">
        <v>6</v>
      </c>
      <c r="D182" s="178">
        <v>5</v>
      </c>
      <c r="E182" s="177">
        <v>0</v>
      </c>
      <c r="F182" s="178">
        <v>4</v>
      </c>
      <c r="G182" s="177">
        <v>1</v>
      </c>
      <c r="H182" s="179">
        <f t="shared" si="6"/>
        <v>0</v>
      </c>
      <c r="I182" s="179">
        <f t="shared" si="7"/>
        <v>0.8</v>
      </c>
      <c r="J182" s="180">
        <f t="shared" si="8"/>
        <v>0.16666666666666666</v>
      </c>
    </row>
    <row r="183" spans="1:10" x14ac:dyDescent="0.2">
      <c r="A183" s="173" t="s">
        <v>245</v>
      </c>
      <c r="B183" s="183" t="s">
        <v>232</v>
      </c>
      <c r="C183" s="175">
        <v>7</v>
      </c>
      <c r="D183" s="178">
        <v>17</v>
      </c>
      <c r="E183" s="177">
        <v>3</v>
      </c>
      <c r="F183" s="178">
        <v>5</v>
      </c>
      <c r="G183" s="177">
        <v>0</v>
      </c>
      <c r="H183" s="179">
        <f t="shared" si="6"/>
        <v>0.17647058823529413</v>
      </c>
      <c r="I183" s="179">
        <f t="shared" si="7"/>
        <v>0.29411764705882354</v>
      </c>
      <c r="J183" s="180">
        <f t="shared" si="8"/>
        <v>0</v>
      </c>
    </row>
    <row r="184" spans="1:10" x14ac:dyDescent="0.2">
      <c r="A184" s="173" t="s">
        <v>245</v>
      </c>
      <c r="B184" s="183" t="s">
        <v>293</v>
      </c>
      <c r="C184" s="175">
        <v>4</v>
      </c>
      <c r="D184" s="178">
        <v>5</v>
      </c>
      <c r="E184" s="177">
        <v>0</v>
      </c>
      <c r="F184" s="178">
        <v>1</v>
      </c>
      <c r="G184" s="177">
        <v>0</v>
      </c>
      <c r="H184" s="179">
        <f t="shared" si="6"/>
        <v>0</v>
      </c>
      <c r="I184" s="179">
        <f t="shared" si="7"/>
        <v>0.2</v>
      </c>
      <c r="J184" s="180">
        <f t="shared" si="8"/>
        <v>0</v>
      </c>
    </row>
    <row r="185" spans="1:10" x14ac:dyDescent="0.2">
      <c r="A185" s="173" t="s">
        <v>245</v>
      </c>
      <c r="B185" s="183" t="s">
        <v>258</v>
      </c>
      <c r="C185" s="175">
        <v>7</v>
      </c>
      <c r="D185" s="178">
        <v>21</v>
      </c>
      <c r="E185" s="177">
        <v>4</v>
      </c>
      <c r="F185" s="178">
        <v>12</v>
      </c>
      <c r="G185" s="177">
        <v>0</v>
      </c>
      <c r="H185" s="179">
        <f t="shared" si="6"/>
        <v>0.19047619047619047</v>
      </c>
      <c r="I185" s="179">
        <f t="shared" si="7"/>
        <v>0.5714285714285714</v>
      </c>
      <c r="J185" s="180">
        <f t="shared" si="8"/>
        <v>0</v>
      </c>
    </row>
    <row r="186" spans="1:10" x14ac:dyDescent="0.2">
      <c r="A186" s="173" t="s">
        <v>245</v>
      </c>
      <c r="B186" s="183" t="s">
        <v>73</v>
      </c>
      <c r="C186" s="175">
        <v>7</v>
      </c>
      <c r="D186" s="178">
        <v>22</v>
      </c>
      <c r="E186" s="177">
        <v>3</v>
      </c>
      <c r="F186" s="178">
        <v>16</v>
      </c>
      <c r="G186" s="177">
        <v>8</v>
      </c>
      <c r="H186" s="179">
        <f t="shared" si="6"/>
        <v>0.13636363636363635</v>
      </c>
      <c r="I186" s="179">
        <f t="shared" si="7"/>
        <v>0.72727272727272729</v>
      </c>
      <c r="J186" s="180">
        <f t="shared" si="8"/>
        <v>1.1428571428571428</v>
      </c>
    </row>
    <row r="187" spans="1:10" x14ac:dyDescent="0.2">
      <c r="A187" s="173" t="s">
        <v>245</v>
      </c>
      <c r="B187" s="183" t="s">
        <v>328</v>
      </c>
      <c r="C187" s="175">
        <v>4</v>
      </c>
      <c r="D187" s="178">
        <v>0</v>
      </c>
      <c r="E187" s="177">
        <v>0</v>
      </c>
      <c r="F187" s="178">
        <v>0</v>
      </c>
      <c r="G187" s="177">
        <v>3</v>
      </c>
      <c r="H187" s="179">
        <f t="shared" si="6"/>
        <v>0</v>
      </c>
      <c r="I187" s="179">
        <f t="shared" si="7"/>
        <v>0</v>
      </c>
      <c r="J187" s="180">
        <f t="shared" si="8"/>
        <v>0.75</v>
      </c>
    </row>
    <row r="188" spans="1:10" x14ac:dyDescent="0.2">
      <c r="A188" s="173" t="s">
        <v>245</v>
      </c>
      <c r="B188" s="183" t="s">
        <v>329</v>
      </c>
      <c r="C188" s="175">
        <v>7</v>
      </c>
      <c r="D188" s="178">
        <v>10</v>
      </c>
      <c r="E188" s="177">
        <v>0</v>
      </c>
      <c r="F188" s="178">
        <v>7</v>
      </c>
      <c r="G188" s="177">
        <v>0</v>
      </c>
      <c r="H188" s="179">
        <f t="shared" si="6"/>
        <v>0</v>
      </c>
      <c r="I188" s="179">
        <f t="shared" si="7"/>
        <v>0.7</v>
      </c>
      <c r="J188" s="180">
        <f t="shared" si="8"/>
        <v>0</v>
      </c>
    </row>
    <row r="189" spans="1:10" x14ac:dyDescent="0.2">
      <c r="A189" s="173" t="s">
        <v>245</v>
      </c>
      <c r="B189" s="183" t="s">
        <v>369</v>
      </c>
      <c r="C189" s="175">
        <v>6</v>
      </c>
      <c r="D189" s="178">
        <v>5</v>
      </c>
      <c r="E189" s="177">
        <v>0</v>
      </c>
      <c r="F189" s="178">
        <v>4</v>
      </c>
      <c r="G189" s="177">
        <v>0</v>
      </c>
      <c r="H189" s="179">
        <f t="shared" si="6"/>
        <v>0</v>
      </c>
      <c r="I189" s="179">
        <f t="shared" si="7"/>
        <v>0.8</v>
      </c>
      <c r="J189" s="180">
        <f t="shared" si="8"/>
        <v>0</v>
      </c>
    </row>
    <row r="190" spans="1:10" x14ac:dyDescent="0.2">
      <c r="A190" s="173" t="s">
        <v>245</v>
      </c>
      <c r="B190" s="183" t="s">
        <v>370</v>
      </c>
      <c r="C190" s="175">
        <v>5</v>
      </c>
      <c r="D190" s="178">
        <v>10</v>
      </c>
      <c r="E190" s="177">
        <v>0</v>
      </c>
      <c r="F190" s="178">
        <v>6</v>
      </c>
      <c r="G190" s="177">
        <v>0</v>
      </c>
      <c r="H190" s="179">
        <f t="shared" si="6"/>
        <v>0</v>
      </c>
      <c r="I190" s="179">
        <f t="shared" si="7"/>
        <v>0.6</v>
      </c>
      <c r="J190" s="180">
        <f t="shared" si="8"/>
        <v>0</v>
      </c>
    </row>
    <row r="191" spans="1:10" x14ac:dyDescent="0.2">
      <c r="A191" s="173" t="s">
        <v>245</v>
      </c>
      <c r="B191" s="183" t="s">
        <v>372</v>
      </c>
      <c r="C191" s="175">
        <v>1</v>
      </c>
      <c r="D191" s="178">
        <v>2</v>
      </c>
      <c r="E191" s="177">
        <v>0</v>
      </c>
      <c r="F191" s="178">
        <v>2</v>
      </c>
      <c r="G191" s="177">
        <v>0</v>
      </c>
      <c r="H191" s="179">
        <f t="shared" si="6"/>
        <v>0</v>
      </c>
      <c r="I191" s="179">
        <f t="shared" si="7"/>
        <v>1</v>
      </c>
      <c r="J191" s="180">
        <f t="shared" si="8"/>
        <v>0</v>
      </c>
    </row>
    <row r="192" spans="1:10" x14ac:dyDescent="0.2">
      <c r="A192" s="173" t="s">
        <v>243</v>
      </c>
      <c r="B192" s="183" t="s">
        <v>395</v>
      </c>
      <c r="C192" s="175">
        <v>8</v>
      </c>
      <c r="D192" s="178">
        <v>36</v>
      </c>
      <c r="E192" s="177">
        <v>23</v>
      </c>
      <c r="F192" s="178">
        <v>3</v>
      </c>
      <c r="G192" s="177">
        <v>3</v>
      </c>
      <c r="H192" s="179">
        <f t="shared" si="6"/>
        <v>0.63888888888888884</v>
      </c>
      <c r="I192" s="179">
        <f t="shared" si="7"/>
        <v>8.3333333333333329E-2</v>
      </c>
      <c r="J192" s="180">
        <f t="shared" si="8"/>
        <v>0.375</v>
      </c>
    </row>
    <row r="193" spans="1:10" x14ac:dyDescent="0.2">
      <c r="A193" s="173" t="s">
        <v>243</v>
      </c>
      <c r="B193" s="183" t="s">
        <v>393</v>
      </c>
      <c r="C193" s="175">
        <v>5</v>
      </c>
      <c r="D193" s="178">
        <v>6</v>
      </c>
      <c r="E193" s="177">
        <v>4</v>
      </c>
      <c r="F193" s="178">
        <v>0</v>
      </c>
      <c r="G193" s="177">
        <v>0</v>
      </c>
      <c r="H193" s="179">
        <f t="shared" si="6"/>
        <v>0.66666666666666663</v>
      </c>
      <c r="I193" s="179">
        <f t="shared" si="7"/>
        <v>0</v>
      </c>
      <c r="J193" s="180">
        <f t="shared" si="8"/>
        <v>0</v>
      </c>
    </row>
    <row r="194" spans="1:10" x14ac:dyDescent="0.2">
      <c r="A194" s="173" t="s">
        <v>243</v>
      </c>
      <c r="B194" s="183" t="s">
        <v>82</v>
      </c>
      <c r="C194" s="175">
        <v>8</v>
      </c>
      <c r="D194" s="178">
        <v>37</v>
      </c>
      <c r="E194" s="177">
        <v>21</v>
      </c>
      <c r="F194" s="178">
        <v>1</v>
      </c>
      <c r="G194" s="177">
        <v>16</v>
      </c>
      <c r="H194" s="179">
        <f t="shared" si="6"/>
        <v>0.56756756756756754</v>
      </c>
      <c r="I194" s="179">
        <f t="shared" si="7"/>
        <v>2.7027027027027029E-2</v>
      </c>
      <c r="J194" s="180">
        <f t="shared" si="8"/>
        <v>2</v>
      </c>
    </row>
    <row r="195" spans="1:10" x14ac:dyDescent="0.2">
      <c r="A195" s="173" t="s">
        <v>243</v>
      </c>
      <c r="B195" s="183" t="s">
        <v>278</v>
      </c>
      <c r="C195" s="175">
        <v>3</v>
      </c>
      <c r="D195" s="178">
        <v>2</v>
      </c>
      <c r="E195" s="177">
        <v>0</v>
      </c>
      <c r="F195" s="178">
        <v>0</v>
      </c>
      <c r="G195" s="177">
        <v>1</v>
      </c>
      <c r="H195" s="179">
        <f t="shared" ref="H195:H249" si="9">IF(D195=0,0,E195/D195)</f>
        <v>0</v>
      </c>
      <c r="I195" s="179">
        <f t="shared" ref="I195:I249" si="10">IF(D195=0,0,F195/D195)</f>
        <v>0</v>
      </c>
      <c r="J195" s="180">
        <f t="shared" ref="J195:J249" si="11">G195/C195</f>
        <v>0.33333333333333331</v>
      </c>
    </row>
    <row r="196" spans="1:10" x14ac:dyDescent="0.2">
      <c r="A196" s="173" t="s">
        <v>243</v>
      </c>
      <c r="B196" s="183" t="s">
        <v>275</v>
      </c>
      <c r="C196" s="175">
        <v>7</v>
      </c>
      <c r="D196" s="178">
        <v>34</v>
      </c>
      <c r="E196" s="177">
        <v>14</v>
      </c>
      <c r="F196" s="178">
        <v>7</v>
      </c>
      <c r="G196" s="177">
        <v>7</v>
      </c>
      <c r="H196" s="179">
        <f t="shared" si="9"/>
        <v>0.41176470588235292</v>
      </c>
      <c r="I196" s="179">
        <f t="shared" si="10"/>
        <v>0.20588235294117646</v>
      </c>
      <c r="J196" s="180">
        <f t="shared" si="11"/>
        <v>1</v>
      </c>
    </row>
    <row r="197" spans="1:10" x14ac:dyDescent="0.2">
      <c r="A197" s="173" t="s">
        <v>243</v>
      </c>
      <c r="B197" s="183" t="s">
        <v>394</v>
      </c>
      <c r="C197" s="175">
        <v>7</v>
      </c>
      <c r="D197" s="178">
        <v>29</v>
      </c>
      <c r="E197" s="177">
        <v>14</v>
      </c>
      <c r="F197" s="178">
        <v>7</v>
      </c>
      <c r="G197" s="177">
        <v>0</v>
      </c>
      <c r="H197" s="179">
        <f t="shared" si="9"/>
        <v>0.48275862068965519</v>
      </c>
      <c r="I197" s="179">
        <f t="shared" si="10"/>
        <v>0.2413793103448276</v>
      </c>
      <c r="J197" s="180">
        <f t="shared" si="11"/>
        <v>0</v>
      </c>
    </row>
    <row r="198" spans="1:10" x14ac:dyDescent="0.2">
      <c r="A198" s="173" t="s">
        <v>243</v>
      </c>
      <c r="B198" s="183" t="s">
        <v>93</v>
      </c>
      <c r="C198" s="175">
        <v>2</v>
      </c>
      <c r="D198" s="178">
        <v>4</v>
      </c>
      <c r="E198" s="177">
        <v>1</v>
      </c>
      <c r="F198" s="178">
        <v>1</v>
      </c>
      <c r="G198" s="177">
        <v>1</v>
      </c>
      <c r="H198" s="179">
        <f t="shared" si="9"/>
        <v>0.25</v>
      </c>
      <c r="I198" s="179">
        <f t="shared" si="10"/>
        <v>0.25</v>
      </c>
      <c r="J198" s="180">
        <f t="shared" si="11"/>
        <v>0.5</v>
      </c>
    </row>
    <row r="199" spans="1:10" x14ac:dyDescent="0.2">
      <c r="A199" s="173" t="s">
        <v>243</v>
      </c>
      <c r="B199" s="183" t="s">
        <v>215</v>
      </c>
      <c r="C199" s="175">
        <v>5</v>
      </c>
      <c r="D199" s="178">
        <v>2</v>
      </c>
      <c r="E199" s="177">
        <v>0</v>
      </c>
      <c r="F199" s="178">
        <v>2</v>
      </c>
      <c r="G199" s="177">
        <v>9</v>
      </c>
      <c r="H199" s="179">
        <f t="shared" si="9"/>
        <v>0</v>
      </c>
      <c r="I199" s="179">
        <f t="shared" si="10"/>
        <v>1</v>
      </c>
      <c r="J199" s="180">
        <f t="shared" si="11"/>
        <v>1.8</v>
      </c>
    </row>
    <row r="200" spans="1:10" x14ac:dyDescent="0.2">
      <c r="A200" s="173" t="s">
        <v>243</v>
      </c>
      <c r="B200" s="183" t="s">
        <v>49</v>
      </c>
      <c r="C200" s="175">
        <v>7</v>
      </c>
      <c r="D200" s="178">
        <v>24</v>
      </c>
      <c r="E200" s="177">
        <v>12</v>
      </c>
      <c r="F200" s="178">
        <v>1</v>
      </c>
      <c r="G200" s="177">
        <v>16</v>
      </c>
      <c r="H200" s="179">
        <f t="shared" si="9"/>
        <v>0.5</v>
      </c>
      <c r="I200" s="179">
        <f t="shared" si="10"/>
        <v>4.1666666666666664E-2</v>
      </c>
      <c r="J200" s="180">
        <f t="shared" si="11"/>
        <v>2.2857142857142856</v>
      </c>
    </row>
    <row r="201" spans="1:10" x14ac:dyDescent="0.2">
      <c r="A201" s="173" t="s">
        <v>243</v>
      </c>
      <c r="B201" s="183" t="s">
        <v>252</v>
      </c>
      <c r="C201" s="175">
        <v>3</v>
      </c>
      <c r="D201" s="178">
        <v>5</v>
      </c>
      <c r="E201" s="177">
        <v>3</v>
      </c>
      <c r="F201" s="178">
        <v>0</v>
      </c>
      <c r="G201" s="177">
        <v>4</v>
      </c>
      <c r="H201" s="179">
        <f t="shared" si="9"/>
        <v>0.6</v>
      </c>
      <c r="I201" s="179">
        <f t="shared" si="10"/>
        <v>0</v>
      </c>
      <c r="J201" s="180">
        <f t="shared" si="11"/>
        <v>1.3333333333333333</v>
      </c>
    </row>
    <row r="202" spans="1:10" x14ac:dyDescent="0.2">
      <c r="A202" s="173" t="s">
        <v>243</v>
      </c>
      <c r="B202" s="183" t="s">
        <v>277</v>
      </c>
      <c r="C202" s="175">
        <v>7</v>
      </c>
      <c r="D202" s="178">
        <v>33</v>
      </c>
      <c r="E202" s="177">
        <v>19</v>
      </c>
      <c r="F202" s="178">
        <v>6</v>
      </c>
      <c r="G202" s="177">
        <v>3</v>
      </c>
      <c r="H202" s="179">
        <f t="shared" si="9"/>
        <v>0.5757575757575758</v>
      </c>
      <c r="I202" s="179">
        <f t="shared" si="10"/>
        <v>0.18181818181818182</v>
      </c>
      <c r="J202" s="180">
        <f t="shared" si="11"/>
        <v>0.42857142857142855</v>
      </c>
    </row>
    <row r="203" spans="1:10" x14ac:dyDescent="0.2">
      <c r="A203" s="173" t="s">
        <v>243</v>
      </c>
      <c r="B203" s="183" t="s">
        <v>276</v>
      </c>
      <c r="C203" s="175">
        <v>3</v>
      </c>
      <c r="D203" s="178">
        <v>6</v>
      </c>
      <c r="E203" s="177">
        <v>4</v>
      </c>
      <c r="F203" s="178">
        <v>2</v>
      </c>
      <c r="G203" s="177">
        <v>0</v>
      </c>
      <c r="H203" s="179">
        <f t="shared" si="9"/>
        <v>0.66666666666666663</v>
      </c>
      <c r="I203" s="179">
        <f t="shared" si="10"/>
        <v>0.33333333333333331</v>
      </c>
      <c r="J203" s="180">
        <f t="shared" si="11"/>
        <v>0</v>
      </c>
    </row>
    <row r="204" spans="1:10" x14ac:dyDescent="0.2">
      <c r="A204" s="173" t="s">
        <v>243</v>
      </c>
      <c r="B204" s="183" t="s">
        <v>412</v>
      </c>
      <c r="C204" s="175">
        <v>2</v>
      </c>
      <c r="D204" s="178">
        <v>6</v>
      </c>
      <c r="E204" s="177">
        <v>4</v>
      </c>
      <c r="F204" s="178">
        <v>1</v>
      </c>
      <c r="G204" s="177">
        <v>0</v>
      </c>
      <c r="H204" s="179">
        <f t="shared" si="9"/>
        <v>0.66666666666666663</v>
      </c>
      <c r="I204" s="179">
        <f t="shared" si="10"/>
        <v>0.16666666666666666</v>
      </c>
      <c r="J204" s="180">
        <f t="shared" si="11"/>
        <v>0</v>
      </c>
    </row>
    <row r="205" spans="1:10" x14ac:dyDescent="0.2">
      <c r="A205" s="173" t="s">
        <v>243</v>
      </c>
      <c r="B205" s="183" t="s">
        <v>201</v>
      </c>
      <c r="C205" s="175">
        <v>7</v>
      </c>
      <c r="D205" s="178">
        <v>9</v>
      </c>
      <c r="E205" s="177">
        <v>1</v>
      </c>
      <c r="F205" s="178">
        <v>4</v>
      </c>
      <c r="G205" s="177">
        <v>40</v>
      </c>
      <c r="H205" s="179">
        <f t="shared" si="9"/>
        <v>0.1111111111111111</v>
      </c>
      <c r="I205" s="179">
        <f t="shared" si="10"/>
        <v>0.44444444444444442</v>
      </c>
      <c r="J205" s="180">
        <f t="shared" si="11"/>
        <v>5.7142857142857144</v>
      </c>
    </row>
    <row r="206" spans="1:10" x14ac:dyDescent="0.2">
      <c r="A206" s="173" t="s">
        <v>243</v>
      </c>
      <c r="B206" s="183" t="s">
        <v>291</v>
      </c>
      <c r="C206" s="175">
        <v>1</v>
      </c>
      <c r="D206" s="178">
        <v>1</v>
      </c>
      <c r="E206" s="177">
        <v>1</v>
      </c>
      <c r="F206" s="178">
        <v>0</v>
      </c>
      <c r="G206" s="177">
        <v>0</v>
      </c>
      <c r="H206" s="179">
        <f t="shared" si="9"/>
        <v>1</v>
      </c>
      <c r="I206" s="179">
        <f t="shared" si="10"/>
        <v>0</v>
      </c>
      <c r="J206" s="180">
        <f t="shared" si="11"/>
        <v>0</v>
      </c>
    </row>
    <row r="207" spans="1:10" x14ac:dyDescent="0.2">
      <c r="A207" s="173" t="s">
        <v>243</v>
      </c>
      <c r="B207" s="183" t="s">
        <v>421</v>
      </c>
      <c r="C207" s="175">
        <v>1</v>
      </c>
      <c r="D207" s="178">
        <v>1</v>
      </c>
      <c r="E207" s="177">
        <v>0</v>
      </c>
      <c r="F207" s="178">
        <v>0</v>
      </c>
      <c r="G207" s="177">
        <v>0</v>
      </c>
      <c r="H207" s="179">
        <f t="shared" si="9"/>
        <v>0</v>
      </c>
      <c r="I207" s="179">
        <f t="shared" si="10"/>
        <v>0</v>
      </c>
      <c r="J207" s="180">
        <f t="shared" si="11"/>
        <v>0</v>
      </c>
    </row>
    <row r="208" spans="1:10" x14ac:dyDescent="0.2">
      <c r="A208" s="173" t="s">
        <v>246</v>
      </c>
      <c r="B208" s="183" t="s">
        <v>257</v>
      </c>
      <c r="C208" s="175">
        <v>7</v>
      </c>
      <c r="D208" s="178">
        <v>25</v>
      </c>
      <c r="E208" s="177">
        <v>4</v>
      </c>
      <c r="F208" s="178">
        <v>13</v>
      </c>
      <c r="G208" s="177">
        <v>5</v>
      </c>
      <c r="H208" s="179">
        <f t="shared" si="9"/>
        <v>0.16</v>
      </c>
      <c r="I208" s="179">
        <f t="shared" si="10"/>
        <v>0.52</v>
      </c>
      <c r="J208" s="180">
        <f t="shared" si="11"/>
        <v>0.7142857142857143</v>
      </c>
    </row>
    <row r="209" spans="1:10" x14ac:dyDescent="0.2">
      <c r="A209" s="173" t="s">
        <v>246</v>
      </c>
      <c r="B209" s="183" t="s">
        <v>259</v>
      </c>
      <c r="C209" s="175">
        <v>8</v>
      </c>
      <c r="D209" s="178">
        <v>23</v>
      </c>
      <c r="E209" s="177">
        <v>8</v>
      </c>
      <c r="F209" s="178">
        <v>13</v>
      </c>
      <c r="G209" s="177">
        <v>2</v>
      </c>
      <c r="H209" s="179">
        <f t="shared" si="9"/>
        <v>0.34782608695652173</v>
      </c>
      <c r="I209" s="179">
        <f t="shared" si="10"/>
        <v>0.56521739130434778</v>
      </c>
      <c r="J209" s="180">
        <f t="shared" si="11"/>
        <v>0.25</v>
      </c>
    </row>
    <row r="210" spans="1:10" x14ac:dyDescent="0.2">
      <c r="A210" s="173" t="s">
        <v>246</v>
      </c>
      <c r="B210" s="183" t="s">
        <v>261</v>
      </c>
      <c r="C210" s="175">
        <v>8</v>
      </c>
      <c r="D210" s="178">
        <v>30</v>
      </c>
      <c r="E210" s="177">
        <v>10</v>
      </c>
      <c r="F210" s="178">
        <v>12</v>
      </c>
      <c r="G210" s="177">
        <v>9</v>
      </c>
      <c r="H210" s="179">
        <f t="shared" si="9"/>
        <v>0.33333333333333331</v>
      </c>
      <c r="I210" s="179">
        <f t="shared" si="10"/>
        <v>0.4</v>
      </c>
      <c r="J210" s="180">
        <f t="shared" si="11"/>
        <v>1.125</v>
      </c>
    </row>
    <row r="211" spans="1:10" x14ac:dyDescent="0.2">
      <c r="A211" s="173" t="s">
        <v>246</v>
      </c>
      <c r="B211" s="183" t="s">
        <v>407</v>
      </c>
      <c r="C211" s="175">
        <v>6</v>
      </c>
      <c r="D211" s="178">
        <v>11</v>
      </c>
      <c r="E211" s="177">
        <v>1</v>
      </c>
      <c r="F211" s="178">
        <v>8</v>
      </c>
      <c r="G211" s="177">
        <v>1</v>
      </c>
      <c r="H211" s="179">
        <f t="shared" si="9"/>
        <v>9.0909090909090912E-2</v>
      </c>
      <c r="I211" s="179">
        <f t="shared" si="10"/>
        <v>0.72727272727272729</v>
      </c>
      <c r="J211" s="180">
        <f t="shared" si="11"/>
        <v>0.16666666666666666</v>
      </c>
    </row>
    <row r="212" spans="1:10" x14ac:dyDescent="0.2">
      <c r="A212" s="173" t="s">
        <v>246</v>
      </c>
      <c r="B212" s="183" t="s">
        <v>262</v>
      </c>
      <c r="C212" s="175">
        <v>6</v>
      </c>
      <c r="D212" s="178">
        <v>12</v>
      </c>
      <c r="E212" s="177">
        <v>2</v>
      </c>
      <c r="F212" s="178">
        <v>7</v>
      </c>
      <c r="G212" s="177">
        <v>0</v>
      </c>
      <c r="H212" s="179">
        <f t="shared" si="9"/>
        <v>0.16666666666666666</v>
      </c>
      <c r="I212" s="179">
        <f t="shared" si="10"/>
        <v>0.58333333333333337</v>
      </c>
      <c r="J212" s="180">
        <f t="shared" si="11"/>
        <v>0</v>
      </c>
    </row>
    <row r="213" spans="1:10" x14ac:dyDescent="0.2">
      <c r="A213" s="173" t="s">
        <v>246</v>
      </c>
      <c r="B213" s="183" t="s">
        <v>313</v>
      </c>
      <c r="C213" s="175">
        <v>8</v>
      </c>
      <c r="D213" s="178">
        <v>31</v>
      </c>
      <c r="E213" s="177">
        <v>5</v>
      </c>
      <c r="F213" s="178">
        <v>22</v>
      </c>
      <c r="G213" s="177">
        <v>8</v>
      </c>
      <c r="H213" s="179">
        <f t="shared" si="9"/>
        <v>0.16129032258064516</v>
      </c>
      <c r="I213" s="179">
        <f t="shared" si="10"/>
        <v>0.70967741935483875</v>
      </c>
      <c r="J213" s="180">
        <f t="shared" si="11"/>
        <v>1</v>
      </c>
    </row>
    <row r="214" spans="1:10" x14ac:dyDescent="0.2">
      <c r="A214" s="173" t="s">
        <v>246</v>
      </c>
      <c r="B214" s="183" t="s">
        <v>314</v>
      </c>
      <c r="C214" s="175">
        <v>8</v>
      </c>
      <c r="D214" s="178">
        <v>30</v>
      </c>
      <c r="E214" s="177">
        <v>7</v>
      </c>
      <c r="F214" s="178">
        <v>14</v>
      </c>
      <c r="G214" s="177">
        <v>10</v>
      </c>
      <c r="H214" s="179">
        <f t="shared" si="9"/>
        <v>0.23333333333333334</v>
      </c>
      <c r="I214" s="179">
        <f t="shared" si="10"/>
        <v>0.46666666666666667</v>
      </c>
      <c r="J214" s="180">
        <f t="shared" si="11"/>
        <v>1.25</v>
      </c>
    </row>
    <row r="215" spans="1:10" x14ac:dyDescent="0.2">
      <c r="A215" s="173" t="s">
        <v>246</v>
      </c>
      <c r="B215" s="183" t="s">
        <v>408</v>
      </c>
      <c r="C215" s="175">
        <v>8</v>
      </c>
      <c r="D215" s="178">
        <v>17</v>
      </c>
      <c r="E215" s="177">
        <v>1</v>
      </c>
      <c r="F215" s="178">
        <v>12</v>
      </c>
      <c r="G215" s="177">
        <v>2</v>
      </c>
      <c r="H215" s="179">
        <f t="shared" si="9"/>
        <v>5.8823529411764705E-2</v>
      </c>
      <c r="I215" s="179">
        <f t="shared" si="10"/>
        <v>0.70588235294117652</v>
      </c>
      <c r="J215" s="180">
        <f t="shared" si="11"/>
        <v>0.25</v>
      </c>
    </row>
    <row r="216" spans="1:10" x14ac:dyDescent="0.2">
      <c r="A216" s="173" t="s">
        <v>297</v>
      </c>
      <c r="B216" s="183" t="s">
        <v>157</v>
      </c>
      <c r="C216" s="175">
        <v>9</v>
      </c>
      <c r="D216" s="178">
        <v>41</v>
      </c>
      <c r="E216" s="177">
        <v>19</v>
      </c>
      <c r="F216" s="178">
        <v>14</v>
      </c>
      <c r="G216" s="177">
        <v>6</v>
      </c>
      <c r="H216" s="179">
        <f t="shared" si="9"/>
        <v>0.46341463414634149</v>
      </c>
      <c r="I216" s="179">
        <f t="shared" si="10"/>
        <v>0.34146341463414637</v>
      </c>
      <c r="J216" s="180">
        <f t="shared" si="11"/>
        <v>0.66666666666666663</v>
      </c>
    </row>
    <row r="217" spans="1:10" x14ac:dyDescent="0.2">
      <c r="A217" s="173" t="s">
        <v>297</v>
      </c>
      <c r="B217" s="183" t="s">
        <v>267</v>
      </c>
      <c r="C217" s="175">
        <v>9</v>
      </c>
      <c r="D217" s="178">
        <v>37</v>
      </c>
      <c r="E217" s="177">
        <v>16</v>
      </c>
      <c r="F217" s="178">
        <v>11</v>
      </c>
      <c r="G217" s="177">
        <v>1</v>
      </c>
      <c r="H217" s="179">
        <f t="shared" si="9"/>
        <v>0.43243243243243246</v>
      </c>
      <c r="I217" s="179">
        <f t="shared" si="10"/>
        <v>0.29729729729729731</v>
      </c>
      <c r="J217" s="180">
        <f t="shared" si="11"/>
        <v>0.1111111111111111</v>
      </c>
    </row>
    <row r="218" spans="1:10" x14ac:dyDescent="0.2">
      <c r="A218" s="173" t="s">
        <v>297</v>
      </c>
      <c r="B218" s="183" t="s">
        <v>401</v>
      </c>
      <c r="C218" s="175">
        <v>7</v>
      </c>
      <c r="D218" s="178">
        <v>20</v>
      </c>
      <c r="E218" s="177">
        <v>4</v>
      </c>
      <c r="F218" s="178">
        <v>8</v>
      </c>
      <c r="G218" s="177">
        <v>0</v>
      </c>
      <c r="H218" s="179">
        <f t="shared" si="9"/>
        <v>0.2</v>
      </c>
      <c r="I218" s="179">
        <f t="shared" si="10"/>
        <v>0.4</v>
      </c>
      <c r="J218" s="180">
        <f t="shared" si="11"/>
        <v>0</v>
      </c>
    </row>
    <row r="219" spans="1:10" x14ac:dyDescent="0.2">
      <c r="A219" s="173" t="s">
        <v>297</v>
      </c>
      <c r="B219" s="183" t="s">
        <v>422</v>
      </c>
      <c r="C219" s="175">
        <v>9</v>
      </c>
      <c r="D219" s="178">
        <v>35</v>
      </c>
      <c r="E219" s="177">
        <v>4</v>
      </c>
      <c r="F219" s="178">
        <v>17</v>
      </c>
      <c r="G219" s="177">
        <v>0</v>
      </c>
      <c r="H219" s="179">
        <f t="shared" si="9"/>
        <v>0.11428571428571428</v>
      </c>
      <c r="I219" s="179">
        <f t="shared" si="10"/>
        <v>0.48571428571428571</v>
      </c>
      <c r="J219" s="180">
        <f t="shared" si="11"/>
        <v>0</v>
      </c>
    </row>
    <row r="220" spans="1:10" x14ac:dyDescent="0.2">
      <c r="A220" s="173" t="s">
        <v>297</v>
      </c>
      <c r="B220" s="183" t="s">
        <v>400</v>
      </c>
      <c r="C220" s="175">
        <v>9</v>
      </c>
      <c r="D220" s="178">
        <v>22</v>
      </c>
      <c r="E220" s="177">
        <v>3</v>
      </c>
      <c r="F220" s="178">
        <v>8</v>
      </c>
      <c r="G220" s="177">
        <v>11</v>
      </c>
      <c r="H220" s="179">
        <f t="shared" si="9"/>
        <v>0.13636363636363635</v>
      </c>
      <c r="I220" s="179">
        <f t="shared" si="10"/>
        <v>0.36363636363636365</v>
      </c>
      <c r="J220" s="180">
        <f t="shared" si="11"/>
        <v>1.2222222222222223</v>
      </c>
    </row>
    <row r="221" spans="1:10" x14ac:dyDescent="0.2">
      <c r="A221" s="173" t="s">
        <v>297</v>
      </c>
      <c r="B221" s="183" t="s">
        <v>268</v>
      </c>
      <c r="C221" s="175">
        <v>9</v>
      </c>
      <c r="D221" s="178">
        <v>37</v>
      </c>
      <c r="E221" s="177">
        <v>16</v>
      </c>
      <c r="F221" s="178">
        <v>12</v>
      </c>
      <c r="G221" s="177">
        <v>39</v>
      </c>
      <c r="H221" s="179">
        <f t="shared" si="9"/>
        <v>0.43243243243243246</v>
      </c>
      <c r="I221" s="179">
        <f t="shared" si="10"/>
        <v>0.32432432432432434</v>
      </c>
      <c r="J221" s="180">
        <f t="shared" si="11"/>
        <v>4.333333333333333</v>
      </c>
    </row>
    <row r="222" spans="1:10" x14ac:dyDescent="0.2">
      <c r="A222" s="173" t="s">
        <v>297</v>
      </c>
      <c r="B222" s="183" t="s">
        <v>402</v>
      </c>
      <c r="C222" s="175">
        <v>9</v>
      </c>
      <c r="D222" s="178">
        <v>34</v>
      </c>
      <c r="E222" s="177">
        <v>13</v>
      </c>
      <c r="F222" s="178">
        <v>13</v>
      </c>
      <c r="G222" s="177">
        <v>6</v>
      </c>
      <c r="H222" s="179">
        <f t="shared" si="9"/>
        <v>0.38235294117647056</v>
      </c>
      <c r="I222" s="179">
        <f t="shared" si="10"/>
        <v>0.38235294117647056</v>
      </c>
      <c r="J222" s="180">
        <f t="shared" si="11"/>
        <v>0.66666666666666663</v>
      </c>
    </row>
    <row r="223" spans="1:10" x14ac:dyDescent="0.2">
      <c r="A223" s="173" t="s">
        <v>298</v>
      </c>
      <c r="B223" s="183" t="s">
        <v>338</v>
      </c>
      <c r="C223" s="175">
        <v>9</v>
      </c>
      <c r="D223" s="178">
        <v>43</v>
      </c>
      <c r="E223" s="177">
        <v>21</v>
      </c>
      <c r="F223" s="178">
        <v>8</v>
      </c>
      <c r="G223" s="177">
        <v>12</v>
      </c>
      <c r="H223" s="179">
        <f t="shared" si="9"/>
        <v>0.48837209302325579</v>
      </c>
      <c r="I223" s="179">
        <f t="shared" si="10"/>
        <v>0.18604651162790697</v>
      </c>
      <c r="J223" s="180">
        <f t="shared" si="11"/>
        <v>1.3333333333333333</v>
      </c>
    </row>
    <row r="224" spans="1:10" x14ac:dyDescent="0.2">
      <c r="A224" s="173" t="s">
        <v>298</v>
      </c>
      <c r="B224" s="183" t="s">
        <v>339</v>
      </c>
      <c r="C224" s="175">
        <v>9</v>
      </c>
      <c r="D224" s="178">
        <v>46</v>
      </c>
      <c r="E224" s="177">
        <v>27</v>
      </c>
      <c r="F224" s="178">
        <v>4</v>
      </c>
      <c r="G224" s="177">
        <v>29</v>
      </c>
      <c r="H224" s="179">
        <f t="shared" si="9"/>
        <v>0.58695652173913049</v>
      </c>
      <c r="I224" s="179">
        <f t="shared" si="10"/>
        <v>8.6956521739130432E-2</v>
      </c>
      <c r="J224" s="180">
        <f t="shared" si="11"/>
        <v>3.2222222222222223</v>
      </c>
    </row>
    <row r="225" spans="1:10" x14ac:dyDescent="0.2">
      <c r="A225" s="173" t="s">
        <v>298</v>
      </c>
      <c r="B225" s="183" t="s">
        <v>341</v>
      </c>
      <c r="C225" s="175">
        <v>9</v>
      </c>
      <c r="D225" s="178">
        <v>35</v>
      </c>
      <c r="E225" s="177">
        <v>14</v>
      </c>
      <c r="F225" s="178">
        <v>7</v>
      </c>
      <c r="G225" s="177">
        <v>27</v>
      </c>
      <c r="H225" s="179">
        <f t="shared" si="9"/>
        <v>0.4</v>
      </c>
      <c r="I225" s="179">
        <f t="shared" si="10"/>
        <v>0.2</v>
      </c>
      <c r="J225" s="180">
        <f t="shared" si="11"/>
        <v>3</v>
      </c>
    </row>
    <row r="226" spans="1:10" x14ac:dyDescent="0.2">
      <c r="A226" s="173" t="s">
        <v>298</v>
      </c>
      <c r="B226" s="183" t="s">
        <v>342</v>
      </c>
      <c r="C226" s="175">
        <v>9</v>
      </c>
      <c r="D226" s="178">
        <v>30</v>
      </c>
      <c r="E226" s="177">
        <v>9</v>
      </c>
      <c r="F226" s="178">
        <v>4</v>
      </c>
      <c r="G226" s="177">
        <v>0</v>
      </c>
      <c r="H226" s="179">
        <f t="shared" si="9"/>
        <v>0.3</v>
      </c>
      <c r="I226" s="179">
        <f t="shared" si="10"/>
        <v>0.13333333333333333</v>
      </c>
      <c r="J226" s="180">
        <f t="shared" si="11"/>
        <v>0</v>
      </c>
    </row>
    <row r="227" spans="1:10" x14ac:dyDescent="0.2">
      <c r="A227" s="173" t="s">
        <v>298</v>
      </c>
      <c r="B227" s="183" t="s">
        <v>343</v>
      </c>
      <c r="C227" s="175">
        <v>9</v>
      </c>
      <c r="D227" s="178">
        <v>16</v>
      </c>
      <c r="E227" s="177">
        <v>4</v>
      </c>
      <c r="F227" s="178">
        <v>4</v>
      </c>
      <c r="G227" s="177">
        <v>3</v>
      </c>
      <c r="H227" s="179">
        <f t="shared" si="9"/>
        <v>0.25</v>
      </c>
      <c r="I227" s="179">
        <f t="shared" si="10"/>
        <v>0.25</v>
      </c>
      <c r="J227" s="180">
        <f t="shared" si="11"/>
        <v>0.33333333333333331</v>
      </c>
    </row>
    <row r="228" spans="1:10" x14ac:dyDescent="0.2">
      <c r="A228" s="173" t="s">
        <v>298</v>
      </c>
      <c r="B228" s="183" t="s">
        <v>415</v>
      </c>
      <c r="C228" s="175">
        <v>9</v>
      </c>
      <c r="D228" s="178">
        <v>40</v>
      </c>
      <c r="E228" s="177">
        <v>25</v>
      </c>
      <c r="F228" s="178">
        <v>6</v>
      </c>
      <c r="G228" s="177">
        <v>0</v>
      </c>
      <c r="H228" s="179">
        <f t="shared" si="9"/>
        <v>0.625</v>
      </c>
      <c r="I228" s="179">
        <f t="shared" si="10"/>
        <v>0.15</v>
      </c>
      <c r="J228" s="180">
        <f t="shared" si="11"/>
        <v>0</v>
      </c>
    </row>
    <row r="229" spans="1:10" x14ac:dyDescent="0.2">
      <c r="A229" s="173" t="s">
        <v>298</v>
      </c>
      <c r="B229" s="183" t="s">
        <v>414</v>
      </c>
      <c r="C229" s="175">
        <v>9</v>
      </c>
      <c r="D229" s="178">
        <v>45</v>
      </c>
      <c r="E229" s="177">
        <v>22</v>
      </c>
      <c r="F229" s="178">
        <v>7</v>
      </c>
      <c r="G229" s="177">
        <v>26</v>
      </c>
      <c r="H229" s="179">
        <f t="shared" si="9"/>
        <v>0.48888888888888887</v>
      </c>
      <c r="I229" s="179">
        <f t="shared" si="10"/>
        <v>0.15555555555555556</v>
      </c>
      <c r="J229" s="180">
        <f t="shared" si="11"/>
        <v>2.8888888888888888</v>
      </c>
    </row>
    <row r="230" spans="1:10" x14ac:dyDescent="0.2">
      <c r="A230" s="173" t="s">
        <v>298</v>
      </c>
      <c r="B230" s="183" t="s">
        <v>413</v>
      </c>
      <c r="C230" s="175">
        <v>5</v>
      </c>
      <c r="D230" s="178">
        <v>4</v>
      </c>
      <c r="E230" s="177">
        <v>1</v>
      </c>
      <c r="F230" s="178">
        <v>0</v>
      </c>
      <c r="G230" s="177">
        <v>3</v>
      </c>
      <c r="H230" s="179">
        <f t="shared" si="9"/>
        <v>0.25</v>
      </c>
      <c r="I230" s="179">
        <f t="shared" si="10"/>
        <v>0</v>
      </c>
      <c r="J230" s="180">
        <f t="shared" si="11"/>
        <v>0.6</v>
      </c>
    </row>
    <row r="231" spans="1:10" x14ac:dyDescent="0.2">
      <c r="A231" s="173" t="s">
        <v>298</v>
      </c>
      <c r="B231" s="183" t="s">
        <v>416</v>
      </c>
      <c r="C231" s="175">
        <v>3</v>
      </c>
      <c r="D231" s="178">
        <v>4</v>
      </c>
      <c r="E231" s="177">
        <v>2</v>
      </c>
      <c r="F231" s="178">
        <v>1</v>
      </c>
      <c r="G231" s="177">
        <v>1</v>
      </c>
      <c r="H231" s="179">
        <f t="shared" si="9"/>
        <v>0.5</v>
      </c>
      <c r="I231" s="179">
        <f t="shared" si="10"/>
        <v>0.25</v>
      </c>
      <c r="J231" s="180">
        <f t="shared" si="11"/>
        <v>0.33333333333333331</v>
      </c>
    </row>
    <row r="232" spans="1:10" x14ac:dyDescent="0.2">
      <c r="A232" s="173" t="s">
        <v>64</v>
      </c>
      <c r="B232" s="183" t="s">
        <v>264</v>
      </c>
      <c r="C232" s="175">
        <v>9</v>
      </c>
      <c r="D232" s="178">
        <v>35</v>
      </c>
      <c r="E232" s="177">
        <v>11</v>
      </c>
      <c r="F232" s="178">
        <v>16</v>
      </c>
      <c r="G232" s="177">
        <v>0</v>
      </c>
      <c r="H232" s="179">
        <f t="shared" si="9"/>
        <v>0.31428571428571428</v>
      </c>
      <c r="I232" s="179">
        <f t="shared" si="10"/>
        <v>0.45714285714285713</v>
      </c>
      <c r="J232" s="180">
        <f t="shared" si="11"/>
        <v>0</v>
      </c>
    </row>
    <row r="233" spans="1:10" x14ac:dyDescent="0.2">
      <c r="A233" s="173" t="s">
        <v>64</v>
      </c>
      <c r="B233" s="183" t="s">
        <v>307</v>
      </c>
      <c r="C233" s="175">
        <v>7</v>
      </c>
      <c r="D233" s="178">
        <v>24</v>
      </c>
      <c r="E233" s="177">
        <v>5</v>
      </c>
      <c r="F233" s="178">
        <v>9</v>
      </c>
      <c r="G233" s="177">
        <v>2</v>
      </c>
      <c r="H233" s="179">
        <f t="shared" si="9"/>
        <v>0.20833333333333334</v>
      </c>
      <c r="I233" s="179">
        <f t="shared" si="10"/>
        <v>0.375</v>
      </c>
      <c r="J233" s="180">
        <f t="shared" si="11"/>
        <v>0.2857142857142857</v>
      </c>
    </row>
    <row r="234" spans="1:10" x14ac:dyDescent="0.2">
      <c r="A234" s="173" t="s">
        <v>64</v>
      </c>
      <c r="B234" s="183" t="s">
        <v>171</v>
      </c>
      <c r="C234" s="175">
        <v>9</v>
      </c>
      <c r="D234" s="178">
        <v>40</v>
      </c>
      <c r="E234" s="177">
        <v>20</v>
      </c>
      <c r="F234" s="178">
        <v>14</v>
      </c>
      <c r="G234" s="177">
        <v>4</v>
      </c>
      <c r="H234" s="179">
        <f t="shared" si="9"/>
        <v>0.5</v>
      </c>
      <c r="I234" s="179">
        <f t="shared" si="10"/>
        <v>0.35</v>
      </c>
      <c r="J234" s="180">
        <f t="shared" si="11"/>
        <v>0.44444444444444442</v>
      </c>
    </row>
    <row r="235" spans="1:10" x14ac:dyDescent="0.2">
      <c r="A235" s="173" t="s">
        <v>64</v>
      </c>
      <c r="B235" s="183" t="s">
        <v>172</v>
      </c>
      <c r="C235" s="175">
        <v>8</v>
      </c>
      <c r="D235" s="178">
        <v>32</v>
      </c>
      <c r="E235" s="177">
        <v>6</v>
      </c>
      <c r="F235" s="178">
        <v>13</v>
      </c>
      <c r="G235" s="177">
        <v>4</v>
      </c>
      <c r="H235" s="179">
        <f t="shared" si="9"/>
        <v>0.1875</v>
      </c>
      <c r="I235" s="179">
        <f t="shared" si="10"/>
        <v>0.40625</v>
      </c>
      <c r="J235" s="180">
        <f t="shared" si="11"/>
        <v>0.5</v>
      </c>
    </row>
    <row r="236" spans="1:10" x14ac:dyDescent="0.2">
      <c r="A236" s="173" t="s">
        <v>64</v>
      </c>
      <c r="B236" s="183" t="s">
        <v>173</v>
      </c>
      <c r="C236" s="175">
        <v>9</v>
      </c>
      <c r="D236" s="178">
        <v>37</v>
      </c>
      <c r="E236" s="177">
        <v>19</v>
      </c>
      <c r="F236" s="178">
        <v>7</v>
      </c>
      <c r="G236" s="177">
        <v>1</v>
      </c>
      <c r="H236" s="179">
        <f t="shared" si="9"/>
        <v>0.51351351351351349</v>
      </c>
      <c r="I236" s="179">
        <f t="shared" si="10"/>
        <v>0.1891891891891892</v>
      </c>
      <c r="J236" s="180">
        <f t="shared" si="11"/>
        <v>0.1111111111111111</v>
      </c>
    </row>
    <row r="237" spans="1:10" x14ac:dyDescent="0.2">
      <c r="A237" s="173" t="s">
        <v>64</v>
      </c>
      <c r="B237" s="183" t="s">
        <v>308</v>
      </c>
      <c r="C237" s="175">
        <v>5</v>
      </c>
      <c r="D237" s="178">
        <v>0</v>
      </c>
      <c r="E237" s="177">
        <v>0</v>
      </c>
      <c r="F237" s="178">
        <v>0</v>
      </c>
      <c r="G237" s="177">
        <v>2</v>
      </c>
      <c r="H237" s="179">
        <f t="shared" si="9"/>
        <v>0</v>
      </c>
      <c r="I237" s="179">
        <f t="shared" si="10"/>
        <v>0</v>
      </c>
      <c r="J237" s="180">
        <f t="shared" si="11"/>
        <v>0.4</v>
      </c>
    </row>
    <row r="238" spans="1:10" x14ac:dyDescent="0.2">
      <c r="A238" s="173" t="s">
        <v>64</v>
      </c>
      <c r="B238" s="183" t="s">
        <v>265</v>
      </c>
      <c r="C238" s="175">
        <v>9</v>
      </c>
      <c r="D238" s="178">
        <v>40</v>
      </c>
      <c r="E238" s="177">
        <v>22</v>
      </c>
      <c r="F238" s="178">
        <v>3</v>
      </c>
      <c r="G238" s="177">
        <v>47</v>
      </c>
      <c r="H238" s="179">
        <f t="shared" si="9"/>
        <v>0.55000000000000004</v>
      </c>
      <c r="I238" s="179">
        <f t="shared" si="10"/>
        <v>7.4999999999999997E-2</v>
      </c>
      <c r="J238" s="180">
        <f t="shared" si="11"/>
        <v>5.2222222222222223</v>
      </c>
    </row>
    <row r="239" spans="1:10" x14ac:dyDescent="0.2">
      <c r="A239" s="173" t="s">
        <v>64</v>
      </c>
      <c r="B239" s="183" t="s">
        <v>388</v>
      </c>
      <c r="C239" s="175">
        <v>6</v>
      </c>
      <c r="D239" s="178">
        <v>15</v>
      </c>
      <c r="E239" s="177">
        <v>4</v>
      </c>
      <c r="F239" s="178">
        <v>6</v>
      </c>
      <c r="G239" s="177">
        <v>1</v>
      </c>
      <c r="H239" s="179">
        <f t="shared" si="9"/>
        <v>0.26666666666666666</v>
      </c>
      <c r="I239" s="179">
        <f t="shared" si="10"/>
        <v>0.4</v>
      </c>
      <c r="J239" s="180">
        <f t="shared" si="11"/>
        <v>0.16666666666666666</v>
      </c>
    </row>
    <row r="240" spans="1:10" x14ac:dyDescent="0.2">
      <c r="A240" s="173" t="s">
        <v>64</v>
      </c>
      <c r="B240" s="183" t="s">
        <v>398</v>
      </c>
      <c r="C240" s="175">
        <v>5</v>
      </c>
      <c r="D240" s="178">
        <v>6</v>
      </c>
      <c r="E240" s="177">
        <v>2</v>
      </c>
      <c r="F240" s="178">
        <v>0</v>
      </c>
      <c r="G240" s="177">
        <v>13</v>
      </c>
      <c r="H240" s="179">
        <f t="shared" si="9"/>
        <v>0.33333333333333331</v>
      </c>
      <c r="I240" s="179">
        <f t="shared" si="10"/>
        <v>0</v>
      </c>
      <c r="J240" s="180">
        <f t="shared" si="11"/>
        <v>2.6</v>
      </c>
    </row>
    <row r="241" spans="1:10" x14ac:dyDescent="0.2">
      <c r="A241" s="173" t="s">
        <v>64</v>
      </c>
      <c r="B241" s="183" t="s">
        <v>399</v>
      </c>
      <c r="C241" s="175">
        <v>2</v>
      </c>
      <c r="D241" s="178">
        <v>0</v>
      </c>
      <c r="E241" s="177">
        <v>0</v>
      </c>
      <c r="F241" s="178">
        <v>0</v>
      </c>
      <c r="G241" s="177">
        <v>0</v>
      </c>
      <c r="H241" s="179">
        <f t="shared" si="9"/>
        <v>0</v>
      </c>
      <c r="I241" s="179">
        <f t="shared" si="10"/>
        <v>0</v>
      </c>
      <c r="J241" s="180">
        <f t="shared" si="11"/>
        <v>0</v>
      </c>
    </row>
    <row r="242" spans="1:10" x14ac:dyDescent="0.2">
      <c r="A242" s="173" t="s">
        <v>296</v>
      </c>
      <c r="B242" s="183" t="s">
        <v>331</v>
      </c>
      <c r="C242" s="175">
        <v>7</v>
      </c>
      <c r="D242" s="178">
        <v>26</v>
      </c>
      <c r="E242" s="177">
        <v>9</v>
      </c>
      <c r="F242" s="178">
        <v>3</v>
      </c>
      <c r="G242" s="177">
        <v>6</v>
      </c>
      <c r="H242" s="179">
        <f t="shared" si="9"/>
        <v>0.34615384615384615</v>
      </c>
      <c r="I242" s="179">
        <f t="shared" si="10"/>
        <v>0.11538461538461539</v>
      </c>
      <c r="J242" s="180">
        <f t="shared" si="11"/>
        <v>0.8571428571428571</v>
      </c>
    </row>
    <row r="243" spans="1:10" x14ac:dyDescent="0.2">
      <c r="A243" s="173" t="s">
        <v>296</v>
      </c>
      <c r="B243" s="183" t="s">
        <v>378</v>
      </c>
      <c r="C243" s="175">
        <v>7</v>
      </c>
      <c r="D243" s="178">
        <v>24</v>
      </c>
      <c r="E243" s="177">
        <v>8</v>
      </c>
      <c r="F243" s="178">
        <v>9</v>
      </c>
      <c r="G243" s="177">
        <v>14</v>
      </c>
      <c r="H243" s="179">
        <f t="shared" si="9"/>
        <v>0.33333333333333331</v>
      </c>
      <c r="I243" s="179">
        <f t="shared" si="10"/>
        <v>0.375</v>
      </c>
      <c r="J243" s="180">
        <f t="shared" si="11"/>
        <v>2</v>
      </c>
    </row>
    <row r="244" spans="1:10" x14ac:dyDescent="0.2">
      <c r="A244" s="173" t="s">
        <v>296</v>
      </c>
      <c r="B244" s="183" t="s">
        <v>332</v>
      </c>
      <c r="C244" s="175">
        <v>7</v>
      </c>
      <c r="D244" s="178">
        <v>13</v>
      </c>
      <c r="E244" s="177">
        <v>4</v>
      </c>
      <c r="F244" s="178">
        <v>5</v>
      </c>
      <c r="G244" s="177">
        <v>2</v>
      </c>
      <c r="H244" s="179">
        <f t="shared" si="9"/>
        <v>0.30769230769230771</v>
      </c>
      <c r="I244" s="179">
        <f t="shared" si="10"/>
        <v>0.38461538461538464</v>
      </c>
      <c r="J244" s="180">
        <f t="shared" si="11"/>
        <v>0.2857142857142857</v>
      </c>
    </row>
    <row r="245" spans="1:10" x14ac:dyDescent="0.2">
      <c r="A245" s="173" t="s">
        <v>296</v>
      </c>
      <c r="B245" s="183" t="s">
        <v>397</v>
      </c>
      <c r="C245" s="175">
        <v>7</v>
      </c>
      <c r="D245" s="178">
        <v>26</v>
      </c>
      <c r="E245" s="177">
        <v>9</v>
      </c>
      <c r="F245" s="178">
        <v>11</v>
      </c>
      <c r="G245" s="177">
        <v>14</v>
      </c>
      <c r="H245" s="179">
        <f t="shared" si="9"/>
        <v>0.34615384615384615</v>
      </c>
      <c r="I245" s="179">
        <f t="shared" si="10"/>
        <v>0.42307692307692307</v>
      </c>
      <c r="J245" s="180">
        <f t="shared" si="11"/>
        <v>2</v>
      </c>
    </row>
    <row r="246" spans="1:10" x14ac:dyDescent="0.2">
      <c r="A246" s="173" t="s">
        <v>296</v>
      </c>
      <c r="B246" s="183" t="s">
        <v>396</v>
      </c>
      <c r="C246" s="175">
        <v>6</v>
      </c>
      <c r="D246" s="178">
        <v>6</v>
      </c>
      <c r="E246" s="177">
        <v>1</v>
      </c>
      <c r="F246" s="178">
        <v>4</v>
      </c>
      <c r="G246" s="177">
        <v>0</v>
      </c>
      <c r="H246" s="179">
        <f t="shared" si="9"/>
        <v>0.16666666666666666</v>
      </c>
      <c r="I246" s="179">
        <f t="shared" si="10"/>
        <v>0.66666666666666663</v>
      </c>
      <c r="J246" s="180">
        <f t="shared" si="11"/>
        <v>0</v>
      </c>
    </row>
    <row r="247" spans="1:10" x14ac:dyDescent="0.2">
      <c r="A247" s="173" t="s">
        <v>296</v>
      </c>
      <c r="B247" s="183" t="s">
        <v>379</v>
      </c>
      <c r="C247" s="175">
        <v>7</v>
      </c>
      <c r="D247" s="178">
        <v>24</v>
      </c>
      <c r="E247" s="177">
        <v>4</v>
      </c>
      <c r="F247" s="178">
        <v>11</v>
      </c>
      <c r="G247" s="177">
        <v>2</v>
      </c>
      <c r="H247" s="179">
        <f t="shared" si="9"/>
        <v>0.16666666666666666</v>
      </c>
      <c r="I247" s="179">
        <f t="shared" si="10"/>
        <v>0.45833333333333331</v>
      </c>
      <c r="J247" s="180">
        <f t="shared" si="11"/>
        <v>0.2857142857142857</v>
      </c>
    </row>
    <row r="248" spans="1:10" x14ac:dyDescent="0.2">
      <c r="A248" s="173" t="s">
        <v>296</v>
      </c>
      <c r="B248" s="183" t="s">
        <v>380</v>
      </c>
      <c r="C248" s="175">
        <v>7</v>
      </c>
      <c r="D248" s="178">
        <v>26</v>
      </c>
      <c r="E248" s="177">
        <v>5</v>
      </c>
      <c r="F248" s="178">
        <v>10</v>
      </c>
      <c r="G248" s="177">
        <v>5</v>
      </c>
      <c r="H248" s="179">
        <f t="shared" si="9"/>
        <v>0.19230769230769232</v>
      </c>
      <c r="I248" s="179">
        <f t="shared" si="10"/>
        <v>0.38461538461538464</v>
      </c>
      <c r="J248" s="180">
        <f t="shared" si="11"/>
        <v>0.7142857142857143</v>
      </c>
    </row>
    <row r="249" spans="1:10" x14ac:dyDescent="0.2">
      <c r="A249" s="173" t="s">
        <v>296</v>
      </c>
      <c r="B249" s="183" t="s">
        <v>333</v>
      </c>
      <c r="C249" s="175">
        <v>6</v>
      </c>
      <c r="D249" s="178">
        <v>18</v>
      </c>
      <c r="E249" s="177">
        <v>2</v>
      </c>
      <c r="F249" s="178">
        <v>13</v>
      </c>
      <c r="G249" s="177">
        <v>4</v>
      </c>
      <c r="H249" s="179">
        <f t="shared" si="9"/>
        <v>0.1111111111111111</v>
      </c>
      <c r="I249" s="179">
        <f t="shared" si="10"/>
        <v>0.72222222222222221</v>
      </c>
      <c r="J249" s="180">
        <f t="shared" si="11"/>
        <v>0.66666666666666663</v>
      </c>
    </row>
  </sheetData>
  <sheetProtection password="97AA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1:E24"/>
  <sheetViews>
    <sheetView workbookViewId="0">
      <selection activeCell="V60" sqref="V60"/>
    </sheetView>
  </sheetViews>
  <sheetFormatPr defaultRowHeight="12.75" x14ac:dyDescent="0.2"/>
  <cols>
    <col min="1" max="1" width="19.42578125" bestFit="1" customWidth="1"/>
    <col min="2" max="2" width="8.42578125" bestFit="1" customWidth="1"/>
    <col min="3" max="3" width="6.140625" bestFit="1" customWidth="1"/>
    <col min="4" max="4" width="8.42578125" bestFit="1" customWidth="1"/>
    <col min="5" max="5" width="5.5703125" bestFit="1" customWidth="1"/>
  </cols>
  <sheetData>
    <row r="1" spans="1:5" x14ac:dyDescent="0.2">
      <c r="A1" s="18"/>
      <c r="B1" s="18" t="s">
        <v>75</v>
      </c>
      <c r="C1" s="18" t="s">
        <v>36</v>
      </c>
      <c r="D1" s="18" t="s">
        <v>436</v>
      </c>
      <c r="E1" s="153"/>
    </row>
    <row r="2" spans="1:5" x14ac:dyDescent="0.2">
      <c r="A2" s="18" t="s">
        <v>36</v>
      </c>
      <c r="B2" s="18" t="s">
        <v>437</v>
      </c>
      <c r="C2" s="18" t="s">
        <v>438</v>
      </c>
      <c r="D2" s="18" t="s">
        <v>17</v>
      </c>
      <c r="E2" s="18" t="s">
        <v>439</v>
      </c>
    </row>
    <row r="3" spans="1:5" x14ac:dyDescent="0.2">
      <c r="A3" s="131" t="s">
        <v>298</v>
      </c>
      <c r="B3" s="184">
        <v>64</v>
      </c>
      <c r="C3" s="103">
        <v>101</v>
      </c>
      <c r="D3" s="98">
        <f t="shared" ref="D3:D24" si="0">C3/(B3+C3)</f>
        <v>0.61212121212121207</v>
      </c>
      <c r="E3" s="131">
        <v>1</v>
      </c>
    </row>
    <row r="4" spans="1:5" x14ac:dyDescent="0.2">
      <c r="A4" s="131" t="s">
        <v>68</v>
      </c>
      <c r="B4" s="131">
        <v>54</v>
      </c>
      <c r="C4" s="131">
        <v>73</v>
      </c>
      <c r="D4" s="98">
        <f t="shared" si="0"/>
        <v>0.57480314960629919</v>
      </c>
      <c r="E4" s="131">
        <v>2</v>
      </c>
    </row>
    <row r="5" spans="1:5" x14ac:dyDescent="0.2">
      <c r="A5" s="131" t="s">
        <v>63</v>
      </c>
      <c r="B5" s="184">
        <v>57</v>
      </c>
      <c r="C5" s="103">
        <v>65</v>
      </c>
      <c r="D5" s="98">
        <f t="shared" si="0"/>
        <v>0.53278688524590168</v>
      </c>
      <c r="E5" s="131">
        <v>3</v>
      </c>
    </row>
    <row r="6" spans="1:5" x14ac:dyDescent="0.2">
      <c r="A6" s="131" t="s">
        <v>244</v>
      </c>
      <c r="B6" s="184">
        <v>78</v>
      </c>
      <c r="C6" s="103">
        <v>88</v>
      </c>
      <c r="D6" s="98">
        <f t="shared" si="0"/>
        <v>0.53012048192771088</v>
      </c>
      <c r="E6" s="131">
        <v>4</v>
      </c>
    </row>
    <row r="7" spans="1:5" x14ac:dyDescent="0.2">
      <c r="A7" s="131" t="s">
        <v>243</v>
      </c>
      <c r="B7" s="184">
        <v>90</v>
      </c>
      <c r="C7" s="103">
        <v>100</v>
      </c>
      <c r="D7" s="98">
        <f t="shared" si="0"/>
        <v>0.52631578947368418</v>
      </c>
      <c r="E7" s="131">
        <v>5</v>
      </c>
    </row>
    <row r="8" spans="1:5" x14ac:dyDescent="0.2">
      <c r="A8" s="131" t="s">
        <v>65</v>
      </c>
      <c r="B8" s="131">
        <v>57</v>
      </c>
      <c r="C8" s="131">
        <v>61</v>
      </c>
      <c r="D8" s="98">
        <f t="shared" si="0"/>
        <v>0.51694915254237284</v>
      </c>
      <c r="E8" s="131">
        <v>6</v>
      </c>
    </row>
    <row r="9" spans="1:5" x14ac:dyDescent="0.2">
      <c r="A9" s="131" t="s">
        <v>67</v>
      </c>
      <c r="B9" s="184">
        <v>126</v>
      </c>
      <c r="C9" s="103">
        <v>133</v>
      </c>
      <c r="D9" s="98">
        <f t="shared" si="0"/>
        <v>0.51351351351351349</v>
      </c>
      <c r="E9" s="131">
        <v>7</v>
      </c>
    </row>
    <row r="10" spans="1:5" x14ac:dyDescent="0.2">
      <c r="A10" s="131" t="s">
        <v>69</v>
      </c>
      <c r="B10" s="131">
        <v>89</v>
      </c>
      <c r="C10" s="131">
        <v>90</v>
      </c>
      <c r="D10" s="98">
        <f t="shared" si="0"/>
        <v>0.5027932960893855</v>
      </c>
      <c r="E10" s="131">
        <v>8</v>
      </c>
    </row>
    <row r="11" spans="1:5" x14ac:dyDescent="0.2">
      <c r="A11" s="131" t="s">
        <v>296</v>
      </c>
      <c r="B11" s="131">
        <v>57</v>
      </c>
      <c r="C11" s="131">
        <v>47</v>
      </c>
      <c r="D11" s="98">
        <f t="shared" si="0"/>
        <v>0.45192307692307693</v>
      </c>
      <c r="E11" s="131">
        <v>9</v>
      </c>
    </row>
    <row r="12" spans="1:5" x14ac:dyDescent="0.2">
      <c r="A12" s="131" t="s">
        <v>207</v>
      </c>
      <c r="B12" s="131">
        <v>62</v>
      </c>
      <c r="C12" s="131">
        <v>50</v>
      </c>
      <c r="D12" s="98">
        <f t="shared" si="0"/>
        <v>0.44642857142857145</v>
      </c>
      <c r="E12" s="131">
        <v>10</v>
      </c>
    </row>
    <row r="13" spans="1:5" x14ac:dyDescent="0.2">
      <c r="A13" s="131" t="s">
        <v>64</v>
      </c>
      <c r="B13" s="131">
        <v>95</v>
      </c>
      <c r="C13" s="131">
        <v>74</v>
      </c>
      <c r="D13" s="98">
        <f t="shared" si="0"/>
        <v>0.43786982248520712</v>
      </c>
      <c r="E13" s="131">
        <v>11</v>
      </c>
    </row>
    <row r="14" spans="1:5" x14ac:dyDescent="0.2">
      <c r="A14" s="131" t="s">
        <v>206</v>
      </c>
      <c r="B14" s="184">
        <v>83</v>
      </c>
      <c r="C14" s="103">
        <v>62</v>
      </c>
      <c r="D14" s="98">
        <f t="shared" si="0"/>
        <v>0.42758620689655175</v>
      </c>
      <c r="E14" s="131">
        <v>12</v>
      </c>
    </row>
    <row r="15" spans="1:5" x14ac:dyDescent="0.2">
      <c r="A15" s="131" t="s">
        <v>199</v>
      </c>
      <c r="B15" s="184">
        <v>71</v>
      </c>
      <c r="C15" s="103">
        <v>48</v>
      </c>
      <c r="D15" s="98">
        <f t="shared" si="0"/>
        <v>0.40336134453781514</v>
      </c>
      <c r="E15" s="131">
        <v>13</v>
      </c>
    </row>
    <row r="16" spans="1:5" x14ac:dyDescent="0.2">
      <c r="A16" s="131" t="s">
        <v>62</v>
      </c>
      <c r="B16" s="184">
        <v>87</v>
      </c>
      <c r="C16" s="103">
        <v>56</v>
      </c>
      <c r="D16" s="98">
        <f t="shared" si="0"/>
        <v>0.39160839160839161</v>
      </c>
      <c r="E16" s="131">
        <v>14</v>
      </c>
    </row>
    <row r="17" spans="1:5" x14ac:dyDescent="0.2">
      <c r="A17" s="131" t="s">
        <v>299</v>
      </c>
      <c r="B17" s="184">
        <v>107</v>
      </c>
      <c r="C17" s="103">
        <v>63</v>
      </c>
      <c r="D17" s="98">
        <f t="shared" si="0"/>
        <v>0.37058823529411766</v>
      </c>
      <c r="E17" s="131">
        <v>15</v>
      </c>
    </row>
    <row r="18" spans="1:5" x14ac:dyDescent="0.2">
      <c r="A18" s="103" t="s">
        <v>246</v>
      </c>
      <c r="B18" s="184">
        <v>68</v>
      </c>
      <c r="C18" s="103">
        <v>37</v>
      </c>
      <c r="D18" s="98">
        <f t="shared" si="0"/>
        <v>0.35238095238095241</v>
      </c>
      <c r="E18" s="131">
        <v>16</v>
      </c>
    </row>
    <row r="19" spans="1:5" x14ac:dyDescent="0.2">
      <c r="A19" s="103" t="s">
        <v>297</v>
      </c>
      <c r="B19" s="184">
        <v>118</v>
      </c>
      <c r="C19" s="103">
        <v>63</v>
      </c>
      <c r="D19" s="98">
        <f t="shared" si="0"/>
        <v>0.34806629834254144</v>
      </c>
      <c r="E19" s="131">
        <v>17</v>
      </c>
    </row>
    <row r="20" spans="1:5" x14ac:dyDescent="0.2">
      <c r="A20" s="131" t="s">
        <v>245</v>
      </c>
      <c r="B20" s="184">
        <v>67</v>
      </c>
      <c r="C20" s="103">
        <v>34</v>
      </c>
      <c r="D20" s="98">
        <f t="shared" si="0"/>
        <v>0.33663366336633666</v>
      </c>
      <c r="E20" s="131">
        <v>18</v>
      </c>
    </row>
    <row r="21" spans="1:5" x14ac:dyDescent="0.2">
      <c r="A21" s="131" t="s">
        <v>116</v>
      </c>
      <c r="B21" s="131">
        <v>85</v>
      </c>
      <c r="C21" s="131">
        <v>40</v>
      </c>
      <c r="D21" s="98">
        <f t="shared" si="0"/>
        <v>0.32</v>
      </c>
      <c r="E21" s="131">
        <v>19</v>
      </c>
    </row>
    <row r="22" spans="1:5" x14ac:dyDescent="0.2">
      <c r="A22" s="103" t="s">
        <v>295</v>
      </c>
      <c r="B22" s="184">
        <v>69</v>
      </c>
      <c r="C22" s="103">
        <v>27</v>
      </c>
      <c r="D22" s="98">
        <f t="shared" si="0"/>
        <v>0.28125</v>
      </c>
      <c r="E22" s="131">
        <v>20</v>
      </c>
    </row>
    <row r="23" spans="1:5" x14ac:dyDescent="0.2">
      <c r="A23" s="131" t="s">
        <v>130</v>
      </c>
      <c r="B23" s="184">
        <v>76</v>
      </c>
      <c r="C23" s="103">
        <v>25</v>
      </c>
      <c r="D23" s="98">
        <f t="shared" si="0"/>
        <v>0.24752475247524752</v>
      </c>
      <c r="E23" s="131">
        <v>21</v>
      </c>
    </row>
    <row r="24" spans="1:5" x14ac:dyDescent="0.2">
      <c r="A24" s="131" t="s">
        <v>300</v>
      </c>
      <c r="B24" s="184">
        <v>57</v>
      </c>
      <c r="C24" s="103">
        <v>16</v>
      </c>
      <c r="D24" s="98">
        <f t="shared" si="0"/>
        <v>0.21917808219178081</v>
      </c>
      <c r="E24" s="131">
        <v>22</v>
      </c>
    </row>
  </sheetData>
  <sheetProtection password="97AA" sheet="1" objects="1" scenarios="1"/>
  <sortState ref="A2:E24">
    <sortCondition descending="1" ref="D2:D24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D27"/>
  <sheetViews>
    <sheetView tabSelected="1" workbookViewId="0">
      <selection activeCell="A21" sqref="A21"/>
    </sheetView>
  </sheetViews>
  <sheetFormatPr defaultRowHeight="12.75" x14ac:dyDescent="0.2"/>
  <cols>
    <col min="1" max="1" width="9.140625" style="131"/>
    <col min="2" max="2" width="15.5703125" style="131" bestFit="1" customWidth="1"/>
    <col min="3" max="3" width="19.42578125" style="131" bestFit="1" customWidth="1"/>
    <col min="4" max="16384" width="9.140625" style="131"/>
  </cols>
  <sheetData>
    <row r="1" spans="1:4" x14ac:dyDescent="0.2">
      <c r="A1" s="131" t="s">
        <v>440</v>
      </c>
    </row>
    <row r="2" spans="1:4" x14ac:dyDescent="0.2">
      <c r="A2" s="41"/>
      <c r="B2" s="41"/>
      <c r="C2" s="41"/>
      <c r="D2" s="41" t="s">
        <v>35</v>
      </c>
    </row>
    <row r="3" spans="1:4" x14ac:dyDescent="0.2">
      <c r="A3" s="185" t="s">
        <v>114</v>
      </c>
      <c r="B3" s="185" t="s">
        <v>33</v>
      </c>
      <c r="C3" s="185" t="s">
        <v>36</v>
      </c>
      <c r="D3" s="185" t="s">
        <v>38</v>
      </c>
    </row>
    <row r="4" spans="1:4" x14ac:dyDescent="0.2">
      <c r="A4" s="186" t="s">
        <v>441</v>
      </c>
      <c r="B4" s="149" t="s">
        <v>241</v>
      </c>
      <c r="C4" s="149" t="s">
        <v>63</v>
      </c>
      <c r="D4" s="187">
        <v>0.89655172413793105</v>
      </c>
    </row>
    <row r="5" spans="1:4" x14ac:dyDescent="0.2">
      <c r="A5" s="188">
        <v>2</v>
      </c>
      <c r="B5" s="131" t="s">
        <v>120</v>
      </c>
      <c r="C5" s="131" t="s">
        <v>62</v>
      </c>
      <c r="D5" s="189">
        <v>0.75</v>
      </c>
    </row>
    <row r="6" spans="1:4" x14ac:dyDescent="0.2">
      <c r="A6" s="188">
        <v>3</v>
      </c>
      <c r="B6" s="131" t="s">
        <v>59</v>
      </c>
      <c r="C6" s="131" t="s">
        <v>244</v>
      </c>
      <c r="D6" s="189">
        <v>0.73333333333333328</v>
      </c>
    </row>
    <row r="7" spans="1:4" x14ac:dyDescent="0.2">
      <c r="A7" s="188">
        <v>4</v>
      </c>
      <c r="B7" s="131" t="s">
        <v>285</v>
      </c>
      <c r="C7" s="131" t="s">
        <v>67</v>
      </c>
      <c r="D7" s="189">
        <v>0.72222222222222221</v>
      </c>
    </row>
    <row r="8" spans="1:4" x14ac:dyDescent="0.2">
      <c r="A8" s="188">
        <v>5</v>
      </c>
      <c r="B8" s="131" t="s">
        <v>166</v>
      </c>
      <c r="C8" s="131" t="s">
        <v>67</v>
      </c>
      <c r="D8" s="189">
        <v>0.67307692307692313</v>
      </c>
    </row>
    <row r="9" spans="1:4" x14ac:dyDescent="0.2">
      <c r="A9" s="188">
        <v>6</v>
      </c>
      <c r="B9" s="131" t="s">
        <v>365</v>
      </c>
      <c r="C9" s="131" t="s">
        <v>67</v>
      </c>
      <c r="D9" s="189">
        <v>0.66666666666666663</v>
      </c>
    </row>
    <row r="12" spans="1:4" x14ac:dyDescent="0.2">
      <c r="A12" s="131" t="s">
        <v>442</v>
      </c>
    </row>
    <row r="13" spans="1:4" x14ac:dyDescent="0.2">
      <c r="A13" s="43"/>
      <c r="B13" s="41"/>
      <c r="C13" s="41"/>
      <c r="D13" s="41"/>
    </row>
    <row r="14" spans="1:4" x14ac:dyDescent="0.2">
      <c r="A14" s="185" t="s">
        <v>114</v>
      </c>
      <c r="B14" s="185" t="s">
        <v>33</v>
      </c>
      <c r="C14" s="185" t="s">
        <v>36</v>
      </c>
      <c r="D14" s="185" t="s">
        <v>46</v>
      </c>
    </row>
    <row r="15" spans="1:4" x14ac:dyDescent="0.2">
      <c r="A15" s="186" t="s">
        <v>441</v>
      </c>
      <c r="B15" s="149" t="s">
        <v>201</v>
      </c>
      <c r="C15" s="149" t="s">
        <v>243</v>
      </c>
      <c r="D15" s="187">
        <v>5.7142857142857144</v>
      </c>
    </row>
    <row r="16" spans="1:4" x14ac:dyDescent="0.2">
      <c r="A16" s="188">
        <v>2</v>
      </c>
      <c r="B16" s="131" t="s">
        <v>265</v>
      </c>
      <c r="C16" s="131" t="s">
        <v>64</v>
      </c>
      <c r="D16" s="189">
        <v>5.2222222222222223</v>
      </c>
    </row>
    <row r="17" spans="1:4" x14ac:dyDescent="0.2">
      <c r="A17" s="188">
        <v>3</v>
      </c>
      <c r="B17" s="131" t="s">
        <v>166</v>
      </c>
      <c r="C17" s="131" t="s">
        <v>67</v>
      </c>
      <c r="D17" s="189">
        <v>4.9000000000000004</v>
      </c>
    </row>
    <row r="18" spans="1:4" x14ac:dyDescent="0.2">
      <c r="A18" s="188">
        <v>4</v>
      </c>
      <c r="B18" s="131" t="s">
        <v>84</v>
      </c>
      <c r="C18" s="131" t="s">
        <v>68</v>
      </c>
      <c r="D18" s="189">
        <v>4.666666666666667</v>
      </c>
    </row>
    <row r="19" spans="1:4" x14ac:dyDescent="0.2">
      <c r="A19" s="188">
        <v>5</v>
      </c>
      <c r="B19" s="131" t="s">
        <v>268</v>
      </c>
      <c r="C19" s="131" t="s">
        <v>297</v>
      </c>
      <c r="D19" s="189">
        <v>4.333333333333333</v>
      </c>
    </row>
    <row r="20" spans="1:4" x14ac:dyDescent="0.2">
      <c r="A20" s="188">
        <v>6</v>
      </c>
      <c r="B20" s="131" t="s">
        <v>128</v>
      </c>
      <c r="C20" s="131" t="s">
        <v>207</v>
      </c>
      <c r="D20" s="189">
        <v>3.8571428571428572</v>
      </c>
    </row>
    <row r="21" spans="1:4" x14ac:dyDescent="0.2">
      <c r="A21" s="188"/>
    </row>
    <row r="23" spans="1:4" x14ac:dyDescent="0.2">
      <c r="A23" s="131" t="s">
        <v>9</v>
      </c>
    </row>
    <row r="24" spans="1:4" x14ac:dyDescent="0.2">
      <c r="A24" s="43"/>
      <c r="B24" s="41"/>
      <c r="C24" s="41"/>
      <c r="D24" s="41"/>
    </row>
    <row r="25" spans="1:4" x14ac:dyDescent="0.2">
      <c r="A25" s="185" t="s">
        <v>114</v>
      </c>
      <c r="B25" s="185" t="s">
        <v>33</v>
      </c>
      <c r="C25" s="185" t="s">
        <v>36</v>
      </c>
      <c r="D25" s="185" t="s">
        <v>443</v>
      </c>
    </row>
    <row r="26" spans="1:4" x14ac:dyDescent="0.2">
      <c r="A26" s="186" t="s">
        <v>441</v>
      </c>
      <c r="B26" s="149" t="s">
        <v>112</v>
      </c>
      <c r="C26" s="149" t="s">
        <v>67</v>
      </c>
      <c r="D26" s="190">
        <v>0.10919540229885105</v>
      </c>
    </row>
    <row r="27" spans="1:4" x14ac:dyDescent="0.2">
      <c r="D27" s="191"/>
    </row>
  </sheetData>
  <sheetProtection password="97AA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>
    <tabColor rgb="FF92D050"/>
  </sheetPr>
  <dimension ref="A1:AD89"/>
  <sheetViews>
    <sheetView zoomScaleNormal="100" workbookViewId="0">
      <pane xSplit="2" ySplit="2" topLeftCell="C64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2" t="s">
        <v>303</v>
      </c>
      <c r="D1" s="193"/>
      <c r="E1" s="194"/>
      <c r="F1" s="4">
        <v>5</v>
      </c>
      <c r="G1" s="192" t="s">
        <v>131</v>
      </c>
      <c r="H1" s="193"/>
      <c r="I1" s="194"/>
      <c r="J1" s="4">
        <v>2</v>
      </c>
      <c r="K1" s="192" t="s">
        <v>94</v>
      </c>
      <c r="L1" s="193"/>
      <c r="M1" s="194"/>
      <c r="N1" s="4">
        <v>6</v>
      </c>
      <c r="O1" s="199" t="s">
        <v>305</v>
      </c>
      <c r="P1" s="193"/>
      <c r="Q1" s="194"/>
      <c r="R1" s="5">
        <v>11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150</v>
      </c>
      <c r="B3" s="86" t="s">
        <v>176</v>
      </c>
      <c r="C3" s="116"/>
      <c r="D3" s="117"/>
      <c r="E3" s="117"/>
      <c r="F3" s="118"/>
      <c r="G3" s="116"/>
      <c r="H3" s="117"/>
      <c r="I3" s="117"/>
      <c r="J3" s="118"/>
      <c r="K3" s="116">
        <v>4</v>
      </c>
      <c r="L3" s="117">
        <v>3</v>
      </c>
      <c r="M3" s="117">
        <v>1</v>
      </c>
      <c r="N3" s="118">
        <v>0</v>
      </c>
      <c r="O3" s="12"/>
      <c r="P3" s="13"/>
      <c r="Q3" s="13"/>
      <c r="R3" s="14"/>
      <c r="S3" s="17"/>
      <c r="T3" s="99"/>
    </row>
    <row r="4" spans="1:20" x14ac:dyDescent="0.2">
      <c r="A4" s="83" t="s">
        <v>100</v>
      </c>
      <c r="B4" s="86" t="s">
        <v>123</v>
      </c>
      <c r="C4" s="116">
        <v>3</v>
      </c>
      <c r="D4" s="117">
        <v>2</v>
      </c>
      <c r="E4" s="117">
        <v>1</v>
      </c>
      <c r="F4" s="118">
        <v>0</v>
      </c>
      <c r="G4" s="116"/>
      <c r="H4" s="117"/>
      <c r="I4" s="117"/>
      <c r="J4" s="118"/>
      <c r="K4" s="116"/>
      <c r="L4" s="117"/>
      <c r="M4" s="117"/>
      <c r="N4" s="118"/>
      <c r="O4" s="12">
        <v>6</v>
      </c>
      <c r="P4" s="13">
        <v>3</v>
      </c>
      <c r="Q4" s="13">
        <v>3</v>
      </c>
      <c r="R4" s="14">
        <v>0</v>
      </c>
      <c r="S4" s="17"/>
      <c r="T4" s="99"/>
    </row>
    <row r="5" spans="1:20" x14ac:dyDescent="0.2">
      <c r="A5" s="83" t="s">
        <v>98</v>
      </c>
      <c r="B5" s="86" t="s">
        <v>186</v>
      </c>
      <c r="C5" s="116"/>
      <c r="D5" s="117"/>
      <c r="E5" s="117"/>
      <c r="F5" s="118"/>
      <c r="G5" s="116">
        <v>5</v>
      </c>
      <c r="H5" s="117">
        <v>4</v>
      </c>
      <c r="I5" s="117">
        <v>0</v>
      </c>
      <c r="J5" s="118">
        <v>0</v>
      </c>
      <c r="K5" s="116">
        <v>3</v>
      </c>
      <c r="L5" s="117">
        <v>3</v>
      </c>
      <c r="M5" s="117">
        <v>0</v>
      </c>
      <c r="N5" s="118">
        <v>2</v>
      </c>
      <c r="O5" s="12">
        <v>0</v>
      </c>
      <c r="P5" s="130">
        <v>0</v>
      </c>
      <c r="Q5" s="13">
        <v>0</v>
      </c>
      <c r="R5" s="14">
        <v>0</v>
      </c>
      <c r="S5" s="17"/>
      <c r="T5" s="99"/>
    </row>
    <row r="6" spans="1:20" x14ac:dyDescent="0.2">
      <c r="A6" s="83" t="s">
        <v>139</v>
      </c>
      <c r="B6" s="86" t="s">
        <v>60</v>
      </c>
      <c r="C6" s="116">
        <v>3</v>
      </c>
      <c r="D6" s="117">
        <v>3</v>
      </c>
      <c r="E6" s="117">
        <v>0</v>
      </c>
      <c r="F6" s="118">
        <v>0</v>
      </c>
      <c r="G6" s="116">
        <v>5</v>
      </c>
      <c r="H6" s="117">
        <v>3</v>
      </c>
      <c r="I6" s="117">
        <v>2</v>
      </c>
      <c r="J6" s="118">
        <v>0</v>
      </c>
      <c r="K6" s="116">
        <v>4</v>
      </c>
      <c r="L6" s="117">
        <v>1</v>
      </c>
      <c r="M6" s="117">
        <v>1</v>
      </c>
      <c r="N6" s="118">
        <v>0</v>
      </c>
      <c r="O6" s="12">
        <v>6</v>
      </c>
      <c r="P6" s="130">
        <v>3</v>
      </c>
      <c r="Q6" s="13">
        <v>3</v>
      </c>
      <c r="R6" s="14">
        <v>0</v>
      </c>
      <c r="S6" s="17" t="s">
        <v>8</v>
      </c>
      <c r="T6" s="99"/>
    </row>
    <row r="7" spans="1:20" x14ac:dyDescent="0.2">
      <c r="A7" s="83" t="s">
        <v>155</v>
      </c>
      <c r="B7" s="86" t="s">
        <v>109</v>
      </c>
      <c r="C7" s="12">
        <v>4</v>
      </c>
      <c r="D7" s="130">
        <v>1</v>
      </c>
      <c r="E7" s="130">
        <v>1</v>
      </c>
      <c r="F7" s="14">
        <v>3</v>
      </c>
      <c r="G7" s="116">
        <v>3</v>
      </c>
      <c r="H7" s="117">
        <v>3</v>
      </c>
      <c r="I7" s="117">
        <v>0</v>
      </c>
      <c r="J7" s="118">
        <v>0</v>
      </c>
      <c r="K7" s="116">
        <v>4</v>
      </c>
      <c r="L7" s="117">
        <v>4</v>
      </c>
      <c r="M7" s="117">
        <v>0</v>
      </c>
      <c r="N7" s="118">
        <v>0</v>
      </c>
      <c r="O7" s="12">
        <v>6</v>
      </c>
      <c r="P7" s="130">
        <v>3</v>
      </c>
      <c r="Q7" s="13">
        <v>1</v>
      </c>
      <c r="R7" s="14">
        <v>1</v>
      </c>
      <c r="S7" s="17"/>
      <c r="T7" s="99"/>
    </row>
    <row r="8" spans="1:20" x14ac:dyDescent="0.2">
      <c r="A8" s="83" t="s">
        <v>167</v>
      </c>
      <c r="B8" s="86" t="s">
        <v>156</v>
      </c>
      <c r="C8" s="116">
        <v>4</v>
      </c>
      <c r="D8" s="117">
        <v>4</v>
      </c>
      <c r="E8" s="117">
        <v>0</v>
      </c>
      <c r="F8" s="118">
        <v>0</v>
      </c>
      <c r="G8" s="116"/>
      <c r="H8" s="117"/>
      <c r="I8" s="117"/>
      <c r="J8" s="118"/>
      <c r="K8" s="116">
        <v>4</v>
      </c>
      <c r="L8" s="117">
        <v>4</v>
      </c>
      <c r="M8" s="117">
        <v>0</v>
      </c>
      <c r="N8" s="118">
        <v>0</v>
      </c>
      <c r="O8" s="12">
        <v>6</v>
      </c>
      <c r="P8" s="130">
        <v>4</v>
      </c>
      <c r="Q8" s="13">
        <v>0</v>
      </c>
      <c r="R8" s="14">
        <v>0</v>
      </c>
      <c r="S8" s="17"/>
      <c r="T8" s="99"/>
    </row>
    <row r="9" spans="1:20" x14ac:dyDescent="0.2">
      <c r="A9" s="83" t="s">
        <v>95</v>
      </c>
      <c r="B9" s="86" t="s">
        <v>219</v>
      </c>
      <c r="C9" s="116">
        <v>3</v>
      </c>
      <c r="D9" s="117">
        <v>1</v>
      </c>
      <c r="E9" s="130">
        <v>2</v>
      </c>
      <c r="F9" s="14">
        <v>0</v>
      </c>
      <c r="G9" s="12">
        <v>3</v>
      </c>
      <c r="H9" s="130">
        <v>3</v>
      </c>
      <c r="I9" s="130">
        <v>0</v>
      </c>
      <c r="J9" s="14">
        <v>0</v>
      </c>
      <c r="K9" s="116">
        <v>3</v>
      </c>
      <c r="L9" s="117">
        <v>1</v>
      </c>
      <c r="M9" s="117">
        <v>2</v>
      </c>
      <c r="N9" s="118">
        <v>1</v>
      </c>
      <c r="O9" s="12">
        <v>6</v>
      </c>
      <c r="P9" s="130">
        <v>3</v>
      </c>
      <c r="Q9" s="13">
        <v>1</v>
      </c>
      <c r="R9" s="14">
        <v>0</v>
      </c>
      <c r="S9" s="17"/>
      <c r="T9" s="99"/>
    </row>
    <row r="10" spans="1:20" x14ac:dyDescent="0.2">
      <c r="A10" s="83" t="s">
        <v>106</v>
      </c>
      <c r="B10" s="86" t="s">
        <v>429</v>
      </c>
      <c r="C10" s="116"/>
      <c r="D10" s="117"/>
      <c r="E10" s="130"/>
      <c r="F10" s="14"/>
      <c r="G10" s="12">
        <v>2</v>
      </c>
      <c r="H10" s="130">
        <v>1</v>
      </c>
      <c r="I10" s="130">
        <v>1</v>
      </c>
      <c r="J10" s="14">
        <v>0</v>
      </c>
      <c r="K10" s="116"/>
      <c r="L10" s="117"/>
      <c r="M10" s="117"/>
      <c r="N10" s="118"/>
      <c r="O10" s="15"/>
      <c r="P10" s="130"/>
      <c r="Q10" s="13"/>
      <c r="R10" s="14"/>
      <c r="S10" s="17"/>
      <c r="T10" s="99"/>
    </row>
    <row r="11" spans="1:20" x14ac:dyDescent="0.2">
      <c r="A11" s="83" t="s">
        <v>133</v>
      </c>
      <c r="B11" s="86" t="s">
        <v>77</v>
      </c>
      <c r="C11" s="12"/>
      <c r="D11" s="130"/>
      <c r="E11" s="130"/>
      <c r="F11" s="14"/>
      <c r="G11" s="12">
        <v>5</v>
      </c>
      <c r="H11" s="130">
        <v>3</v>
      </c>
      <c r="I11" s="130">
        <v>0</v>
      </c>
      <c r="J11" s="14">
        <v>2</v>
      </c>
      <c r="K11" s="12">
        <v>0</v>
      </c>
      <c r="L11" s="130">
        <v>0</v>
      </c>
      <c r="M11" s="130">
        <v>0</v>
      </c>
      <c r="N11" s="14">
        <v>4</v>
      </c>
      <c r="O11" s="15">
        <v>0</v>
      </c>
      <c r="P11" s="130">
        <v>0</v>
      </c>
      <c r="Q11" s="13">
        <v>0</v>
      </c>
      <c r="R11" s="16">
        <v>1</v>
      </c>
      <c r="S11" s="17"/>
      <c r="T11" s="99"/>
    </row>
    <row r="12" spans="1:20" x14ac:dyDescent="0.2">
      <c r="A12" s="83" t="s">
        <v>101</v>
      </c>
      <c r="B12" s="86" t="s">
        <v>164</v>
      </c>
      <c r="C12" s="12">
        <v>0</v>
      </c>
      <c r="D12" s="130">
        <v>0</v>
      </c>
      <c r="E12" s="130">
        <v>0</v>
      </c>
      <c r="F12" s="14">
        <v>6</v>
      </c>
      <c r="G12" s="12">
        <v>0</v>
      </c>
      <c r="H12" s="130">
        <v>0</v>
      </c>
      <c r="I12" s="130">
        <v>0</v>
      </c>
      <c r="J12" s="14">
        <v>1</v>
      </c>
      <c r="K12" s="12"/>
      <c r="L12" s="130"/>
      <c r="M12" s="130"/>
      <c r="N12" s="14"/>
      <c r="O12" s="15">
        <v>0</v>
      </c>
      <c r="P12" s="130">
        <v>0</v>
      </c>
      <c r="Q12" s="13">
        <v>0</v>
      </c>
      <c r="R12" s="16">
        <v>3</v>
      </c>
      <c r="S12" s="17"/>
      <c r="T12" s="99"/>
    </row>
    <row r="13" spans="1:20" x14ac:dyDescent="0.2">
      <c r="A13" s="83" t="s">
        <v>134</v>
      </c>
      <c r="B13" s="86" t="s">
        <v>235</v>
      </c>
      <c r="C13" s="12">
        <v>3</v>
      </c>
      <c r="D13" s="130">
        <v>3</v>
      </c>
      <c r="E13" s="130">
        <v>0</v>
      </c>
      <c r="F13" s="14">
        <v>0</v>
      </c>
      <c r="G13" s="12">
        <v>2</v>
      </c>
      <c r="H13" s="130">
        <v>1</v>
      </c>
      <c r="I13" s="130">
        <v>1</v>
      </c>
      <c r="J13" s="14">
        <v>0</v>
      </c>
      <c r="K13" s="12"/>
      <c r="L13" s="130"/>
      <c r="M13" s="130"/>
      <c r="N13" s="14"/>
      <c r="O13" s="15">
        <v>5</v>
      </c>
      <c r="P13" s="130">
        <v>1</v>
      </c>
      <c r="Q13" s="13">
        <v>2</v>
      </c>
      <c r="R13" s="16">
        <v>1</v>
      </c>
      <c r="S13" s="17"/>
      <c r="T13" s="99"/>
    </row>
    <row r="14" spans="1:20" x14ac:dyDescent="0.2">
      <c r="A14" s="83" t="s">
        <v>136</v>
      </c>
      <c r="B14" s="86" t="s">
        <v>271</v>
      </c>
      <c r="C14" s="12"/>
      <c r="D14" s="130"/>
      <c r="E14" s="130"/>
      <c r="F14" s="14"/>
      <c r="G14" s="12">
        <v>5</v>
      </c>
      <c r="H14" s="130">
        <v>0</v>
      </c>
      <c r="I14" s="130">
        <v>1</v>
      </c>
      <c r="J14" s="14">
        <v>0</v>
      </c>
      <c r="K14" s="12"/>
      <c r="L14" s="130"/>
      <c r="M14" s="130"/>
      <c r="N14" s="14"/>
      <c r="O14" s="15"/>
      <c r="P14" s="130"/>
      <c r="Q14" s="13"/>
      <c r="R14" s="16"/>
      <c r="S14" s="17"/>
      <c r="T14" s="99"/>
    </row>
    <row r="15" spans="1:20" x14ac:dyDescent="0.2">
      <c r="A15" s="83" t="s">
        <v>99</v>
      </c>
      <c r="B15" s="86" t="s">
        <v>54</v>
      </c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5"/>
      <c r="P15" s="130"/>
      <c r="Q15" s="13"/>
      <c r="R15" s="16"/>
      <c r="S15" s="17"/>
      <c r="T15" s="99"/>
    </row>
    <row r="16" spans="1:20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"/>
      <c r="M16" s="13"/>
      <c r="N16" s="14"/>
      <c r="O16" s="15"/>
      <c r="P16" s="13"/>
      <c r="Q16" s="13"/>
      <c r="R16" s="16"/>
      <c r="S16" s="17" t="s">
        <v>8</v>
      </c>
      <c r="T16" s="99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  <c r="T17" s="99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</row>
    <row r="22" spans="1:24" x14ac:dyDescent="0.2">
      <c r="A22" s="18" t="s">
        <v>9</v>
      </c>
      <c r="B22" s="151" t="s">
        <v>159</v>
      </c>
      <c r="C22" s="20">
        <v>20</v>
      </c>
      <c r="D22" s="21">
        <v>14</v>
      </c>
      <c r="E22" s="21">
        <v>4</v>
      </c>
      <c r="F22" s="22">
        <v>9</v>
      </c>
      <c r="G22" s="20">
        <v>30</v>
      </c>
      <c r="H22" s="21">
        <v>18</v>
      </c>
      <c r="I22" s="21">
        <v>5</v>
      </c>
      <c r="J22" s="22">
        <v>3</v>
      </c>
      <c r="K22" s="20">
        <v>22</v>
      </c>
      <c r="L22" s="21">
        <v>16</v>
      </c>
      <c r="M22" s="21">
        <v>4</v>
      </c>
      <c r="N22" s="22">
        <v>7</v>
      </c>
      <c r="O22" s="20">
        <v>35</v>
      </c>
      <c r="P22" s="21">
        <v>17</v>
      </c>
      <c r="Q22" s="21">
        <v>10</v>
      </c>
      <c r="R22" s="23">
        <v>6</v>
      </c>
      <c r="S22" s="24"/>
    </row>
    <row r="23" spans="1:24" x14ac:dyDescent="0.2">
      <c r="A23" s="18"/>
      <c r="B23" s="14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20</v>
      </c>
      <c r="D26" s="29">
        <f t="shared" si="0"/>
        <v>14</v>
      </c>
      <c r="E26" s="29">
        <f t="shared" si="0"/>
        <v>4</v>
      </c>
      <c r="F26" s="29">
        <f t="shared" si="0"/>
        <v>9</v>
      </c>
      <c r="G26" s="29">
        <f t="shared" si="0"/>
        <v>30</v>
      </c>
      <c r="H26" s="29">
        <f t="shared" si="0"/>
        <v>18</v>
      </c>
      <c r="I26" s="29">
        <f t="shared" si="0"/>
        <v>5</v>
      </c>
      <c r="J26" s="29">
        <f t="shared" si="0"/>
        <v>3</v>
      </c>
      <c r="K26" s="29">
        <f t="shared" si="0"/>
        <v>22</v>
      </c>
      <c r="L26" s="29">
        <f t="shared" si="0"/>
        <v>16</v>
      </c>
      <c r="M26" s="29">
        <f t="shared" si="0"/>
        <v>4</v>
      </c>
      <c r="N26" s="29">
        <f t="shared" si="0"/>
        <v>7</v>
      </c>
      <c r="O26" s="29">
        <f t="shared" si="0"/>
        <v>35</v>
      </c>
      <c r="P26" s="29">
        <f t="shared" si="0"/>
        <v>17</v>
      </c>
      <c r="Q26" s="29">
        <f t="shared" si="0"/>
        <v>10</v>
      </c>
      <c r="R26" s="29">
        <f t="shared" si="0"/>
        <v>6</v>
      </c>
      <c r="S26" s="24"/>
    </row>
    <row r="27" spans="1:24" ht="13.5" thickBot="1" x14ac:dyDescent="0.25">
      <c r="A27" s="18"/>
      <c r="B27" s="28" t="s">
        <v>11</v>
      </c>
      <c r="C27" s="30">
        <f>C26</f>
        <v>20</v>
      </c>
      <c r="D27" s="30">
        <f>D26</f>
        <v>14</v>
      </c>
      <c r="E27" s="30">
        <f>E26</f>
        <v>4</v>
      </c>
      <c r="F27" s="30">
        <f>F26</f>
        <v>9</v>
      </c>
      <c r="G27" s="30">
        <f t="shared" ref="G27:R27" si="1">SUM(C27,G26)</f>
        <v>50</v>
      </c>
      <c r="H27" s="30">
        <f t="shared" si="1"/>
        <v>32</v>
      </c>
      <c r="I27" s="30">
        <f t="shared" si="1"/>
        <v>9</v>
      </c>
      <c r="J27" s="30">
        <f t="shared" si="1"/>
        <v>12</v>
      </c>
      <c r="K27" s="30">
        <f t="shared" si="1"/>
        <v>72</v>
      </c>
      <c r="L27" s="30">
        <f t="shared" si="1"/>
        <v>48</v>
      </c>
      <c r="M27" s="30">
        <f t="shared" si="1"/>
        <v>13</v>
      </c>
      <c r="N27" s="30">
        <f t="shared" si="1"/>
        <v>19</v>
      </c>
      <c r="O27" s="31">
        <f t="shared" si="1"/>
        <v>107</v>
      </c>
      <c r="P27" s="30">
        <f t="shared" si="1"/>
        <v>65</v>
      </c>
      <c r="Q27" s="30">
        <f t="shared" si="1"/>
        <v>23</v>
      </c>
      <c r="R27" s="32">
        <f t="shared" si="1"/>
        <v>25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2" t="s">
        <v>304</v>
      </c>
      <c r="D29" s="193"/>
      <c r="E29" s="194"/>
      <c r="F29" s="4">
        <v>12</v>
      </c>
      <c r="G29" s="192" t="s">
        <v>248</v>
      </c>
      <c r="H29" s="193"/>
      <c r="I29" s="194"/>
      <c r="J29" s="4">
        <v>5</v>
      </c>
      <c r="K29" s="192" t="s">
        <v>67</v>
      </c>
      <c r="L29" s="193"/>
      <c r="M29" s="194"/>
      <c r="N29" s="4">
        <v>14</v>
      </c>
      <c r="O29" s="199" t="s">
        <v>39</v>
      </c>
      <c r="P29" s="193"/>
      <c r="Q29" s="194"/>
      <c r="R29" s="5">
        <v>2</v>
      </c>
      <c r="S29" s="38"/>
      <c r="T29" s="99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T30" s="99"/>
      <c r="U30" s="39"/>
      <c r="V30" s="39"/>
      <c r="W30" s="39"/>
      <c r="X30" s="39"/>
    </row>
    <row r="31" spans="1:24" x14ac:dyDescent="0.2">
      <c r="A31" s="83" t="str">
        <f t="shared" ref="A31:B48" si="2">A3</f>
        <v>18</v>
      </c>
      <c r="B31" s="86" t="str">
        <f t="shared" si="2"/>
        <v>Darryl Minor</v>
      </c>
      <c r="C31" s="12">
        <v>4</v>
      </c>
      <c r="D31" s="13">
        <v>1</v>
      </c>
      <c r="E31" s="13">
        <v>1</v>
      </c>
      <c r="F31" s="14">
        <v>3</v>
      </c>
      <c r="G31" s="12">
        <v>5</v>
      </c>
      <c r="H31" s="13">
        <v>5</v>
      </c>
      <c r="I31" s="13">
        <v>0</v>
      </c>
      <c r="J31" s="14">
        <v>3</v>
      </c>
      <c r="K31" s="12">
        <v>5</v>
      </c>
      <c r="L31" s="13">
        <v>1</v>
      </c>
      <c r="M31" s="13">
        <v>2</v>
      </c>
      <c r="N31" s="14">
        <v>1</v>
      </c>
      <c r="O31" s="15">
        <v>3</v>
      </c>
      <c r="P31" s="13">
        <v>1</v>
      </c>
      <c r="Q31" s="13">
        <v>2</v>
      </c>
      <c r="R31" s="16">
        <v>0</v>
      </c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11</v>
      </c>
      <c r="B32" s="86" t="str">
        <f t="shared" si="2"/>
        <v>Joseph Fleeks</v>
      </c>
      <c r="C32" s="12">
        <v>3</v>
      </c>
      <c r="D32" s="13">
        <v>0</v>
      </c>
      <c r="E32" s="13">
        <v>3</v>
      </c>
      <c r="F32" s="14">
        <v>0</v>
      </c>
      <c r="G32" s="12"/>
      <c r="H32" s="13"/>
      <c r="I32" s="13"/>
      <c r="J32" s="14"/>
      <c r="K32" s="12">
        <v>1</v>
      </c>
      <c r="L32" s="13">
        <v>0</v>
      </c>
      <c r="M32" s="13">
        <v>1</v>
      </c>
      <c r="N32" s="14">
        <v>0</v>
      </c>
      <c r="O32" s="15">
        <v>4</v>
      </c>
      <c r="P32" s="13">
        <v>1</v>
      </c>
      <c r="Q32" s="13">
        <v>3</v>
      </c>
      <c r="R32" s="16">
        <v>1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21</v>
      </c>
      <c r="B33" s="86" t="str">
        <f t="shared" si="2"/>
        <v>Rob Weigand</v>
      </c>
      <c r="C33" s="12">
        <v>3</v>
      </c>
      <c r="D33" s="13">
        <v>0</v>
      </c>
      <c r="E33" s="13">
        <v>1</v>
      </c>
      <c r="F33" s="14">
        <v>1</v>
      </c>
      <c r="G33" s="12">
        <v>4</v>
      </c>
      <c r="H33" s="13">
        <v>2</v>
      </c>
      <c r="I33" s="13">
        <v>1</v>
      </c>
      <c r="J33" s="14">
        <v>3</v>
      </c>
      <c r="K33" s="12">
        <v>4</v>
      </c>
      <c r="L33" s="13">
        <v>3</v>
      </c>
      <c r="M33" s="13">
        <v>0</v>
      </c>
      <c r="N33" s="14">
        <v>2</v>
      </c>
      <c r="O33" s="15">
        <v>0</v>
      </c>
      <c r="P33" s="13">
        <v>0</v>
      </c>
      <c r="Q33" s="13">
        <v>0</v>
      </c>
      <c r="R33" s="16">
        <v>0</v>
      </c>
      <c r="S33" s="17"/>
      <c r="T33" s="99"/>
      <c r="U33" s="43"/>
      <c r="V33" s="39"/>
      <c r="W33" s="39"/>
      <c r="X33" s="39"/>
    </row>
    <row r="34" spans="1:24" ht="12.75" customHeight="1" x14ac:dyDescent="0.2">
      <c r="A34" s="83" t="str">
        <f t="shared" si="2"/>
        <v>13</v>
      </c>
      <c r="B34" s="86" t="str">
        <f t="shared" si="2"/>
        <v>Seth Clark</v>
      </c>
      <c r="C34" s="12">
        <v>4</v>
      </c>
      <c r="D34" s="13">
        <v>1</v>
      </c>
      <c r="E34" s="13">
        <v>0</v>
      </c>
      <c r="F34" s="14">
        <v>0</v>
      </c>
      <c r="G34" s="12">
        <v>5</v>
      </c>
      <c r="H34" s="13">
        <v>3</v>
      </c>
      <c r="I34" s="13">
        <v>1</v>
      </c>
      <c r="J34" s="14">
        <v>1</v>
      </c>
      <c r="K34" s="12">
        <v>5</v>
      </c>
      <c r="L34" s="13">
        <v>2</v>
      </c>
      <c r="M34" s="13">
        <v>3</v>
      </c>
      <c r="N34" s="14">
        <v>0</v>
      </c>
      <c r="O34" s="15">
        <v>4</v>
      </c>
      <c r="P34" s="13">
        <v>1</v>
      </c>
      <c r="Q34" s="13">
        <v>3</v>
      </c>
      <c r="R34" s="16">
        <v>1</v>
      </c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14</v>
      </c>
      <c r="B35" s="86" t="str">
        <f t="shared" si="2"/>
        <v>Jacory Wiley</v>
      </c>
      <c r="C35" s="12">
        <v>4</v>
      </c>
      <c r="D35" s="13">
        <v>1</v>
      </c>
      <c r="E35" s="13">
        <v>0</v>
      </c>
      <c r="F35" s="14">
        <v>6</v>
      </c>
      <c r="G35" s="12">
        <v>5</v>
      </c>
      <c r="H35" s="13">
        <v>1</v>
      </c>
      <c r="I35" s="13">
        <v>4</v>
      </c>
      <c r="J35" s="14">
        <v>2</v>
      </c>
      <c r="K35" s="12">
        <v>5</v>
      </c>
      <c r="L35" s="13">
        <v>2</v>
      </c>
      <c r="M35" s="13">
        <v>0</v>
      </c>
      <c r="N35" s="14">
        <v>2</v>
      </c>
      <c r="O35" s="15">
        <v>3</v>
      </c>
      <c r="P35" s="13">
        <v>2</v>
      </c>
      <c r="Q35" s="13">
        <v>0</v>
      </c>
      <c r="R35" s="16">
        <v>3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20</v>
      </c>
      <c r="B36" s="86" t="str">
        <f t="shared" si="2"/>
        <v>Tanner Gers</v>
      </c>
      <c r="C36" s="12">
        <v>4</v>
      </c>
      <c r="D36" s="13">
        <v>3</v>
      </c>
      <c r="E36" s="13">
        <v>0</v>
      </c>
      <c r="F36" s="14">
        <v>0</v>
      </c>
      <c r="G36" s="12">
        <v>5</v>
      </c>
      <c r="H36" s="13">
        <v>1</v>
      </c>
      <c r="I36" s="13">
        <v>3</v>
      </c>
      <c r="J36" s="14">
        <v>0</v>
      </c>
      <c r="K36" s="12">
        <v>5</v>
      </c>
      <c r="L36" s="13">
        <v>2</v>
      </c>
      <c r="M36" s="13">
        <v>1</v>
      </c>
      <c r="N36" s="14">
        <v>1</v>
      </c>
      <c r="O36" s="15"/>
      <c r="P36" s="13"/>
      <c r="Q36" s="13"/>
      <c r="R36" s="16"/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tr">
        <f t="shared" si="2"/>
        <v>9</v>
      </c>
      <c r="B37" s="86" t="str">
        <f t="shared" si="2"/>
        <v>Lee Rodriguez</v>
      </c>
      <c r="C37" s="12">
        <v>2</v>
      </c>
      <c r="D37" s="13">
        <v>0</v>
      </c>
      <c r="E37" s="13">
        <v>1</v>
      </c>
      <c r="F37" s="14">
        <v>1</v>
      </c>
      <c r="G37" s="12"/>
      <c r="H37" s="13"/>
      <c r="I37" s="13"/>
      <c r="J37" s="14"/>
      <c r="K37" s="12">
        <v>0</v>
      </c>
      <c r="L37" s="13">
        <v>0</v>
      </c>
      <c r="M37" s="13">
        <v>0</v>
      </c>
      <c r="N37" s="14">
        <v>0</v>
      </c>
      <c r="O37" s="15">
        <v>1</v>
      </c>
      <c r="P37" s="13">
        <v>1</v>
      </c>
      <c r="Q37" s="13">
        <v>0</v>
      </c>
      <c r="R37" s="16">
        <v>0</v>
      </c>
      <c r="S37" s="17"/>
      <c r="T37" s="99"/>
      <c r="U37" s="43"/>
      <c r="V37" s="39"/>
      <c r="W37" s="44"/>
      <c r="X37" s="39"/>
    </row>
    <row r="38" spans="1:24" ht="12.75" customHeight="1" x14ac:dyDescent="0.2">
      <c r="A38" s="83" t="str">
        <f t="shared" si="2"/>
        <v>5</v>
      </c>
      <c r="B38" s="86" t="str">
        <f t="shared" si="2"/>
        <v>Jamelle Williams</v>
      </c>
      <c r="C38" s="12"/>
      <c r="D38" s="13"/>
      <c r="E38" s="13"/>
      <c r="F38" s="14"/>
      <c r="G38" s="12">
        <v>1</v>
      </c>
      <c r="H38" s="13">
        <v>0</v>
      </c>
      <c r="I38" s="13">
        <v>1</v>
      </c>
      <c r="J38" s="14">
        <v>0</v>
      </c>
      <c r="K38" s="12"/>
      <c r="L38" s="13"/>
      <c r="M38" s="13"/>
      <c r="N38" s="14"/>
      <c r="O38" s="15">
        <v>1</v>
      </c>
      <c r="P38" s="13">
        <v>0</v>
      </c>
      <c r="Q38" s="13">
        <v>1</v>
      </c>
      <c r="R38" s="16">
        <v>0</v>
      </c>
      <c r="S38" s="17"/>
      <c r="T38" s="99"/>
      <c r="U38" s="43"/>
      <c r="V38" s="39"/>
      <c r="W38" s="44"/>
      <c r="X38" s="39"/>
    </row>
    <row r="39" spans="1:24" ht="12.75" customHeight="1" x14ac:dyDescent="0.2">
      <c r="A39" s="83" t="str">
        <f t="shared" si="2"/>
        <v>10</v>
      </c>
      <c r="B39" s="86" t="str">
        <f t="shared" si="2"/>
        <v>Darnell Williams</v>
      </c>
      <c r="C39" s="12">
        <v>0</v>
      </c>
      <c r="D39" s="13">
        <v>0</v>
      </c>
      <c r="E39" s="13">
        <v>0</v>
      </c>
      <c r="F39" s="14">
        <v>0</v>
      </c>
      <c r="G39" s="12"/>
      <c r="H39" s="13"/>
      <c r="I39" s="13"/>
      <c r="J39" s="14"/>
      <c r="K39" s="12">
        <v>3</v>
      </c>
      <c r="L39" s="13">
        <v>0</v>
      </c>
      <c r="M39" s="13">
        <v>1</v>
      </c>
      <c r="N39" s="14">
        <v>2</v>
      </c>
      <c r="O39" s="15">
        <v>2</v>
      </c>
      <c r="P39" s="13">
        <v>1</v>
      </c>
      <c r="Q39" s="13">
        <v>0</v>
      </c>
      <c r="R39" s="16">
        <v>2</v>
      </c>
      <c r="S39" s="17"/>
      <c r="T39" s="99"/>
      <c r="U39" s="43"/>
      <c r="V39" s="39"/>
      <c r="W39" s="44"/>
      <c r="X39" s="39"/>
    </row>
    <row r="40" spans="1:24" ht="12.75" customHeight="1" x14ac:dyDescent="0.2">
      <c r="A40" s="83" t="str">
        <f t="shared" si="2"/>
        <v>1</v>
      </c>
      <c r="B40" s="86" t="str">
        <f t="shared" si="2"/>
        <v>Greg Gontaryk</v>
      </c>
      <c r="C40" s="12"/>
      <c r="D40" s="13"/>
      <c r="E40" s="13"/>
      <c r="F40" s="14"/>
      <c r="G40" s="12">
        <v>0</v>
      </c>
      <c r="H40" s="13">
        <v>0</v>
      </c>
      <c r="I40" s="13">
        <v>0</v>
      </c>
      <c r="J40" s="14">
        <v>0</v>
      </c>
      <c r="K40" s="12"/>
      <c r="L40" s="13"/>
      <c r="M40" s="13"/>
      <c r="N40" s="14"/>
      <c r="O40" s="15">
        <v>2</v>
      </c>
      <c r="P40" s="13">
        <v>0</v>
      </c>
      <c r="Q40" s="13">
        <v>2</v>
      </c>
      <c r="R40" s="16">
        <v>1</v>
      </c>
      <c r="S40" s="17"/>
      <c r="T40" s="99"/>
      <c r="U40" s="43"/>
      <c r="V40" s="39"/>
      <c r="W40" s="44"/>
      <c r="X40" s="39"/>
    </row>
    <row r="41" spans="1:24" ht="12.75" customHeight="1" x14ac:dyDescent="0.2">
      <c r="A41" s="83" t="str">
        <f t="shared" si="2"/>
        <v>24</v>
      </c>
      <c r="B41" s="86" t="str">
        <f t="shared" si="2"/>
        <v>Tim Syphers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>
        <v>2</v>
      </c>
      <c r="P41" s="13">
        <v>2</v>
      </c>
      <c r="Q41" s="13">
        <v>0</v>
      </c>
      <c r="R41" s="16">
        <v>0</v>
      </c>
      <c r="S41" s="17"/>
      <c r="T41" s="99"/>
      <c r="U41" s="43"/>
      <c r="V41" s="39"/>
      <c r="W41" s="44"/>
      <c r="X41" s="39"/>
    </row>
    <row r="42" spans="1:24" x14ac:dyDescent="0.2">
      <c r="A42" s="83" t="str">
        <f t="shared" si="2"/>
        <v>23</v>
      </c>
      <c r="B42" s="86" t="str">
        <f t="shared" si="2"/>
        <v>Hunter Muouton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>
        <v>2</v>
      </c>
      <c r="P42" s="13">
        <v>0</v>
      </c>
      <c r="Q42" s="13">
        <v>1</v>
      </c>
      <c r="R42" s="16">
        <v>0</v>
      </c>
      <c r="S42" s="17"/>
      <c r="T42" s="99"/>
      <c r="U42" s="43"/>
      <c r="V42" s="39"/>
      <c r="W42" s="39"/>
      <c r="X42" s="39"/>
    </row>
    <row r="43" spans="1:24" x14ac:dyDescent="0.2">
      <c r="A43" s="83" t="str">
        <f t="shared" si="2"/>
        <v>2</v>
      </c>
      <c r="B43" s="86" t="str">
        <f t="shared" si="2"/>
        <v>John Parker</v>
      </c>
      <c r="C43" s="12"/>
      <c r="D43" s="13"/>
      <c r="E43" s="13"/>
      <c r="F43" s="14"/>
      <c r="G43" s="12">
        <v>4</v>
      </c>
      <c r="H43" s="13">
        <v>2</v>
      </c>
      <c r="I43" s="13">
        <v>1</v>
      </c>
      <c r="J43" s="14">
        <v>0</v>
      </c>
      <c r="K43" s="12">
        <v>0</v>
      </c>
      <c r="L43" s="13">
        <v>0</v>
      </c>
      <c r="M43" s="13">
        <v>0</v>
      </c>
      <c r="N43" s="14">
        <v>0</v>
      </c>
      <c r="O43" s="15">
        <v>0</v>
      </c>
      <c r="P43" s="13">
        <v>0</v>
      </c>
      <c r="Q43" s="13">
        <v>0</v>
      </c>
      <c r="R43" s="16">
        <v>0</v>
      </c>
      <c r="S43" s="17"/>
      <c r="T43" s="99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T44" s="99"/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T45" s="99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Fonzie Medrano</v>
      </c>
      <c r="C50" s="20">
        <v>24</v>
      </c>
      <c r="D50" s="21">
        <v>6</v>
      </c>
      <c r="E50" s="21">
        <v>6</v>
      </c>
      <c r="F50" s="22">
        <v>11</v>
      </c>
      <c r="G50" s="20">
        <v>29</v>
      </c>
      <c r="H50" s="21">
        <v>14</v>
      </c>
      <c r="I50" s="21">
        <v>11</v>
      </c>
      <c r="J50" s="22">
        <v>9</v>
      </c>
      <c r="K50" s="20">
        <v>28</v>
      </c>
      <c r="L50" s="21">
        <v>10</v>
      </c>
      <c r="M50" s="21">
        <v>8</v>
      </c>
      <c r="N50" s="22">
        <v>8</v>
      </c>
      <c r="O50" s="20">
        <v>24</v>
      </c>
      <c r="P50" s="21">
        <v>9</v>
      </c>
      <c r="Q50" s="21">
        <v>12</v>
      </c>
      <c r="R50" s="23">
        <v>8</v>
      </c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24</v>
      </c>
      <c r="D54" s="29">
        <f t="shared" si="3"/>
        <v>6</v>
      </c>
      <c r="E54" s="29">
        <f t="shared" si="3"/>
        <v>6</v>
      </c>
      <c r="F54" s="29">
        <f t="shared" si="3"/>
        <v>11</v>
      </c>
      <c r="G54" s="29">
        <f t="shared" si="3"/>
        <v>29</v>
      </c>
      <c r="H54" s="29">
        <f t="shared" si="3"/>
        <v>14</v>
      </c>
      <c r="I54" s="29">
        <f t="shared" si="3"/>
        <v>11</v>
      </c>
      <c r="J54" s="29">
        <f t="shared" si="3"/>
        <v>9</v>
      </c>
      <c r="K54" s="29">
        <f t="shared" si="3"/>
        <v>28</v>
      </c>
      <c r="L54" s="29">
        <f t="shared" si="3"/>
        <v>10</v>
      </c>
      <c r="M54" s="29">
        <f t="shared" si="3"/>
        <v>8</v>
      </c>
      <c r="N54" s="29">
        <f t="shared" si="3"/>
        <v>8</v>
      </c>
      <c r="O54" s="29">
        <f t="shared" si="3"/>
        <v>24</v>
      </c>
      <c r="P54" s="29">
        <f t="shared" si="3"/>
        <v>9</v>
      </c>
      <c r="Q54" s="29">
        <f t="shared" si="3"/>
        <v>12</v>
      </c>
      <c r="R54" s="29">
        <f t="shared" si="3"/>
        <v>8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131</v>
      </c>
      <c r="D55" s="30">
        <f>SUM(P27,D54)</f>
        <v>71</v>
      </c>
      <c r="E55" s="30">
        <f>SUM(Q27,E54)</f>
        <v>29</v>
      </c>
      <c r="F55" s="30">
        <f>SUM(R27,F54)</f>
        <v>36</v>
      </c>
      <c r="G55" s="30">
        <f t="shared" ref="G55:R55" si="4">SUM(C55,G54)</f>
        <v>160</v>
      </c>
      <c r="H55" s="30">
        <f t="shared" si="4"/>
        <v>85</v>
      </c>
      <c r="I55" s="30">
        <f t="shared" si="4"/>
        <v>40</v>
      </c>
      <c r="J55" s="30">
        <f t="shared" si="4"/>
        <v>45</v>
      </c>
      <c r="K55" s="30">
        <f t="shared" si="4"/>
        <v>188</v>
      </c>
      <c r="L55" s="30">
        <f t="shared" si="4"/>
        <v>95</v>
      </c>
      <c r="M55" s="30">
        <f t="shared" si="4"/>
        <v>48</v>
      </c>
      <c r="N55" s="30">
        <f t="shared" si="4"/>
        <v>53</v>
      </c>
      <c r="O55" s="31">
        <f t="shared" si="4"/>
        <v>212</v>
      </c>
      <c r="P55" s="30">
        <f t="shared" si="4"/>
        <v>104</v>
      </c>
      <c r="Q55" s="30">
        <f t="shared" si="4"/>
        <v>60</v>
      </c>
      <c r="R55" s="32">
        <f t="shared" si="4"/>
        <v>61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/>
      <c r="D57" s="193"/>
      <c r="E57" s="194"/>
      <c r="F57" s="49"/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57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5">A3</f>
        <v>18</v>
      </c>
      <c r="B59" s="86" t="str">
        <f t="shared" ref="B59:B76" si="6">B31</f>
        <v>Darryl Minor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21</v>
      </c>
      <c r="P59" s="88">
        <f>SUM(D3,H3,L3,P3,D31,H31,L31,P31,D59,H59,L59)</f>
        <v>11</v>
      </c>
      <c r="Q59" s="88">
        <f>SUM(E3,I3,M3,Q3,E31,I31,M31,Q31,E59,I59,M59)</f>
        <v>6</v>
      </c>
      <c r="R59" s="89">
        <f>SUM(F3,J3,N3,R3,F31,J31,N31,R31,F59,J59,N59)</f>
        <v>7</v>
      </c>
      <c r="S59" s="84">
        <f>IF(O59=0,0,AVERAGE(P59/O59))</f>
        <v>0.52380952380952384</v>
      </c>
      <c r="U59" s="43" t="s">
        <v>150</v>
      </c>
      <c r="V59" s="86" t="s">
        <v>176</v>
      </c>
      <c r="W59" s="59">
        <v>7</v>
      </c>
      <c r="X59" s="59">
        <v>7</v>
      </c>
      <c r="Y59" s="60">
        <v>0.52380952380952384</v>
      </c>
      <c r="Z59" s="60" t="s">
        <v>200</v>
      </c>
      <c r="AA59" s="60">
        <v>1.4</v>
      </c>
      <c r="AB59" s="60" t="s">
        <v>200</v>
      </c>
      <c r="AC59" s="59">
        <v>5</v>
      </c>
      <c r="AD59" s="105">
        <v>0.52380952380952384</v>
      </c>
    </row>
    <row r="60" spans="1:30" x14ac:dyDescent="0.2">
      <c r="A60" s="83" t="str">
        <f t="shared" si="5"/>
        <v>11</v>
      </c>
      <c r="B60" s="86" t="str">
        <f t="shared" si="6"/>
        <v>Joseph Fleeks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17</v>
      </c>
      <c r="P60" s="56">
        <f t="shared" si="7"/>
        <v>6</v>
      </c>
      <c r="Q60" s="56">
        <f t="shared" si="7"/>
        <v>11</v>
      </c>
      <c r="R60" s="91">
        <f t="shared" si="7"/>
        <v>1</v>
      </c>
      <c r="S60" s="85">
        <f t="shared" ref="S60:S76" si="8">IF(O60=0,0,AVERAGE(P60/O60))</f>
        <v>0.35294117647058826</v>
      </c>
      <c r="U60" s="43" t="s">
        <v>100</v>
      </c>
      <c r="V60" s="86" t="s">
        <v>123</v>
      </c>
      <c r="W60" s="59">
        <v>1</v>
      </c>
      <c r="X60" s="59">
        <v>1</v>
      </c>
      <c r="Y60" s="60">
        <v>0.35294117647058826</v>
      </c>
      <c r="Z60" s="60" t="s">
        <v>203</v>
      </c>
      <c r="AA60" s="60">
        <v>0.2</v>
      </c>
      <c r="AB60" s="60" t="s">
        <v>200</v>
      </c>
      <c r="AC60" s="59">
        <v>5</v>
      </c>
      <c r="AD60" s="105">
        <v>0.3</v>
      </c>
    </row>
    <row r="61" spans="1:30" x14ac:dyDescent="0.2">
      <c r="A61" s="83" t="str">
        <f t="shared" si="5"/>
        <v>21</v>
      </c>
      <c r="B61" s="86" t="str">
        <f t="shared" si="6"/>
        <v>Rob Weigand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19</v>
      </c>
      <c r="P61" s="56">
        <f t="shared" si="9"/>
        <v>12</v>
      </c>
      <c r="Q61" s="56">
        <f t="shared" si="9"/>
        <v>2</v>
      </c>
      <c r="R61" s="91">
        <f t="shared" si="9"/>
        <v>8</v>
      </c>
      <c r="S61" s="85">
        <f t="shared" si="8"/>
        <v>0.63157894736842102</v>
      </c>
      <c r="U61" s="43" t="s">
        <v>98</v>
      </c>
      <c r="V61" s="86" t="s">
        <v>186</v>
      </c>
      <c r="W61" s="59">
        <v>8</v>
      </c>
      <c r="X61" s="59">
        <v>8</v>
      </c>
      <c r="Y61" s="60">
        <v>0.63157894736842102</v>
      </c>
      <c r="Z61" s="60" t="s">
        <v>203</v>
      </c>
      <c r="AA61" s="60">
        <v>1.1428571428571428</v>
      </c>
      <c r="AB61" s="60" t="s">
        <v>200</v>
      </c>
      <c r="AC61" s="59">
        <v>7</v>
      </c>
      <c r="AD61" s="105">
        <v>0.6</v>
      </c>
    </row>
    <row r="62" spans="1:30" x14ac:dyDescent="0.2">
      <c r="A62" s="83" t="str">
        <f t="shared" si="5"/>
        <v>13</v>
      </c>
      <c r="B62" s="86" t="str">
        <f t="shared" si="6"/>
        <v>Seth Clark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36</v>
      </c>
      <c r="P62" s="56">
        <f t="shared" si="10"/>
        <v>17</v>
      </c>
      <c r="Q62" s="56">
        <f t="shared" si="10"/>
        <v>13</v>
      </c>
      <c r="R62" s="91">
        <f t="shared" si="10"/>
        <v>2</v>
      </c>
      <c r="S62" s="85">
        <f t="shared" si="8"/>
        <v>0.47222222222222221</v>
      </c>
      <c r="U62" s="43" t="s">
        <v>139</v>
      </c>
      <c r="V62" s="86" t="s">
        <v>60</v>
      </c>
      <c r="W62" s="59">
        <v>2</v>
      </c>
      <c r="X62" s="59">
        <v>2</v>
      </c>
      <c r="Y62" s="60">
        <v>0.47222222222222221</v>
      </c>
      <c r="Z62" s="60" t="s">
        <v>200</v>
      </c>
      <c r="AA62" s="60">
        <v>0.25</v>
      </c>
      <c r="AB62" s="60" t="s">
        <v>200</v>
      </c>
      <c r="AC62" s="59">
        <v>8</v>
      </c>
      <c r="AD62" s="105">
        <v>0.47222222222222221</v>
      </c>
    </row>
    <row r="63" spans="1:30" x14ac:dyDescent="0.2">
      <c r="A63" s="83" t="str">
        <f t="shared" si="5"/>
        <v>14</v>
      </c>
      <c r="B63" s="86" t="str">
        <f t="shared" si="6"/>
        <v>Jacory Wiley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34</v>
      </c>
      <c r="P63" s="56">
        <f t="shared" si="11"/>
        <v>17</v>
      </c>
      <c r="Q63" s="56">
        <f t="shared" si="11"/>
        <v>6</v>
      </c>
      <c r="R63" s="91">
        <f t="shared" si="11"/>
        <v>17</v>
      </c>
      <c r="S63" s="85">
        <f t="shared" si="8"/>
        <v>0.5</v>
      </c>
      <c r="U63" s="43" t="s">
        <v>155</v>
      </c>
      <c r="V63" s="86" t="s">
        <v>109</v>
      </c>
      <c r="W63" s="59">
        <v>17</v>
      </c>
      <c r="X63" s="59">
        <v>17</v>
      </c>
      <c r="Y63" s="60">
        <v>0.5</v>
      </c>
      <c r="Z63" s="60" t="s">
        <v>200</v>
      </c>
      <c r="AA63" s="60">
        <v>2.125</v>
      </c>
      <c r="AB63" s="60" t="s">
        <v>200</v>
      </c>
      <c r="AC63" s="59">
        <v>8</v>
      </c>
      <c r="AD63" s="105">
        <v>0.5</v>
      </c>
    </row>
    <row r="64" spans="1:30" x14ac:dyDescent="0.2">
      <c r="A64" s="83" t="str">
        <f t="shared" si="5"/>
        <v>20</v>
      </c>
      <c r="B64" s="86" t="str">
        <f t="shared" si="6"/>
        <v>Tanner Gers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28</v>
      </c>
      <c r="P64" s="56">
        <f t="shared" si="12"/>
        <v>18</v>
      </c>
      <c r="Q64" s="56">
        <f t="shared" si="12"/>
        <v>4</v>
      </c>
      <c r="R64" s="91">
        <f t="shared" si="12"/>
        <v>1</v>
      </c>
      <c r="S64" s="85">
        <f t="shared" si="8"/>
        <v>0.6428571428571429</v>
      </c>
      <c r="U64" s="43" t="s">
        <v>167</v>
      </c>
      <c r="V64" s="86" t="s">
        <v>156</v>
      </c>
      <c r="W64" s="59">
        <v>1</v>
      </c>
      <c r="X64" s="59">
        <v>1</v>
      </c>
      <c r="Y64" s="60">
        <v>0.6428571428571429</v>
      </c>
      <c r="Z64" s="60" t="s">
        <v>200</v>
      </c>
      <c r="AA64" s="60">
        <v>0.16666666666666666</v>
      </c>
      <c r="AB64" s="60" t="s">
        <v>200</v>
      </c>
      <c r="AC64" s="59">
        <v>6</v>
      </c>
      <c r="AD64" s="105">
        <v>0.6428571428571429</v>
      </c>
    </row>
    <row r="65" spans="1:30" x14ac:dyDescent="0.2">
      <c r="A65" s="83" t="str">
        <f t="shared" si="5"/>
        <v>9</v>
      </c>
      <c r="B65" s="86" t="str">
        <f t="shared" si="6"/>
        <v>Lee Rodriguez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18</v>
      </c>
      <c r="P65" s="56">
        <f t="shared" si="13"/>
        <v>9</v>
      </c>
      <c r="Q65" s="56">
        <f t="shared" si="13"/>
        <v>6</v>
      </c>
      <c r="R65" s="91">
        <f t="shared" si="13"/>
        <v>2</v>
      </c>
      <c r="S65" s="85">
        <f t="shared" si="8"/>
        <v>0.5</v>
      </c>
      <c r="U65" s="43" t="s">
        <v>95</v>
      </c>
      <c r="V65" s="86" t="s">
        <v>219</v>
      </c>
      <c r="W65" s="59">
        <v>2</v>
      </c>
      <c r="X65" s="59">
        <v>2</v>
      </c>
      <c r="Y65" s="60">
        <v>0.5</v>
      </c>
      <c r="Z65" s="60" t="s">
        <v>203</v>
      </c>
      <c r="AA65" s="60">
        <v>0.2857142857142857</v>
      </c>
      <c r="AB65" s="60" t="s">
        <v>200</v>
      </c>
      <c r="AC65" s="59">
        <v>7</v>
      </c>
      <c r="AD65" s="105">
        <v>0.45</v>
      </c>
    </row>
    <row r="66" spans="1:30" x14ac:dyDescent="0.2">
      <c r="A66" s="83" t="str">
        <f t="shared" si="5"/>
        <v>5</v>
      </c>
      <c r="B66" s="86" t="str">
        <f t="shared" si="6"/>
        <v>Jamelle Williams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4</v>
      </c>
      <c r="P66" s="56">
        <f t="shared" si="14"/>
        <v>1</v>
      </c>
      <c r="Q66" s="56">
        <f t="shared" si="14"/>
        <v>3</v>
      </c>
      <c r="R66" s="91">
        <f t="shared" si="14"/>
        <v>0</v>
      </c>
      <c r="S66" s="85">
        <f t="shared" si="8"/>
        <v>0.25</v>
      </c>
      <c r="U66" s="43" t="s">
        <v>106</v>
      </c>
      <c r="V66" s="86" t="s">
        <v>429</v>
      </c>
      <c r="W66" s="59">
        <v>0</v>
      </c>
      <c r="X66" s="59" t="s">
        <v>434</v>
      </c>
      <c r="Y66" s="60">
        <v>0.25</v>
      </c>
      <c r="Z66" s="60" t="s">
        <v>203</v>
      </c>
      <c r="AA66" s="60">
        <v>0</v>
      </c>
      <c r="AB66" s="60" t="s">
        <v>204</v>
      </c>
      <c r="AC66" s="59">
        <v>3</v>
      </c>
      <c r="AD66" s="105">
        <v>0.05</v>
      </c>
    </row>
    <row r="67" spans="1:30" x14ac:dyDescent="0.2">
      <c r="A67" s="83" t="str">
        <f t="shared" si="5"/>
        <v>10</v>
      </c>
      <c r="B67" s="86" t="str">
        <f t="shared" si="6"/>
        <v>Darnell Williams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10</v>
      </c>
      <c r="P67" s="56">
        <f t="shared" si="15"/>
        <v>4</v>
      </c>
      <c r="Q67" s="56">
        <f t="shared" si="15"/>
        <v>1</v>
      </c>
      <c r="R67" s="91">
        <f t="shared" si="15"/>
        <v>11</v>
      </c>
      <c r="S67" s="85">
        <f t="shared" si="8"/>
        <v>0.4</v>
      </c>
      <c r="U67" s="43" t="s">
        <v>133</v>
      </c>
      <c r="V67" s="86" t="s">
        <v>77</v>
      </c>
      <c r="W67" s="59">
        <v>11</v>
      </c>
      <c r="X67" s="59">
        <v>11</v>
      </c>
      <c r="Y67" s="60">
        <v>0.4</v>
      </c>
      <c r="Z67" s="60" t="s">
        <v>203</v>
      </c>
      <c r="AA67" s="60">
        <v>1.8333333333333333</v>
      </c>
      <c r="AB67" s="60" t="s">
        <v>200</v>
      </c>
      <c r="AC67" s="59">
        <v>6</v>
      </c>
      <c r="AD67" s="105">
        <v>0.2</v>
      </c>
    </row>
    <row r="68" spans="1:30" x14ac:dyDescent="0.2">
      <c r="A68" s="83" t="str">
        <f t="shared" si="5"/>
        <v>1</v>
      </c>
      <c r="B68" s="86" t="str">
        <f t="shared" si="6"/>
        <v>Greg Gontaryk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2</v>
      </c>
      <c r="P68" s="56">
        <f t="shared" si="16"/>
        <v>0</v>
      </c>
      <c r="Q68" s="56">
        <f t="shared" si="16"/>
        <v>2</v>
      </c>
      <c r="R68" s="91">
        <f t="shared" si="16"/>
        <v>11</v>
      </c>
      <c r="S68" s="85">
        <f t="shared" si="8"/>
        <v>0</v>
      </c>
      <c r="U68" s="43" t="s">
        <v>101</v>
      </c>
      <c r="V68" s="86" t="s">
        <v>164</v>
      </c>
      <c r="W68" s="59">
        <v>11</v>
      </c>
      <c r="X68" s="59">
        <v>11</v>
      </c>
      <c r="Y68" s="60">
        <v>0</v>
      </c>
      <c r="Z68" s="60" t="s">
        <v>203</v>
      </c>
      <c r="AA68" s="60">
        <v>2.2000000000000002</v>
      </c>
      <c r="AB68" s="60" t="s">
        <v>200</v>
      </c>
      <c r="AC68" s="59">
        <v>5</v>
      </c>
      <c r="AD68" s="105">
        <v>0</v>
      </c>
    </row>
    <row r="69" spans="1:30" x14ac:dyDescent="0.2">
      <c r="A69" s="83" t="str">
        <f t="shared" si="5"/>
        <v>24</v>
      </c>
      <c r="B69" s="86" t="str">
        <f t="shared" si="6"/>
        <v>Tim Syphers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12</v>
      </c>
      <c r="P69" s="56">
        <f t="shared" si="17"/>
        <v>7</v>
      </c>
      <c r="Q69" s="56">
        <f t="shared" si="17"/>
        <v>3</v>
      </c>
      <c r="R69" s="91">
        <f t="shared" si="17"/>
        <v>1</v>
      </c>
      <c r="S69" s="85">
        <f t="shared" si="8"/>
        <v>0.58333333333333337</v>
      </c>
      <c r="U69" s="43" t="s">
        <v>134</v>
      </c>
      <c r="V69" s="86" t="s">
        <v>235</v>
      </c>
      <c r="W69" s="59">
        <v>1</v>
      </c>
      <c r="X69" s="59">
        <v>1</v>
      </c>
      <c r="Y69" s="60">
        <v>0.58333333333333337</v>
      </c>
      <c r="Z69" s="60" t="s">
        <v>203</v>
      </c>
      <c r="AA69" s="60">
        <v>0.25</v>
      </c>
      <c r="AB69" s="60" t="s">
        <v>200</v>
      </c>
      <c r="AC69" s="59">
        <v>4</v>
      </c>
      <c r="AD69" s="105">
        <v>0.35</v>
      </c>
    </row>
    <row r="70" spans="1:30" x14ac:dyDescent="0.2">
      <c r="A70" s="83" t="str">
        <f t="shared" si="5"/>
        <v>23</v>
      </c>
      <c r="B70" s="86" t="str">
        <f t="shared" si="6"/>
        <v>Hunter Muouton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7</v>
      </c>
      <c r="P70" s="93">
        <f t="shared" si="18"/>
        <v>0</v>
      </c>
      <c r="Q70" s="93">
        <f t="shared" si="18"/>
        <v>2</v>
      </c>
      <c r="R70" s="94">
        <f t="shared" si="18"/>
        <v>0</v>
      </c>
      <c r="S70" s="85">
        <f t="shared" si="8"/>
        <v>0</v>
      </c>
      <c r="U70" s="43" t="s">
        <v>136</v>
      </c>
      <c r="V70" s="86" t="s">
        <v>271</v>
      </c>
      <c r="W70" s="59">
        <v>0</v>
      </c>
      <c r="X70" s="59" t="s">
        <v>434</v>
      </c>
      <c r="Y70" s="60">
        <v>0</v>
      </c>
      <c r="Z70" s="60" t="s">
        <v>203</v>
      </c>
      <c r="AA70" s="60">
        <v>0</v>
      </c>
      <c r="AB70" s="60" t="s">
        <v>204</v>
      </c>
      <c r="AC70" s="59">
        <v>2</v>
      </c>
      <c r="AD70" s="105">
        <v>0</v>
      </c>
    </row>
    <row r="71" spans="1:30" x14ac:dyDescent="0.2">
      <c r="A71" s="83" t="str">
        <f t="shared" si="5"/>
        <v>2</v>
      </c>
      <c r="B71" s="86" t="str">
        <f t="shared" si="6"/>
        <v>John Parker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4</v>
      </c>
      <c r="P71" s="56">
        <f t="shared" si="19"/>
        <v>2</v>
      </c>
      <c r="Q71" s="56">
        <f t="shared" si="19"/>
        <v>1</v>
      </c>
      <c r="R71" s="91">
        <f t="shared" si="19"/>
        <v>0</v>
      </c>
      <c r="S71" s="85">
        <f t="shared" si="8"/>
        <v>0.5</v>
      </c>
      <c r="U71" s="43" t="s">
        <v>99</v>
      </c>
      <c r="V71" s="86" t="s">
        <v>54</v>
      </c>
      <c r="W71" s="59">
        <v>0</v>
      </c>
      <c r="X71" s="59" t="s">
        <v>434</v>
      </c>
      <c r="Y71" s="60">
        <v>0.5</v>
      </c>
      <c r="Z71" s="60" t="s">
        <v>203</v>
      </c>
      <c r="AA71" s="60">
        <v>0</v>
      </c>
      <c r="AB71" s="60" t="s">
        <v>204</v>
      </c>
      <c r="AC71" s="59">
        <v>3</v>
      </c>
      <c r="AD71" s="105">
        <v>0.1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Fonzie Medrano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212</v>
      </c>
      <c r="P78" s="21">
        <f t="shared" si="25"/>
        <v>104</v>
      </c>
      <c r="Q78" s="142">
        <f t="shared" si="25"/>
        <v>60</v>
      </c>
      <c r="R78" s="141"/>
      <c r="S78" s="143">
        <f>SUM(Q78/O78)</f>
        <v>0.28301886792452829</v>
      </c>
      <c r="T78" s="159"/>
      <c r="V78" s="56" t="s">
        <v>23</v>
      </c>
      <c r="W78" s="59">
        <v>61</v>
      </c>
      <c r="X78" s="59">
        <v>61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0.6428571428571429</v>
      </c>
      <c r="Z79" s="68"/>
      <c r="AA79" s="68">
        <v>2.2000000000000002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212</v>
      </c>
      <c r="P82" s="29">
        <f t="shared" si="26"/>
        <v>104</v>
      </c>
      <c r="Q82" s="29">
        <f t="shared" si="26"/>
        <v>60</v>
      </c>
      <c r="R82" s="29">
        <f t="shared" si="26"/>
        <v>61</v>
      </c>
      <c r="S82" s="69">
        <f>AVERAGE(P82/O82)</f>
        <v>0.49056603773584906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212</v>
      </c>
      <c r="D83" s="29">
        <f>SUM(P55,D82)</f>
        <v>104</v>
      </c>
      <c r="E83" s="29">
        <f>SUM(Q55,E82)</f>
        <v>60</v>
      </c>
      <c r="F83" s="29">
        <f>SUM(R55,F82)</f>
        <v>61</v>
      </c>
      <c r="G83" s="29">
        <f t="shared" ref="G83:M83" si="27">SUM(C83,G82)</f>
        <v>212</v>
      </c>
      <c r="H83" s="29">
        <f t="shared" si="27"/>
        <v>104</v>
      </c>
      <c r="I83" s="29">
        <f t="shared" si="27"/>
        <v>60</v>
      </c>
      <c r="J83" s="29">
        <f t="shared" si="27"/>
        <v>61</v>
      </c>
      <c r="K83" s="29">
        <f t="shared" si="27"/>
        <v>212</v>
      </c>
      <c r="L83" s="29">
        <f t="shared" si="27"/>
        <v>104</v>
      </c>
      <c r="M83" s="29">
        <f t="shared" si="27"/>
        <v>60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0.31578947368421051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1.3508771929824561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8</v>
      </c>
      <c r="E86" s="73" t="s">
        <v>32</v>
      </c>
      <c r="V86" s="77" t="s">
        <v>29</v>
      </c>
      <c r="W86" s="61" t="s">
        <v>159</v>
      </c>
      <c r="X86" s="79">
        <v>0.71698113207547176</v>
      </c>
      <c r="Y86" s="62" t="s">
        <v>200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205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205</v>
      </c>
    </row>
  </sheetData>
  <sheetProtection password="97AA" sheet="1" objects="1" scenarios="1"/>
  <sortState ref="T29:T45">
    <sortCondition ref="T29"/>
  </sortState>
  <mergeCells count="12">
    <mergeCell ref="O1:Q1"/>
    <mergeCell ref="G1:I1"/>
    <mergeCell ref="K1:M1"/>
    <mergeCell ref="C1:E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4 Y77:Z77">
    <cfRule type="cellIs" dxfId="119" priority="5" stopIfTrue="1" operator="equal">
      <formula>$Y$79</formula>
    </cfRule>
  </conditionalFormatting>
  <conditionalFormatting sqref="AA59:AB74 AA77:AB77">
    <cfRule type="cellIs" dxfId="118" priority="6" stopIfTrue="1" operator="equal">
      <formula>$AA$79</formula>
    </cfRule>
  </conditionalFormatting>
  <conditionalFormatting sqref="Y75:Z75">
    <cfRule type="cellIs" dxfId="117" priority="3" stopIfTrue="1" operator="equal">
      <formula>$Y$79</formula>
    </cfRule>
  </conditionalFormatting>
  <conditionalFormatting sqref="AA75:AB75">
    <cfRule type="cellIs" dxfId="116" priority="4" stopIfTrue="1" operator="equal">
      <formula>$AA$79</formula>
    </cfRule>
  </conditionalFormatting>
  <conditionalFormatting sqref="Y76:Z76">
    <cfRule type="cellIs" dxfId="115" priority="1" stopIfTrue="1" operator="equal">
      <formula>$Y$79</formula>
    </cfRule>
  </conditionalFormatting>
  <conditionalFormatting sqref="AA76:AB76">
    <cfRule type="cellIs" dxfId="11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7">
    <tabColor rgb="FF92D050"/>
  </sheetPr>
  <dimension ref="A1:AD89"/>
  <sheetViews>
    <sheetView zoomScaleNormal="100" workbookViewId="0">
      <pane xSplit="2" ySplit="2" topLeftCell="C45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20" ht="13.5" thickBot="1" x14ac:dyDescent="0.25">
      <c r="A1" s="1" t="s">
        <v>0</v>
      </c>
      <c r="B1" s="2" t="s">
        <v>1</v>
      </c>
      <c r="C1" s="192" t="s">
        <v>42</v>
      </c>
      <c r="D1" s="193"/>
      <c r="E1" s="194"/>
      <c r="F1" s="4">
        <v>10</v>
      </c>
      <c r="G1" s="192" t="s">
        <v>67</v>
      </c>
      <c r="H1" s="193"/>
      <c r="I1" s="194"/>
      <c r="J1" s="4">
        <v>22</v>
      </c>
      <c r="K1" s="192" t="s">
        <v>305</v>
      </c>
      <c r="L1" s="193"/>
      <c r="M1" s="194"/>
      <c r="N1" s="4">
        <v>8</v>
      </c>
      <c r="O1" s="192" t="s">
        <v>250</v>
      </c>
      <c r="P1" s="193"/>
      <c r="Q1" s="194"/>
      <c r="R1" s="4">
        <v>3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136</v>
      </c>
      <c r="B3" s="86" t="s">
        <v>280</v>
      </c>
      <c r="C3" s="116">
        <v>4</v>
      </c>
      <c r="D3" s="130">
        <v>1</v>
      </c>
      <c r="E3" s="130">
        <v>0</v>
      </c>
      <c r="F3" s="14">
        <v>2</v>
      </c>
      <c r="G3" s="12">
        <v>2</v>
      </c>
      <c r="H3" s="130">
        <v>0</v>
      </c>
      <c r="I3" s="130">
        <v>1</v>
      </c>
      <c r="J3" s="14">
        <v>1</v>
      </c>
      <c r="K3" s="116">
        <v>4</v>
      </c>
      <c r="L3" s="117">
        <v>2</v>
      </c>
      <c r="M3" s="117">
        <v>1</v>
      </c>
      <c r="N3" s="118">
        <v>0</v>
      </c>
      <c r="O3" s="12">
        <v>5</v>
      </c>
      <c r="P3" s="130">
        <v>2</v>
      </c>
      <c r="Q3" s="130">
        <v>1</v>
      </c>
      <c r="R3" s="14">
        <v>1</v>
      </c>
      <c r="S3" s="17"/>
      <c r="T3" s="99"/>
    </row>
    <row r="4" spans="1:20" x14ac:dyDescent="0.2">
      <c r="A4" s="83" t="s">
        <v>142</v>
      </c>
      <c r="B4" s="86" t="s">
        <v>210</v>
      </c>
      <c r="C4" s="116">
        <v>3</v>
      </c>
      <c r="D4" s="130">
        <v>0</v>
      </c>
      <c r="E4" s="130">
        <v>1</v>
      </c>
      <c r="F4" s="14">
        <v>1</v>
      </c>
      <c r="G4" s="12">
        <v>2</v>
      </c>
      <c r="H4" s="130">
        <v>0</v>
      </c>
      <c r="I4" s="130">
        <v>1</v>
      </c>
      <c r="J4" s="14">
        <v>2</v>
      </c>
      <c r="K4" s="116">
        <v>4</v>
      </c>
      <c r="L4" s="117">
        <v>2</v>
      </c>
      <c r="M4" s="117">
        <v>2</v>
      </c>
      <c r="N4" s="118">
        <v>0</v>
      </c>
      <c r="O4" s="12">
        <v>4</v>
      </c>
      <c r="P4" s="130">
        <v>3</v>
      </c>
      <c r="Q4" s="130">
        <v>1</v>
      </c>
      <c r="R4" s="14">
        <v>0</v>
      </c>
      <c r="S4" s="17"/>
      <c r="T4" s="99"/>
    </row>
    <row r="5" spans="1:20" x14ac:dyDescent="0.2">
      <c r="A5" s="83" t="s">
        <v>99</v>
      </c>
      <c r="B5" s="86" t="s">
        <v>47</v>
      </c>
      <c r="C5" s="116">
        <v>4</v>
      </c>
      <c r="D5" s="130">
        <v>2</v>
      </c>
      <c r="E5" s="130">
        <v>2</v>
      </c>
      <c r="F5" s="14">
        <v>4</v>
      </c>
      <c r="G5" s="12">
        <v>1</v>
      </c>
      <c r="H5" s="130">
        <v>1</v>
      </c>
      <c r="I5" s="130">
        <v>0</v>
      </c>
      <c r="J5" s="14">
        <v>0</v>
      </c>
      <c r="K5" s="116">
        <v>4</v>
      </c>
      <c r="L5" s="117">
        <v>1</v>
      </c>
      <c r="M5" s="117">
        <v>2</v>
      </c>
      <c r="N5" s="118">
        <v>0</v>
      </c>
      <c r="O5" s="12">
        <v>4</v>
      </c>
      <c r="P5" s="130">
        <v>1</v>
      </c>
      <c r="Q5" s="130">
        <v>1</v>
      </c>
      <c r="R5" s="14">
        <v>0</v>
      </c>
      <c r="S5" s="17"/>
      <c r="T5" s="99"/>
    </row>
    <row r="6" spans="1:20" x14ac:dyDescent="0.2">
      <c r="A6" s="83" t="s">
        <v>105</v>
      </c>
      <c r="B6" s="86" t="s">
        <v>211</v>
      </c>
      <c r="C6" s="116"/>
      <c r="D6" s="130"/>
      <c r="E6" s="130"/>
      <c r="F6" s="14"/>
      <c r="G6" s="12">
        <v>1</v>
      </c>
      <c r="H6" s="130">
        <v>0</v>
      </c>
      <c r="I6" s="130">
        <v>1</v>
      </c>
      <c r="J6" s="14">
        <v>0</v>
      </c>
      <c r="K6" s="116"/>
      <c r="L6" s="117"/>
      <c r="M6" s="117"/>
      <c r="N6" s="118"/>
      <c r="O6" s="12"/>
      <c r="P6" s="130"/>
      <c r="Q6" s="130"/>
      <c r="R6" s="14"/>
      <c r="S6" s="17" t="s">
        <v>8</v>
      </c>
      <c r="T6" s="99"/>
    </row>
    <row r="7" spans="1:20" x14ac:dyDescent="0.2">
      <c r="A7" s="83" t="s">
        <v>149</v>
      </c>
      <c r="B7" s="86" t="s">
        <v>212</v>
      </c>
      <c r="C7" s="116">
        <v>3</v>
      </c>
      <c r="D7" s="130">
        <v>0</v>
      </c>
      <c r="E7" s="130">
        <v>1</v>
      </c>
      <c r="F7" s="14">
        <v>2</v>
      </c>
      <c r="G7" s="12">
        <v>1</v>
      </c>
      <c r="H7" s="130">
        <v>0</v>
      </c>
      <c r="I7" s="130">
        <v>0</v>
      </c>
      <c r="J7" s="14">
        <v>0</v>
      </c>
      <c r="K7" s="116">
        <v>4</v>
      </c>
      <c r="L7" s="117">
        <v>0</v>
      </c>
      <c r="M7" s="117">
        <v>1</v>
      </c>
      <c r="N7" s="118">
        <v>0</v>
      </c>
      <c r="O7" s="12">
        <v>4</v>
      </c>
      <c r="P7" s="130">
        <v>0</v>
      </c>
      <c r="Q7" s="130">
        <v>3</v>
      </c>
      <c r="R7" s="14">
        <v>1</v>
      </c>
      <c r="S7" s="17"/>
      <c r="T7" s="99"/>
    </row>
    <row r="8" spans="1:20" x14ac:dyDescent="0.2">
      <c r="A8" s="83" t="s">
        <v>137</v>
      </c>
      <c r="B8" s="86" t="s">
        <v>309</v>
      </c>
      <c r="C8" s="116">
        <v>3</v>
      </c>
      <c r="D8" s="130">
        <v>0</v>
      </c>
      <c r="E8" s="130">
        <v>2</v>
      </c>
      <c r="F8" s="14">
        <v>0</v>
      </c>
      <c r="G8" s="12">
        <v>3</v>
      </c>
      <c r="H8" s="130">
        <v>0</v>
      </c>
      <c r="I8" s="130">
        <v>1</v>
      </c>
      <c r="J8" s="14">
        <v>0</v>
      </c>
      <c r="K8" s="116">
        <v>0</v>
      </c>
      <c r="L8" s="117">
        <v>0</v>
      </c>
      <c r="M8" s="117">
        <v>0</v>
      </c>
      <c r="N8" s="118">
        <v>0</v>
      </c>
      <c r="O8" s="12"/>
      <c r="P8" s="130"/>
      <c r="Q8" s="130"/>
      <c r="R8" s="14"/>
      <c r="S8" s="17"/>
      <c r="T8" s="99"/>
    </row>
    <row r="9" spans="1:20" x14ac:dyDescent="0.2">
      <c r="A9" s="83" t="s">
        <v>101</v>
      </c>
      <c r="B9" s="86" t="s">
        <v>281</v>
      </c>
      <c r="C9" s="12"/>
      <c r="D9" s="130"/>
      <c r="E9" s="130"/>
      <c r="F9" s="14"/>
      <c r="G9" s="12">
        <v>2</v>
      </c>
      <c r="H9" s="130">
        <v>0</v>
      </c>
      <c r="I9" s="130">
        <v>0</v>
      </c>
      <c r="J9" s="14">
        <v>0</v>
      </c>
      <c r="K9" s="116"/>
      <c r="L9" s="117"/>
      <c r="M9" s="117"/>
      <c r="N9" s="118"/>
      <c r="O9" s="12">
        <v>4</v>
      </c>
      <c r="P9" s="130">
        <v>0</v>
      </c>
      <c r="Q9" s="130">
        <v>3</v>
      </c>
      <c r="R9" s="14">
        <v>0</v>
      </c>
      <c r="S9" s="17"/>
      <c r="T9" s="99"/>
    </row>
    <row r="10" spans="1:20" x14ac:dyDescent="0.2">
      <c r="A10" s="83" t="s">
        <v>152</v>
      </c>
      <c r="B10" s="86" t="s">
        <v>128</v>
      </c>
      <c r="C10" s="12">
        <v>4</v>
      </c>
      <c r="D10" s="130">
        <v>0</v>
      </c>
      <c r="E10" s="130">
        <v>3</v>
      </c>
      <c r="F10" s="14">
        <v>2</v>
      </c>
      <c r="G10" s="12">
        <v>3</v>
      </c>
      <c r="H10" s="130">
        <v>0</v>
      </c>
      <c r="I10" s="130">
        <v>1</v>
      </c>
      <c r="J10" s="14">
        <v>3</v>
      </c>
      <c r="K10" s="116">
        <v>5</v>
      </c>
      <c r="L10" s="117">
        <v>2</v>
      </c>
      <c r="M10" s="117">
        <v>2</v>
      </c>
      <c r="N10" s="118">
        <v>6</v>
      </c>
      <c r="O10" s="12">
        <v>4</v>
      </c>
      <c r="P10" s="130">
        <v>1</v>
      </c>
      <c r="Q10" s="130">
        <v>2</v>
      </c>
      <c r="R10" s="14">
        <v>3</v>
      </c>
      <c r="S10" s="17"/>
      <c r="T10" s="99"/>
    </row>
    <row r="11" spans="1:20" x14ac:dyDescent="0.2">
      <c r="A11" s="83" t="s">
        <v>138</v>
      </c>
      <c r="B11" s="86" t="s">
        <v>360</v>
      </c>
      <c r="C11" s="12"/>
      <c r="D11" s="130"/>
      <c r="E11" s="130"/>
      <c r="F11" s="14"/>
      <c r="G11" s="12">
        <v>2</v>
      </c>
      <c r="H11" s="130">
        <v>1</v>
      </c>
      <c r="I11" s="130">
        <v>0</v>
      </c>
      <c r="J11" s="14">
        <v>0</v>
      </c>
      <c r="K11" s="116">
        <v>2</v>
      </c>
      <c r="L11" s="117">
        <v>0</v>
      </c>
      <c r="M11" s="117">
        <v>2</v>
      </c>
      <c r="N11" s="118">
        <v>0</v>
      </c>
      <c r="O11" s="12"/>
      <c r="P11" s="130"/>
      <c r="Q11" s="130"/>
      <c r="R11" s="14"/>
      <c r="S11" s="17"/>
      <c r="T11" s="99"/>
    </row>
    <row r="12" spans="1:20" x14ac:dyDescent="0.2">
      <c r="A12" s="83" t="s">
        <v>144</v>
      </c>
      <c r="B12" s="86" t="s">
        <v>361</v>
      </c>
      <c r="C12" s="12"/>
      <c r="D12" s="130"/>
      <c r="E12" s="130"/>
      <c r="F12" s="14"/>
      <c r="G12" s="12">
        <v>1</v>
      </c>
      <c r="H12" s="130">
        <v>0</v>
      </c>
      <c r="I12" s="130">
        <v>0</v>
      </c>
      <c r="J12" s="14">
        <v>0</v>
      </c>
      <c r="K12" s="116"/>
      <c r="L12" s="117"/>
      <c r="M12" s="117"/>
      <c r="N12" s="118"/>
      <c r="O12" s="12"/>
      <c r="P12" s="130"/>
      <c r="Q12" s="130"/>
      <c r="R12" s="14"/>
      <c r="S12" s="17"/>
      <c r="T12" s="99"/>
    </row>
    <row r="13" spans="1:20" x14ac:dyDescent="0.2">
      <c r="A13" s="83" t="s">
        <v>139</v>
      </c>
      <c r="B13" s="86" t="s">
        <v>419</v>
      </c>
      <c r="C13" s="116"/>
      <c r="D13" s="130"/>
      <c r="E13" s="130"/>
      <c r="F13" s="14"/>
      <c r="G13" s="12">
        <v>2</v>
      </c>
      <c r="H13" s="130">
        <v>0</v>
      </c>
      <c r="I13" s="130">
        <v>0</v>
      </c>
      <c r="J13" s="14">
        <v>0</v>
      </c>
      <c r="K13" s="116">
        <v>2</v>
      </c>
      <c r="L13" s="117">
        <v>0</v>
      </c>
      <c r="M13" s="117">
        <v>0</v>
      </c>
      <c r="N13" s="118">
        <v>0</v>
      </c>
      <c r="O13" s="12">
        <v>0</v>
      </c>
      <c r="P13" s="130">
        <v>0</v>
      </c>
      <c r="Q13" s="130">
        <v>0</v>
      </c>
      <c r="R13" s="14">
        <v>0</v>
      </c>
      <c r="S13" s="17"/>
      <c r="T13" s="99"/>
    </row>
    <row r="14" spans="1:20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16"/>
      <c r="L14" s="117"/>
      <c r="M14" s="117"/>
      <c r="N14" s="118"/>
      <c r="O14" s="12"/>
      <c r="P14" s="130"/>
      <c r="Q14" s="130"/>
      <c r="R14" s="14"/>
      <c r="S14" s="17"/>
      <c r="T14" s="99"/>
    </row>
    <row r="15" spans="1:20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  <c r="T15" s="99"/>
    </row>
    <row r="16" spans="1:20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  <c r="T16" s="99"/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2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282</v>
      </c>
      <c r="C22" s="20">
        <v>21</v>
      </c>
      <c r="D22" s="21">
        <v>3</v>
      </c>
      <c r="E22" s="21">
        <v>9</v>
      </c>
      <c r="F22" s="22">
        <v>11</v>
      </c>
      <c r="G22" s="20">
        <v>20</v>
      </c>
      <c r="H22" s="21">
        <v>2</v>
      </c>
      <c r="I22" s="21">
        <v>5</v>
      </c>
      <c r="J22" s="22">
        <v>6</v>
      </c>
      <c r="K22" s="20">
        <v>25</v>
      </c>
      <c r="L22" s="21">
        <v>7</v>
      </c>
      <c r="M22" s="21">
        <v>10</v>
      </c>
      <c r="N22" s="22">
        <v>6</v>
      </c>
      <c r="O22" s="20">
        <v>25</v>
      </c>
      <c r="P22" s="21">
        <v>7</v>
      </c>
      <c r="Q22" s="21">
        <v>11</v>
      </c>
      <c r="R22" s="22">
        <v>5</v>
      </c>
      <c r="S22" s="24"/>
    </row>
    <row r="23" spans="1:24" x14ac:dyDescent="0.2">
      <c r="A23" s="18"/>
      <c r="B23" s="152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21</v>
      </c>
      <c r="D26" s="29">
        <f t="shared" si="0"/>
        <v>3</v>
      </c>
      <c r="E26" s="29">
        <f t="shared" si="0"/>
        <v>9</v>
      </c>
      <c r="F26" s="29">
        <f t="shared" si="0"/>
        <v>11</v>
      </c>
      <c r="G26" s="29">
        <f t="shared" si="0"/>
        <v>20</v>
      </c>
      <c r="H26" s="29">
        <f t="shared" si="0"/>
        <v>2</v>
      </c>
      <c r="I26" s="29">
        <f t="shared" si="0"/>
        <v>5</v>
      </c>
      <c r="J26" s="29">
        <f t="shared" si="0"/>
        <v>6</v>
      </c>
      <c r="K26" s="29">
        <f t="shared" si="0"/>
        <v>25</v>
      </c>
      <c r="L26" s="29">
        <f t="shared" si="0"/>
        <v>7</v>
      </c>
      <c r="M26" s="29">
        <f t="shared" si="0"/>
        <v>10</v>
      </c>
      <c r="N26" s="29">
        <f t="shared" si="0"/>
        <v>6</v>
      </c>
      <c r="O26" s="29">
        <f t="shared" si="0"/>
        <v>25</v>
      </c>
      <c r="P26" s="29">
        <f t="shared" si="0"/>
        <v>7</v>
      </c>
      <c r="Q26" s="29">
        <f t="shared" si="0"/>
        <v>11</v>
      </c>
      <c r="R26" s="29">
        <f t="shared" si="0"/>
        <v>5</v>
      </c>
      <c r="S26" s="24"/>
    </row>
    <row r="27" spans="1:24" ht="13.5" thickBot="1" x14ac:dyDescent="0.25">
      <c r="A27" s="18"/>
      <c r="B27" s="28" t="s">
        <v>11</v>
      </c>
      <c r="C27" s="30">
        <f>C26</f>
        <v>21</v>
      </c>
      <c r="D27" s="30">
        <f>D26</f>
        <v>3</v>
      </c>
      <c r="E27" s="30">
        <f>E26</f>
        <v>9</v>
      </c>
      <c r="F27" s="30">
        <f>F26</f>
        <v>11</v>
      </c>
      <c r="G27" s="30">
        <f t="shared" ref="G27:R27" si="1">SUM(C27,G26)</f>
        <v>41</v>
      </c>
      <c r="H27" s="30">
        <f t="shared" si="1"/>
        <v>5</v>
      </c>
      <c r="I27" s="30">
        <f t="shared" si="1"/>
        <v>14</v>
      </c>
      <c r="J27" s="30">
        <f t="shared" si="1"/>
        <v>17</v>
      </c>
      <c r="K27" s="30">
        <f t="shared" si="1"/>
        <v>66</v>
      </c>
      <c r="L27" s="30">
        <f t="shared" si="1"/>
        <v>12</v>
      </c>
      <c r="M27" s="30">
        <f t="shared" si="1"/>
        <v>24</v>
      </c>
      <c r="N27" s="30">
        <f t="shared" si="1"/>
        <v>23</v>
      </c>
      <c r="O27" s="31">
        <f t="shared" si="1"/>
        <v>91</v>
      </c>
      <c r="P27" s="30">
        <f t="shared" si="1"/>
        <v>19</v>
      </c>
      <c r="Q27" s="30">
        <f t="shared" si="1"/>
        <v>35</v>
      </c>
      <c r="R27" s="32">
        <f t="shared" si="1"/>
        <v>28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2" t="s">
        <v>248</v>
      </c>
      <c r="D29" s="193"/>
      <c r="E29" s="194"/>
      <c r="F29" s="4">
        <v>5</v>
      </c>
      <c r="G29" s="192" t="s">
        <v>184</v>
      </c>
      <c r="H29" s="193"/>
      <c r="I29" s="194"/>
      <c r="J29" s="4">
        <v>5</v>
      </c>
      <c r="K29" s="192" t="s">
        <v>305</v>
      </c>
      <c r="L29" s="193"/>
      <c r="M29" s="194"/>
      <c r="N29" s="4">
        <v>9</v>
      </c>
      <c r="O29" s="199"/>
      <c r="P29" s="193"/>
      <c r="Q29" s="194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4" t="s">
        <v>4</v>
      </c>
      <c r="P30" s="8" t="s">
        <v>5</v>
      </c>
      <c r="Q30" s="8" t="s">
        <v>6</v>
      </c>
      <c r="R30" s="16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23</v>
      </c>
      <c r="B31" s="86" t="str">
        <f t="shared" si="2"/>
        <v>Justin Romack</v>
      </c>
      <c r="C31" s="12">
        <v>4</v>
      </c>
      <c r="D31" s="130">
        <v>1</v>
      </c>
      <c r="E31" s="130">
        <v>1</v>
      </c>
      <c r="F31" s="14">
        <v>1</v>
      </c>
      <c r="G31" s="12">
        <v>1</v>
      </c>
      <c r="H31" s="130">
        <v>0</v>
      </c>
      <c r="I31" s="130">
        <v>0</v>
      </c>
      <c r="J31" s="14">
        <v>0</v>
      </c>
      <c r="K31" s="12">
        <v>2</v>
      </c>
      <c r="L31" s="130">
        <v>1</v>
      </c>
      <c r="M31" s="130">
        <v>0</v>
      </c>
      <c r="N31" s="14">
        <v>0</v>
      </c>
      <c r="O31" s="15"/>
      <c r="P31" s="130"/>
      <c r="Q31" s="130"/>
      <c r="R31" s="1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12</v>
      </c>
      <c r="B32" s="86" t="str">
        <f t="shared" si="2"/>
        <v>Hillary House</v>
      </c>
      <c r="C32" s="12">
        <v>4</v>
      </c>
      <c r="D32" s="130">
        <v>1</v>
      </c>
      <c r="E32" s="130">
        <v>1</v>
      </c>
      <c r="F32" s="14">
        <v>1</v>
      </c>
      <c r="G32" s="12">
        <v>4</v>
      </c>
      <c r="H32" s="130">
        <v>2</v>
      </c>
      <c r="I32" s="130">
        <v>0</v>
      </c>
      <c r="J32" s="14">
        <v>0</v>
      </c>
      <c r="K32" s="12">
        <v>5</v>
      </c>
      <c r="L32" s="130">
        <v>3</v>
      </c>
      <c r="M32" s="130">
        <v>0</v>
      </c>
      <c r="N32" s="14">
        <v>0</v>
      </c>
      <c r="O32" s="15"/>
      <c r="P32" s="130"/>
      <c r="Q32" s="130"/>
      <c r="R32" s="1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2</v>
      </c>
      <c r="B33" s="86" t="str">
        <f t="shared" si="2"/>
        <v>Craig Cotton</v>
      </c>
      <c r="C33" s="12">
        <v>4</v>
      </c>
      <c r="D33" s="130">
        <v>1</v>
      </c>
      <c r="E33" s="130">
        <v>1</v>
      </c>
      <c r="F33" s="14">
        <v>0</v>
      </c>
      <c r="G33" s="12">
        <v>4</v>
      </c>
      <c r="H33" s="130">
        <v>1</v>
      </c>
      <c r="I33" s="130">
        <v>0</v>
      </c>
      <c r="J33" s="14">
        <v>0</v>
      </c>
      <c r="K33" s="12">
        <v>5</v>
      </c>
      <c r="L33" s="130">
        <v>3</v>
      </c>
      <c r="M33" s="130">
        <v>1</v>
      </c>
      <c r="N33" s="14">
        <v>0</v>
      </c>
      <c r="O33" s="15"/>
      <c r="P33" s="130"/>
      <c r="Q33" s="130"/>
      <c r="R33" s="1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4</v>
      </c>
      <c r="B34" s="86" t="str">
        <f t="shared" si="2"/>
        <v>Luis Castillo</v>
      </c>
      <c r="C34" s="12"/>
      <c r="D34" s="130"/>
      <c r="E34" s="130"/>
      <c r="F34" s="14"/>
      <c r="G34" s="12"/>
      <c r="H34" s="130"/>
      <c r="I34" s="130"/>
      <c r="J34" s="14"/>
      <c r="K34" s="12">
        <v>2</v>
      </c>
      <c r="L34" s="130">
        <v>0</v>
      </c>
      <c r="M34" s="130">
        <v>1</v>
      </c>
      <c r="N34" s="14">
        <v>0</v>
      </c>
      <c r="O34" s="15"/>
      <c r="P34" s="130"/>
      <c r="Q34" s="130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3</v>
      </c>
      <c r="B35" s="86" t="str">
        <f t="shared" si="2"/>
        <v>Crystal Stark</v>
      </c>
      <c r="C35" s="12">
        <v>3</v>
      </c>
      <c r="D35" s="130">
        <v>0</v>
      </c>
      <c r="E35" s="130">
        <v>1</v>
      </c>
      <c r="F35" s="14">
        <v>0</v>
      </c>
      <c r="G35" s="12">
        <v>0</v>
      </c>
      <c r="H35" s="130">
        <v>0</v>
      </c>
      <c r="I35" s="130">
        <v>0</v>
      </c>
      <c r="J35" s="14">
        <v>0</v>
      </c>
      <c r="K35" s="12"/>
      <c r="L35" s="130"/>
      <c r="M35" s="130"/>
      <c r="N35" s="14"/>
      <c r="O35" s="15"/>
      <c r="P35" s="130"/>
      <c r="Q35" s="130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16</v>
      </c>
      <c r="B36" s="86" t="str">
        <f t="shared" si="2"/>
        <v>Tyler Newhouse</v>
      </c>
      <c r="C36" s="12">
        <v>0</v>
      </c>
      <c r="D36" s="130">
        <v>0</v>
      </c>
      <c r="E36" s="130">
        <v>0</v>
      </c>
      <c r="F36" s="14">
        <v>0</v>
      </c>
      <c r="G36" s="12">
        <v>4</v>
      </c>
      <c r="H36" s="130">
        <v>2</v>
      </c>
      <c r="I36" s="130">
        <v>1</v>
      </c>
      <c r="J36" s="14">
        <v>0</v>
      </c>
      <c r="K36" s="12">
        <v>0</v>
      </c>
      <c r="L36" s="130">
        <v>0</v>
      </c>
      <c r="M36" s="130">
        <v>0</v>
      </c>
      <c r="N36" s="14">
        <v>5</v>
      </c>
      <c r="O36" s="15"/>
      <c r="P36" s="130"/>
      <c r="Q36" s="130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</v>
      </c>
      <c r="B37" s="86" t="str">
        <f t="shared" si="2"/>
        <v>Abigail Junek</v>
      </c>
      <c r="C37" s="12"/>
      <c r="D37" s="130"/>
      <c r="E37" s="130"/>
      <c r="F37" s="14"/>
      <c r="G37" s="12">
        <v>3</v>
      </c>
      <c r="H37" s="130">
        <v>1</v>
      </c>
      <c r="I37" s="130">
        <v>1</v>
      </c>
      <c r="J37" s="14">
        <v>0</v>
      </c>
      <c r="K37" s="12">
        <v>5</v>
      </c>
      <c r="L37" s="130">
        <v>1</v>
      </c>
      <c r="M37" s="130">
        <v>3</v>
      </c>
      <c r="N37" s="14">
        <v>2</v>
      </c>
      <c r="O37" s="15"/>
      <c r="P37" s="130"/>
      <c r="Q37" s="130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6</v>
      </c>
      <c r="B38" s="86" t="str">
        <f t="shared" si="2"/>
        <v>Andrew Bernet</v>
      </c>
      <c r="C38" s="12">
        <v>4</v>
      </c>
      <c r="D38" s="130">
        <v>1</v>
      </c>
      <c r="E38" s="130">
        <v>2</v>
      </c>
      <c r="F38" s="14">
        <v>4</v>
      </c>
      <c r="G38" s="12">
        <v>4</v>
      </c>
      <c r="H38" s="130">
        <v>1</v>
      </c>
      <c r="I38" s="130">
        <v>1</v>
      </c>
      <c r="J38" s="14">
        <v>5</v>
      </c>
      <c r="K38" s="12">
        <v>6</v>
      </c>
      <c r="L38" s="130">
        <v>1</v>
      </c>
      <c r="M38" s="130">
        <v>4</v>
      </c>
      <c r="N38" s="14">
        <v>4</v>
      </c>
      <c r="O38" s="15"/>
      <c r="P38" s="130"/>
      <c r="Q38" s="130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8</v>
      </c>
      <c r="B39" s="86" t="str">
        <f t="shared" si="2"/>
        <v>Hunter Frederick</v>
      </c>
      <c r="C39" s="12"/>
      <c r="D39" s="130"/>
      <c r="E39" s="130"/>
      <c r="F39" s="14"/>
      <c r="G39" s="12">
        <v>1</v>
      </c>
      <c r="H39" s="130">
        <v>1</v>
      </c>
      <c r="I39" s="130">
        <v>0</v>
      </c>
      <c r="J39" s="14">
        <v>0</v>
      </c>
      <c r="K39" s="12">
        <v>1</v>
      </c>
      <c r="L39" s="130">
        <v>0</v>
      </c>
      <c r="M39" s="130">
        <v>0</v>
      </c>
      <c r="N39" s="14">
        <v>0</v>
      </c>
      <c r="O39" s="15"/>
      <c r="P39" s="130"/>
      <c r="Q39" s="130"/>
      <c r="R39" s="16"/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22</v>
      </c>
      <c r="B40" s="86" t="str">
        <f t="shared" si="2"/>
        <v>Hallie Stevens</v>
      </c>
      <c r="C40" s="12">
        <v>3</v>
      </c>
      <c r="D40" s="130">
        <v>0</v>
      </c>
      <c r="E40" s="130">
        <v>1</v>
      </c>
      <c r="F40" s="14">
        <v>0</v>
      </c>
      <c r="G40" s="12">
        <v>1</v>
      </c>
      <c r="H40" s="130">
        <v>0</v>
      </c>
      <c r="I40" s="130">
        <v>1</v>
      </c>
      <c r="J40" s="14">
        <v>0</v>
      </c>
      <c r="K40" s="12">
        <v>3</v>
      </c>
      <c r="L40" s="130">
        <v>1</v>
      </c>
      <c r="M40" s="130">
        <v>0</v>
      </c>
      <c r="N40" s="14">
        <v>0</v>
      </c>
      <c r="O40" s="15"/>
      <c r="P40" s="130"/>
      <c r="Q40" s="130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13</v>
      </c>
      <c r="B41" s="86" t="str">
        <f t="shared" si="2"/>
        <v>Casey Abernathy</v>
      </c>
      <c r="C41" s="12"/>
      <c r="D41" s="130"/>
      <c r="E41" s="130"/>
      <c r="F41" s="14"/>
      <c r="G41" s="12">
        <v>1</v>
      </c>
      <c r="H41" s="130">
        <v>0</v>
      </c>
      <c r="I41" s="130">
        <v>0</v>
      </c>
      <c r="J41" s="14">
        <v>0</v>
      </c>
      <c r="K41" s="12">
        <v>2</v>
      </c>
      <c r="L41" s="130">
        <v>0</v>
      </c>
      <c r="M41" s="130">
        <v>1</v>
      </c>
      <c r="N41" s="14">
        <v>0</v>
      </c>
      <c r="O41" s="15"/>
      <c r="P41" s="130"/>
      <c r="Q41" s="130"/>
      <c r="R41" s="16"/>
      <c r="S41" s="17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4"/>
      <c r="O42" s="15"/>
      <c r="P42" s="130"/>
      <c r="Q42" s="130"/>
      <c r="R42" s="16"/>
      <c r="S42" s="17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4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4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Jerry House</v>
      </c>
      <c r="C50" s="20">
        <v>22</v>
      </c>
      <c r="D50" s="21">
        <v>4</v>
      </c>
      <c r="E50" s="21">
        <v>7</v>
      </c>
      <c r="F50" s="22">
        <v>6</v>
      </c>
      <c r="G50" s="20">
        <v>23</v>
      </c>
      <c r="H50" s="21">
        <v>8</v>
      </c>
      <c r="I50" s="21">
        <v>4</v>
      </c>
      <c r="J50" s="22">
        <v>5</v>
      </c>
      <c r="K50" s="20">
        <v>31</v>
      </c>
      <c r="L50" s="21">
        <v>10</v>
      </c>
      <c r="M50" s="21">
        <v>10</v>
      </c>
      <c r="N50" s="22">
        <v>11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22</v>
      </c>
      <c r="D54" s="29">
        <f t="shared" si="4"/>
        <v>4</v>
      </c>
      <c r="E54" s="29">
        <f t="shared" si="4"/>
        <v>7</v>
      </c>
      <c r="F54" s="29">
        <f t="shared" si="4"/>
        <v>6</v>
      </c>
      <c r="G54" s="29">
        <f t="shared" si="4"/>
        <v>23</v>
      </c>
      <c r="H54" s="29">
        <f t="shared" si="4"/>
        <v>8</v>
      </c>
      <c r="I54" s="29">
        <f t="shared" si="4"/>
        <v>4</v>
      </c>
      <c r="J54" s="29">
        <f t="shared" si="4"/>
        <v>5</v>
      </c>
      <c r="K54" s="29">
        <f t="shared" si="4"/>
        <v>31</v>
      </c>
      <c r="L54" s="29">
        <f t="shared" si="4"/>
        <v>10</v>
      </c>
      <c r="M54" s="29">
        <f t="shared" si="4"/>
        <v>10</v>
      </c>
      <c r="N54" s="29">
        <f t="shared" si="4"/>
        <v>11</v>
      </c>
      <c r="O54" s="29">
        <f t="shared" si="4"/>
        <v>0</v>
      </c>
      <c r="P54" s="29">
        <f t="shared" si="4"/>
        <v>0</v>
      </c>
      <c r="Q54" s="29">
        <f t="shared" si="4"/>
        <v>0</v>
      </c>
      <c r="R54" s="29">
        <f t="shared" si="4"/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113</v>
      </c>
      <c r="D55" s="30">
        <f>SUM(P27,D54)</f>
        <v>23</v>
      </c>
      <c r="E55" s="30">
        <f>SUM(Q27,E54)</f>
        <v>42</v>
      </c>
      <c r="F55" s="30">
        <f>SUM(R27,F54)</f>
        <v>34</v>
      </c>
      <c r="G55" s="30">
        <f t="shared" ref="G55:R55" si="5">SUM(C55,G54)</f>
        <v>136</v>
      </c>
      <c r="H55" s="30">
        <f t="shared" si="5"/>
        <v>31</v>
      </c>
      <c r="I55" s="30">
        <f t="shared" si="5"/>
        <v>46</v>
      </c>
      <c r="J55" s="30">
        <f t="shared" si="5"/>
        <v>39</v>
      </c>
      <c r="K55" s="30">
        <f t="shared" si="5"/>
        <v>167</v>
      </c>
      <c r="L55" s="30">
        <f t="shared" si="5"/>
        <v>41</v>
      </c>
      <c r="M55" s="30">
        <f t="shared" si="5"/>
        <v>56</v>
      </c>
      <c r="N55" s="30">
        <f t="shared" si="5"/>
        <v>50</v>
      </c>
      <c r="O55" s="31">
        <f t="shared" si="5"/>
        <v>167</v>
      </c>
      <c r="P55" s="30">
        <f t="shared" si="5"/>
        <v>41</v>
      </c>
      <c r="Q55" s="30">
        <f t="shared" si="5"/>
        <v>56</v>
      </c>
      <c r="R55" s="32">
        <f t="shared" si="5"/>
        <v>50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/>
      <c r="D57" s="193"/>
      <c r="E57" s="194"/>
      <c r="F57" s="49"/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62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6">A3</f>
        <v>23</v>
      </c>
      <c r="B59" s="86" t="str">
        <f t="shared" ref="B59:B76" si="7">B31</f>
        <v>Justin Romack</v>
      </c>
      <c r="C59" s="12"/>
      <c r="D59" s="130"/>
      <c r="E59" s="130"/>
      <c r="F59" s="14"/>
      <c r="G59" s="12"/>
      <c r="H59" s="130"/>
      <c r="I59" s="130"/>
      <c r="J59" s="14"/>
      <c r="K59" s="12"/>
      <c r="L59" s="130"/>
      <c r="M59" s="130"/>
      <c r="N59" s="14"/>
      <c r="O59" s="58">
        <f>SUM(C3,G3,K3,O3,C31,G31,K31,O31,C59,G59,K59)</f>
        <v>22</v>
      </c>
      <c r="P59" s="88">
        <f>SUM(D3,H3,L3,P3,D31,H31,L31,P31,D59,H59,L59)</f>
        <v>7</v>
      </c>
      <c r="Q59" s="88">
        <f>SUM(E3,I3,M3,Q3,E31,I31,M31,Q31,E59,I59,M59)</f>
        <v>4</v>
      </c>
      <c r="R59" s="89">
        <f>SUM(F3,J3,N3,R3,F31,J31,N31,R31,F59,J59,N59)</f>
        <v>5</v>
      </c>
      <c r="S59" s="84">
        <f>IF(O59=0,0,AVERAGE(P59/O59))</f>
        <v>0.31818181818181818</v>
      </c>
      <c r="U59" s="43" t="s">
        <v>136</v>
      </c>
      <c r="V59" s="86" t="s">
        <v>280</v>
      </c>
      <c r="W59" s="59">
        <v>5</v>
      </c>
      <c r="X59" s="59">
        <v>5</v>
      </c>
      <c r="Y59" s="60">
        <v>0.31818181818181818</v>
      </c>
      <c r="Z59" s="60" t="s">
        <v>200</v>
      </c>
      <c r="AA59" s="60">
        <v>0.7142857142857143</v>
      </c>
      <c r="AB59" s="60" t="s">
        <v>200</v>
      </c>
      <c r="AC59" s="59">
        <v>7</v>
      </c>
      <c r="AD59" s="105">
        <v>0.31818181818181818</v>
      </c>
    </row>
    <row r="60" spans="1:30" x14ac:dyDescent="0.2">
      <c r="A60" s="83" t="str">
        <f t="shared" si="6"/>
        <v>12</v>
      </c>
      <c r="B60" s="86" t="str">
        <f t="shared" si="7"/>
        <v>Hillary House</v>
      </c>
      <c r="C60" s="12"/>
      <c r="D60" s="130"/>
      <c r="E60" s="130"/>
      <c r="F60" s="14"/>
      <c r="G60" s="12"/>
      <c r="H60" s="130"/>
      <c r="I60" s="130"/>
      <c r="J60" s="14"/>
      <c r="K60" s="12"/>
      <c r="L60" s="130"/>
      <c r="M60" s="130"/>
      <c r="N60" s="14"/>
      <c r="O60" s="90">
        <f t="shared" ref="O60:R60" si="8">SUM(C4,G4,K4,O4,C32,G32,K32,O32,C60,G60,K60)</f>
        <v>26</v>
      </c>
      <c r="P60" s="56">
        <f t="shared" si="8"/>
        <v>11</v>
      </c>
      <c r="Q60" s="56">
        <f t="shared" si="8"/>
        <v>6</v>
      </c>
      <c r="R60" s="91">
        <f t="shared" si="8"/>
        <v>4</v>
      </c>
      <c r="S60" s="85">
        <f t="shared" ref="S60:S76" si="9">IF(O60=0,0,AVERAGE(P60/O60))</f>
        <v>0.42307692307692307</v>
      </c>
      <c r="U60" s="43" t="s">
        <v>142</v>
      </c>
      <c r="V60" s="86" t="s">
        <v>210</v>
      </c>
      <c r="W60" s="59">
        <v>4</v>
      </c>
      <c r="X60" s="59">
        <v>4</v>
      </c>
      <c r="Y60" s="60">
        <v>0.42307692307692307</v>
      </c>
      <c r="Z60" s="60" t="s">
        <v>200</v>
      </c>
      <c r="AA60" s="60">
        <v>0.5714285714285714</v>
      </c>
      <c r="AB60" s="60" t="s">
        <v>200</v>
      </c>
      <c r="AC60" s="59">
        <v>7</v>
      </c>
      <c r="AD60" s="105">
        <v>0.42307692307692307</v>
      </c>
    </row>
    <row r="61" spans="1:30" x14ac:dyDescent="0.2">
      <c r="A61" s="83" t="str">
        <f t="shared" si="6"/>
        <v>2</v>
      </c>
      <c r="B61" s="86" t="str">
        <f t="shared" si="7"/>
        <v>Craig Cotton</v>
      </c>
      <c r="C61" s="12"/>
      <c r="D61" s="130"/>
      <c r="E61" s="130"/>
      <c r="F61" s="14"/>
      <c r="G61" s="12"/>
      <c r="H61" s="130"/>
      <c r="I61" s="130"/>
      <c r="J61" s="14"/>
      <c r="K61" s="12"/>
      <c r="L61" s="130"/>
      <c r="M61" s="130"/>
      <c r="N61" s="14"/>
      <c r="O61" s="90">
        <f t="shared" ref="O61:R61" si="10">SUM(C5,G5,K5,O5,C33,G33,K33,O33,C61,G61,K61)</f>
        <v>26</v>
      </c>
      <c r="P61" s="56">
        <f t="shared" si="10"/>
        <v>10</v>
      </c>
      <c r="Q61" s="56">
        <f t="shared" si="10"/>
        <v>7</v>
      </c>
      <c r="R61" s="91">
        <f t="shared" si="10"/>
        <v>4</v>
      </c>
      <c r="S61" s="85">
        <f t="shared" si="9"/>
        <v>0.38461538461538464</v>
      </c>
      <c r="U61" s="43" t="s">
        <v>99</v>
      </c>
      <c r="V61" s="86" t="s">
        <v>47</v>
      </c>
      <c r="W61" s="59">
        <v>4</v>
      </c>
      <c r="X61" s="59">
        <v>4</v>
      </c>
      <c r="Y61" s="60">
        <v>0.38461538461538464</v>
      </c>
      <c r="Z61" s="60" t="s">
        <v>200</v>
      </c>
      <c r="AA61" s="60">
        <v>0.5714285714285714</v>
      </c>
      <c r="AB61" s="60" t="s">
        <v>200</v>
      </c>
      <c r="AC61" s="59">
        <v>7</v>
      </c>
      <c r="AD61" s="105">
        <v>0.38461538461538464</v>
      </c>
    </row>
    <row r="62" spans="1:30" x14ac:dyDescent="0.2">
      <c r="A62" s="83" t="str">
        <f t="shared" si="6"/>
        <v>4</v>
      </c>
      <c r="B62" s="86" t="str">
        <f t="shared" si="7"/>
        <v>Luis Castillo</v>
      </c>
      <c r="C62" s="12"/>
      <c r="D62" s="130"/>
      <c r="E62" s="130"/>
      <c r="F62" s="14"/>
      <c r="G62" s="12"/>
      <c r="H62" s="130"/>
      <c r="I62" s="130"/>
      <c r="J62" s="14"/>
      <c r="K62" s="12"/>
      <c r="L62" s="130"/>
      <c r="M62" s="130"/>
      <c r="N62" s="14"/>
      <c r="O62" s="90">
        <f t="shared" ref="O62:R62" si="11">SUM(C6,G6,K6,O6,C34,G34,K34,O34,C62,G62,K62)</f>
        <v>3</v>
      </c>
      <c r="P62" s="56">
        <f t="shared" si="11"/>
        <v>0</v>
      </c>
      <c r="Q62" s="56">
        <f t="shared" si="11"/>
        <v>2</v>
      </c>
      <c r="R62" s="91">
        <f t="shared" si="11"/>
        <v>0</v>
      </c>
      <c r="S62" s="85">
        <f t="shared" si="9"/>
        <v>0</v>
      </c>
      <c r="U62" s="43" t="s">
        <v>105</v>
      </c>
      <c r="V62" s="86" t="s">
        <v>211</v>
      </c>
      <c r="W62" s="59">
        <v>0</v>
      </c>
      <c r="X62" s="59" t="s">
        <v>434</v>
      </c>
      <c r="Y62" s="60">
        <v>0</v>
      </c>
      <c r="Z62" s="60" t="s">
        <v>203</v>
      </c>
      <c r="AA62" s="60">
        <v>0</v>
      </c>
      <c r="AB62" s="60" t="s">
        <v>204</v>
      </c>
      <c r="AC62" s="59">
        <v>2</v>
      </c>
      <c r="AD62" s="105">
        <v>0</v>
      </c>
    </row>
    <row r="63" spans="1:30" x14ac:dyDescent="0.2">
      <c r="A63" s="83" t="str">
        <f t="shared" si="6"/>
        <v>3</v>
      </c>
      <c r="B63" s="86" t="str">
        <f t="shared" si="7"/>
        <v>Crystal Stark</v>
      </c>
      <c r="C63" s="12"/>
      <c r="D63" s="130"/>
      <c r="E63" s="130"/>
      <c r="F63" s="14"/>
      <c r="G63" s="12"/>
      <c r="H63" s="130"/>
      <c r="I63" s="130"/>
      <c r="J63" s="14"/>
      <c r="K63" s="12"/>
      <c r="L63" s="130"/>
      <c r="M63" s="130"/>
      <c r="N63" s="14"/>
      <c r="O63" s="90">
        <f t="shared" ref="O63:R63" si="12">SUM(C7,G7,K7,O7,C35,G35,K35,O35,C63,G63,K63)</f>
        <v>15</v>
      </c>
      <c r="P63" s="56">
        <f t="shared" si="12"/>
        <v>0</v>
      </c>
      <c r="Q63" s="56">
        <f t="shared" si="12"/>
        <v>6</v>
      </c>
      <c r="R63" s="91">
        <f t="shared" si="12"/>
        <v>3</v>
      </c>
      <c r="S63" s="85">
        <f t="shared" si="9"/>
        <v>0</v>
      </c>
      <c r="U63" s="43" t="s">
        <v>149</v>
      </c>
      <c r="V63" s="86" t="s">
        <v>212</v>
      </c>
      <c r="W63" s="59">
        <v>3</v>
      </c>
      <c r="X63" s="59">
        <v>3</v>
      </c>
      <c r="Y63" s="60">
        <v>0</v>
      </c>
      <c r="Z63" s="60" t="s">
        <v>203</v>
      </c>
      <c r="AA63" s="60">
        <v>0.5</v>
      </c>
      <c r="AB63" s="60" t="s">
        <v>200</v>
      </c>
      <c r="AC63" s="59">
        <v>6</v>
      </c>
      <c r="AD63" s="105">
        <v>0</v>
      </c>
    </row>
    <row r="64" spans="1:30" x14ac:dyDescent="0.2">
      <c r="A64" s="83" t="str">
        <f t="shared" si="6"/>
        <v>16</v>
      </c>
      <c r="B64" s="86" t="str">
        <f t="shared" si="7"/>
        <v>Tyler Newhouse</v>
      </c>
      <c r="C64" s="12"/>
      <c r="D64" s="130"/>
      <c r="E64" s="130"/>
      <c r="F64" s="14"/>
      <c r="G64" s="12"/>
      <c r="H64" s="130"/>
      <c r="I64" s="130"/>
      <c r="J64" s="14"/>
      <c r="K64" s="12"/>
      <c r="L64" s="130"/>
      <c r="M64" s="130"/>
      <c r="N64" s="14"/>
      <c r="O64" s="90">
        <f t="shared" ref="O64:R64" si="13">SUM(C8,G8,K8,O8,C36,G36,K36,O36,C64,G64,K64)</f>
        <v>10</v>
      </c>
      <c r="P64" s="56">
        <f t="shared" si="13"/>
        <v>2</v>
      </c>
      <c r="Q64" s="56">
        <f t="shared" si="13"/>
        <v>4</v>
      </c>
      <c r="R64" s="91">
        <f t="shared" si="13"/>
        <v>5</v>
      </c>
      <c r="S64" s="85">
        <f t="shared" si="9"/>
        <v>0.2</v>
      </c>
      <c r="U64" s="43" t="s">
        <v>137</v>
      </c>
      <c r="V64" s="86" t="s">
        <v>309</v>
      </c>
      <c r="W64" s="59">
        <v>5</v>
      </c>
      <c r="X64" s="59">
        <v>5</v>
      </c>
      <c r="Y64" s="60">
        <v>0.2</v>
      </c>
      <c r="Z64" s="60" t="s">
        <v>203</v>
      </c>
      <c r="AA64" s="60">
        <v>0.83333333333333337</v>
      </c>
      <c r="AB64" s="60" t="s">
        <v>200</v>
      </c>
      <c r="AC64" s="59">
        <v>6</v>
      </c>
      <c r="AD64" s="105">
        <v>0.1</v>
      </c>
    </row>
    <row r="65" spans="1:30" x14ac:dyDescent="0.2">
      <c r="A65" s="83" t="str">
        <f t="shared" si="6"/>
        <v>1</v>
      </c>
      <c r="B65" s="86" t="str">
        <f t="shared" si="7"/>
        <v>Abigail Junek</v>
      </c>
      <c r="C65" s="12"/>
      <c r="D65" s="130"/>
      <c r="E65" s="130"/>
      <c r="F65" s="14"/>
      <c r="G65" s="12"/>
      <c r="H65" s="130"/>
      <c r="I65" s="130"/>
      <c r="J65" s="14"/>
      <c r="K65" s="12"/>
      <c r="L65" s="130"/>
      <c r="M65" s="130"/>
      <c r="N65" s="14"/>
      <c r="O65" s="90">
        <f t="shared" ref="O65:R65" si="14">SUM(C9,G9,K9,O9,C37,G37,K37,O37,C65,G65,K65)</f>
        <v>14</v>
      </c>
      <c r="P65" s="56">
        <f t="shared" si="14"/>
        <v>2</v>
      </c>
      <c r="Q65" s="56">
        <f t="shared" si="14"/>
        <v>7</v>
      </c>
      <c r="R65" s="91">
        <f t="shared" si="14"/>
        <v>2</v>
      </c>
      <c r="S65" s="85">
        <f t="shared" si="9"/>
        <v>0.14285714285714285</v>
      </c>
      <c r="U65" s="43" t="s">
        <v>101</v>
      </c>
      <c r="V65" s="86" t="s">
        <v>281</v>
      </c>
      <c r="W65" s="59">
        <v>2</v>
      </c>
      <c r="X65" s="59">
        <v>2</v>
      </c>
      <c r="Y65" s="60">
        <v>0.14285714285714285</v>
      </c>
      <c r="Z65" s="60" t="s">
        <v>203</v>
      </c>
      <c r="AA65" s="60">
        <v>0.5</v>
      </c>
      <c r="AB65" s="60" t="s">
        <v>200</v>
      </c>
      <c r="AC65" s="59">
        <v>4</v>
      </c>
      <c r="AD65" s="105">
        <v>0.1</v>
      </c>
    </row>
    <row r="66" spans="1:30" x14ac:dyDescent="0.2">
      <c r="A66" s="83" t="str">
        <f t="shared" si="6"/>
        <v>6</v>
      </c>
      <c r="B66" s="86" t="str">
        <f t="shared" si="7"/>
        <v>Andrew Bernet</v>
      </c>
      <c r="C66" s="12"/>
      <c r="D66" s="130"/>
      <c r="E66" s="130"/>
      <c r="F66" s="14"/>
      <c r="G66" s="12"/>
      <c r="H66" s="130"/>
      <c r="I66" s="130"/>
      <c r="J66" s="14"/>
      <c r="K66" s="12"/>
      <c r="L66" s="130"/>
      <c r="M66" s="130"/>
      <c r="N66" s="14"/>
      <c r="O66" s="90">
        <f t="shared" ref="O66:R66" si="15">SUM(C10,G10,K10,O10,C38,G38,K38,O38,C66,G66,K66)</f>
        <v>30</v>
      </c>
      <c r="P66" s="56">
        <f t="shared" si="15"/>
        <v>6</v>
      </c>
      <c r="Q66" s="56">
        <f t="shared" si="15"/>
        <v>15</v>
      </c>
      <c r="R66" s="91">
        <f t="shared" si="15"/>
        <v>27</v>
      </c>
      <c r="S66" s="85">
        <f t="shared" si="9"/>
        <v>0.2</v>
      </c>
      <c r="U66" s="43" t="s">
        <v>152</v>
      </c>
      <c r="V66" s="86" t="s">
        <v>128</v>
      </c>
      <c r="W66" s="59">
        <v>27</v>
      </c>
      <c r="X66" s="59">
        <v>27</v>
      </c>
      <c r="Y66" s="60">
        <v>0.2</v>
      </c>
      <c r="Z66" s="60" t="s">
        <v>200</v>
      </c>
      <c r="AA66" s="60">
        <v>3.8571428571428572</v>
      </c>
      <c r="AB66" s="60" t="s">
        <v>200</v>
      </c>
      <c r="AC66" s="59">
        <v>7</v>
      </c>
      <c r="AD66" s="105">
        <v>0.2</v>
      </c>
    </row>
    <row r="67" spans="1:30" x14ac:dyDescent="0.2">
      <c r="A67" s="83" t="str">
        <f t="shared" si="6"/>
        <v>8</v>
      </c>
      <c r="B67" s="86" t="str">
        <f t="shared" si="7"/>
        <v>Hunter Frederick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f t="shared" ref="O67:R67" si="16">SUM(C11,G11,K11,O11,C39,G39,K39,O39,C67,G67,K67)</f>
        <v>6</v>
      </c>
      <c r="P67" s="56">
        <f t="shared" si="16"/>
        <v>2</v>
      </c>
      <c r="Q67" s="56">
        <f t="shared" si="16"/>
        <v>2</v>
      </c>
      <c r="R67" s="91">
        <f t="shared" si="16"/>
        <v>0</v>
      </c>
      <c r="S67" s="85">
        <f t="shared" si="9"/>
        <v>0.33333333333333331</v>
      </c>
      <c r="U67" s="43" t="s">
        <v>138</v>
      </c>
      <c r="V67" s="86" t="s">
        <v>360</v>
      </c>
      <c r="W67" s="59">
        <v>0</v>
      </c>
      <c r="X67" s="59" t="s">
        <v>434</v>
      </c>
      <c r="Y67" s="60">
        <v>0.33333333333333331</v>
      </c>
      <c r="Z67" s="60" t="s">
        <v>203</v>
      </c>
      <c r="AA67" s="60">
        <v>0</v>
      </c>
      <c r="AB67" s="60" t="s">
        <v>200</v>
      </c>
      <c r="AC67" s="59">
        <v>4</v>
      </c>
      <c r="AD67" s="105">
        <v>0.1</v>
      </c>
    </row>
    <row r="68" spans="1:30" x14ac:dyDescent="0.2">
      <c r="A68" s="83" t="str">
        <f t="shared" si="6"/>
        <v>22</v>
      </c>
      <c r="B68" s="86" t="str">
        <f t="shared" si="7"/>
        <v>Hallie Stevens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f t="shared" ref="O68:R68" si="17">SUM(C12,G12,K12,O12,C40,G40,K40,O40,C68,G68,K68)</f>
        <v>8</v>
      </c>
      <c r="P68" s="56">
        <f t="shared" si="17"/>
        <v>1</v>
      </c>
      <c r="Q68" s="56">
        <f t="shared" si="17"/>
        <v>2</v>
      </c>
      <c r="R68" s="91">
        <f t="shared" si="17"/>
        <v>0</v>
      </c>
      <c r="S68" s="85">
        <f t="shared" si="9"/>
        <v>0.125</v>
      </c>
      <c r="U68" s="43" t="s">
        <v>144</v>
      </c>
      <c r="V68" s="86" t="s">
        <v>361</v>
      </c>
      <c r="W68" s="59">
        <v>0</v>
      </c>
      <c r="X68" s="59" t="s">
        <v>434</v>
      </c>
      <c r="Y68" s="60">
        <v>0.125</v>
      </c>
      <c r="Z68" s="60" t="s">
        <v>203</v>
      </c>
      <c r="AA68" s="60">
        <v>0</v>
      </c>
      <c r="AB68" s="60" t="s">
        <v>200</v>
      </c>
      <c r="AC68" s="59">
        <v>4</v>
      </c>
      <c r="AD68" s="105">
        <v>0.05</v>
      </c>
    </row>
    <row r="69" spans="1:30" x14ac:dyDescent="0.2">
      <c r="A69" s="83" t="str">
        <f t="shared" si="6"/>
        <v>13</v>
      </c>
      <c r="B69" s="86" t="str">
        <f t="shared" si="7"/>
        <v>Casey Abernathy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ref="O69:R69" si="18">SUM(C13,G13,K13,O13,C41,G41,K41,O41,C69,G69,K69)</f>
        <v>7</v>
      </c>
      <c r="P69" s="56">
        <f t="shared" si="18"/>
        <v>0</v>
      </c>
      <c r="Q69" s="56">
        <f t="shared" si="18"/>
        <v>1</v>
      </c>
      <c r="R69" s="91">
        <f t="shared" si="18"/>
        <v>0</v>
      </c>
      <c r="S69" s="85">
        <f t="shared" si="9"/>
        <v>0</v>
      </c>
      <c r="U69" s="43" t="s">
        <v>139</v>
      </c>
      <c r="V69" s="86" t="s">
        <v>419</v>
      </c>
      <c r="W69" s="59">
        <v>0</v>
      </c>
      <c r="X69" s="59" t="s">
        <v>434</v>
      </c>
      <c r="Y69" s="60">
        <v>0</v>
      </c>
      <c r="Z69" s="60" t="s">
        <v>203</v>
      </c>
      <c r="AA69" s="60">
        <v>0</v>
      </c>
      <c r="AB69" s="60" t="s">
        <v>200</v>
      </c>
      <c r="AC69" s="59">
        <v>5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434</v>
      </c>
      <c r="Y70" s="60">
        <v>0</v>
      </c>
      <c r="Z70" s="60" t="s">
        <v>203</v>
      </c>
      <c r="AA70" s="60">
        <v>0</v>
      </c>
      <c r="AB70" s="60" t="s">
        <v>204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434</v>
      </c>
      <c r="Y71" s="60">
        <v>0</v>
      </c>
      <c r="Z71" s="60" t="s">
        <v>203</v>
      </c>
      <c r="AA71" s="60">
        <v>0</v>
      </c>
      <c r="AB71" s="60" t="s">
        <v>204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Jerry House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167</v>
      </c>
      <c r="P78" s="21">
        <f t="shared" si="26"/>
        <v>41</v>
      </c>
      <c r="Q78" s="142">
        <f t="shared" si="26"/>
        <v>56</v>
      </c>
      <c r="R78" s="141"/>
      <c r="S78" s="143">
        <f>SUM(Q78/O78)</f>
        <v>0.33532934131736525</v>
      </c>
      <c r="V78" s="56" t="s">
        <v>23</v>
      </c>
      <c r="W78" s="59">
        <v>50</v>
      </c>
      <c r="X78" s="59">
        <v>50</v>
      </c>
      <c r="Y78" s="61"/>
      <c r="Z78" s="61"/>
      <c r="AA78" s="61"/>
      <c r="AB78" s="61"/>
      <c r="AC78" s="158"/>
    </row>
    <row r="79" spans="1:30" x14ac:dyDescent="0.2">
      <c r="A79" s="153"/>
      <c r="B79" s="140">
        <f>B51</f>
        <v>0</v>
      </c>
      <c r="C79" s="90"/>
      <c r="D79" s="56"/>
      <c r="E79" s="56"/>
      <c r="F79" s="91"/>
      <c r="G79" s="12"/>
      <c r="H79" s="130"/>
      <c r="I79" s="130"/>
      <c r="J79" s="14"/>
      <c r="K79" s="12"/>
      <c r="L79" s="130"/>
      <c r="M79" s="130"/>
      <c r="N79" s="14"/>
      <c r="O79" s="90">
        <f t="shared" si="26"/>
        <v>0</v>
      </c>
      <c r="P79" s="56">
        <f t="shared" si="26"/>
        <v>0</v>
      </c>
      <c r="Q79" s="56">
        <f t="shared" si="26"/>
        <v>0</v>
      </c>
      <c r="R79" s="91"/>
      <c r="S79" s="144" t="e">
        <f>SUM(Q79/O79)</f>
        <v>#DIV/0!</v>
      </c>
      <c r="V79" s="67" t="s">
        <v>24</v>
      </c>
      <c r="W79" s="158"/>
      <c r="X79" s="158"/>
      <c r="Y79" s="68">
        <v>0.42307692307692307</v>
      </c>
      <c r="Z79" s="68"/>
      <c r="AA79" s="68">
        <v>3.8571428571428572</v>
      </c>
      <c r="AB79" s="68"/>
      <c r="AC79" s="158"/>
    </row>
    <row r="80" spans="1:30" x14ac:dyDescent="0.2">
      <c r="A80" s="153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44" t="e">
        <f>SUM(Q80/O80)</f>
        <v>#DIV/0!</v>
      </c>
      <c r="V80" s="67"/>
      <c r="W80" s="158"/>
      <c r="X80" s="158"/>
      <c r="Y80" s="68"/>
      <c r="Z80" s="68"/>
      <c r="AA80" s="68"/>
      <c r="AB80" s="68"/>
      <c r="AC80" s="158"/>
    </row>
    <row r="81" spans="1:29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167</v>
      </c>
      <c r="P82" s="29">
        <f t="shared" si="27"/>
        <v>41</v>
      </c>
      <c r="Q82" s="29">
        <f t="shared" si="27"/>
        <v>56</v>
      </c>
      <c r="R82" s="29">
        <f t="shared" si="27"/>
        <v>50</v>
      </c>
      <c r="S82" s="69">
        <f>AVERAGE(P82/O82)</f>
        <v>0.24550898203592814</v>
      </c>
      <c r="Y82" s="158"/>
      <c r="Z82" s="158"/>
    </row>
    <row r="83" spans="1:29" ht="13.5" thickBot="1" x14ac:dyDescent="0.25">
      <c r="A83" s="18"/>
      <c r="B83" s="28" t="s">
        <v>11</v>
      </c>
      <c r="C83" s="29">
        <f>SUM(O55,C82)</f>
        <v>167</v>
      </c>
      <c r="D83" s="29">
        <f>SUM(P55,D82)</f>
        <v>41</v>
      </c>
      <c r="E83" s="29">
        <f>SUM(Q55,E82)</f>
        <v>56</v>
      </c>
      <c r="F83" s="29">
        <f>SUM(R55,F82)</f>
        <v>50</v>
      </c>
      <c r="G83" s="29">
        <f t="shared" ref="G83:M83" si="28">SUM(C83,G82)</f>
        <v>167</v>
      </c>
      <c r="H83" s="29">
        <f t="shared" si="28"/>
        <v>41</v>
      </c>
      <c r="I83" s="29">
        <f t="shared" si="28"/>
        <v>56</v>
      </c>
      <c r="J83" s="29">
        <f t="shared" si="28"/>
        <v>50</v>
      </c>
      <c r="K83" s="29">
        <f t="shared" si="28"/>
        <v>167</v>
      </c>
      <c r="L83" s="29">
        <f t="shared" si="28"/>
        <v>41</v>
      </c>
      <c r="M83" s="29">
        <f t="shared" si="28"/>
        <v>56</v>
      </c>
      <c r="N83" s="29">
        <f>SUM(AA27,N82)</f>
        <v>0</v>
      </c>
      <c r="O83" s="70"/>
      <c r="P83" s="71"/>
      <c r="Q83" s="71"/>
      <c r="R83" s="71"/>
      <c r="S83" s="72"/>
      <c r="Y83" s="158"/>
      <c r="Z83" s="158"/>
      <c r="AC83" s="15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0.63063063063063063</v>
      </c>
      <c r="V84" s="195" t="s">
        <v>25</v>
      </c>
      <c r="W84" s="196"/>
      <c r="X84" s="197"/>
      <c r="Y84" s="158"/>
      <c r="Z84" s="158"/>
      <c r="AA84" s="73" t="s">
        <v>26</v>
      </c>
      <c r="AB84" s="73"/>
      <c r="AC84" s="158"/>
    </row>
    <row r="85" spans="1:29" x14ac:dyDescent="0.2">
      <c r="V85" s="77" t="s">
        <v>27</v>
      </c>
      <c r="W85" s="61"/>
      <c r="X85" s="78">
        <v>1.2096774193548387</v>
      </c>
      <c r="Y85" s="158" t="s">
        <v>37</v>
      </c>
      <c r="Z85" s="158"/>
      <c r="AA85" s="73" t="s">
        <v>28</v>
      </c>
      <c r="AB85" s="73"/>
      <c r="AC85" s="158"/>
    </row>
    <row r="86" spans="1:29" x14ac:dyDescent="0.2">
      <c r="A86" s="67" t="s">
        <v>31</v>
      </c>
      <c r="C86" s="130">
        <f>COUNTA(C1,G1,K1,O1,C29,G29,K29,O29,C57,G57,K57)</f>
        <v>7</v>
      </c>
      <c r="E86" s="73" t="s">
        <v>32</v>
      </c>
      <c r="V86" s="77" t="s">
        <v>29</v>
      </c>
      <c r="W86" s="61" t="s">
        <v>282</v>
      </c>
      <c r="X86" s="79">
        <v>0.66467065868263475</v>
      </c>
      <c r="Y86" s="158" t="s">
        <v>200</v>
      </c>
      <c r="Z86" s="158"/>
      <c r="AA86" s="73" t="s">
        <v>30</v>
      </c>
      <c r="AB86" s="73"/>
      <c r="AC86" s="158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158" t="s">
        <v>205</v>
      </c>
      <c r="Z87" s="158"/>
      <c r="AA87" s="158"/>
      <c r="AB87" s="158"/>
      <c r="AC87" s="158"/>
    </row>
    <row r="88" spans="1:29" x14ac:dyDescent="0.2">
      <c r="V88" s="77" t="s">
        <v>29</v>
      </c>
      <c r="W88" s="61">
        <v>0</v>
      </c>
      <c r="X88" s="147" t="e">
        <v>#DIV/0!</v>
      </c>
      <c r="Y88" s="158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205</v>
      </c>
    </row>
  </sheetData>
  <sheetProtection password="97AA" sheet="1" objects="1" scenarios="1"/>
  <sortState ref="T30:T38">
    <sortCondition ref="T30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113" priority="5" stopIfTrue="1" operator="equal">
      <formula>$Y$79</formula>
    </cfRule>
  </conditionalFormatting>
  <conditionalFormatting sqref="AA59:AB74 AA77:AB77">
    <cfRule type="cellIs" dxfId="112" priority="6" stopIfTrue="1" operator="equal">
      <formula>$AA$79</formula>
    </cfRule>
  </conditionalFormatting>
  <conditionalFormatting sqref="Y75:Z75">
    <cfRule type="cellIs" dxfId="111" priority="3" stopIfTrue="1" operator="equal">
      <formula>$Y$79</formula>
    </cfRule>
  </conditionalFormatting>
  <conditionalFormatting sqref="AA75:AB75">
    <cfRule type="cellIs" dxfId="110" priority="4" stopIfTrue="1" operator="equal">
      <formula>$AA$79</formula>
    </cfRule>
  </conditionalFormatting>
  <conditionalFormatting sqref="Y76:Z76">
    <cfRule type="cellIs" dxfId="109" priority="1" stopIfTrue="1" operator="equal">
      <formula>$Y$79</formula>
    </cfRule>
  </conditionalFormatting>
  <conditionalFormatting sqref="AA76:AB76">
    <cfRule type="cellIs" dxfId="10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>
    <tabColor rgb="FF92D050"/>
  </sheetPr>
  <dimension ref="A1:AD89"/>
  <sheetViews>
    <sheetView zoomScaleNormal="100" workbookViewId="0">
      <pane xSplit="2" ySplit="2" topLeftCell="C49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2" t="s">
        <v>250</v>
      </c>
      <c r="D1" s="193"/>
      <c r="E1" s="194"/>
      <c r="F1" s="4">
        <v>4</v>
      </c>
      <c r="G1" s="192" t="s">
        <v>248</v>
      </c>
      <c r="H1" s="193"/>
      <c r="I1" s="194"/>
      <c r="J1" s="4">
        <v>4</v>
      </c>
      <c r="K1" s="192" t="s">
        <v>41</v>
      </c>
      <c r="L1" s="193"/>
      <c r="M1" s="194"/>
      <c r="N1" s="4">
        <v>8</v>
      </c>
      <c r="O1" s="192" t="s">
        <v>39</v>
      </c>
      <c r="P1" s="193"/>
      <c r="Q1" s="194"/>
      <c r="R1" s="4">
        <v>7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160</v>
      </c>
      <c r="B3" s="86" t="s">
        <v>117</v>
      </c>
      <c r="C3" s="116">
        <v>3</v>
      </c>
      <c r="D3" s="13">
        <v>2</v>
      </c>
      <c r="E3" s="13">
        <v>1</v>
      </c>
      <c r="F3" s="14">
        <v>0</v>
      </c>
      <c r="G3" s="12">
        <v>4</v>
      </c>
      <c r="H3" s="13">
        <v>2</v>
      </c>
      <c r="I3" s="13">
        <v>2</v>
      </c>
      <c r="J3" s="14">
        <v>0</v>
      </c>
      <c r="K3" s="116">
        <v>5</v>
      </c>
      <c r="L3" s="117">
        <v>3</v>
      </c>
      <c r="M3" s="117">
        <v>0</v>
      </c>
      <c r="N3" s="118">
        <v>0</v>
      </c>
      <c r="O3" s="12">
        <v>6</v>
      </c>
      <c r="P3" s="13">
        <v>2</v>
      </c>
      <c r="Q3" s="13">
        <v>2</v>
      </c>
      <c r="R3" s="14">
        <v>3</v>
      </c>
      <c r="S3" s="17"/>
      <c r="T3" s="99"/>
    </row>
    <row r="4" spans="1:20" x14ac:dyDescent="0.2">
      <c r="A4" s="83" t="s">
        <v>95</v>
      </c>
      <c r="B4" s="86" t="s">
        <v>175</v>
      </c>
      <c r="C4" s="116">
        <v>0</v>
      </c>
      <c r="D4" s="13">
        <v>0</v>
      </c>
      <c r="E4" s="13">
        <v>0</v>
      </c>
      <c r="F4" s="14">
        <v>0</v>
      </c>
      <c r="G4" s="12">
        <v>4</v>
      </c>
      <c r="H4" s="13">
        <v>0</v>
      </c>
      <c r="I4" s="13">
        <v>0</v>
      </c>
      <c r="J4" s="14">
        <v>0</v>
      </c>
      <c r="K4" s="116">
        <v>0</v>
      </c>
      <c r="L4" s="117">
        <v>0</v>
      </c>
      <c r="M4" s="117">
        <v>0</v>
      </c>
      <c r="N4" s="118">
        <v>1</v>
      </c>
      <c r="O4" s="12">
        <v>6</v>
      </c>
      <c r="P4" s="13">
        <v>3</v>
      </c>
      <c r="Q4" s="13">
        <v>2</v>
      </c>
      <c r="R4" s="14">
        <v>2</v>
      </c>
      <c r="S4" s="17"/>
      <c r="T4" s="99"/>
    </row>
    <row r="5" spans="1:20" x14ac:dyDescent="0.2">
      <c r="A5" s="83" t="s">
        <v>161</v>
      </c>
      <c r="B5" s="86" t="s">
        <v>79</v>
      </c>
      <c r="C5" s="116"/>
      <c r="D5" s="13"/>
      <c r="E5" s="13"/>
      <c r="F5" s="14"/>
      <c r="G5" s="12">
        <v>4</v>
      </c>
      <c r="H5" s="13">
        <v>1</v>
      </c>
      <c r="I5" s="13">
        <v>2</v>
      </c>
      <c r="J5" s="14">
        <v>0</v>
      </c>
      <c r="K5" s="116">
        <v>5</v>
      </c>
      <c r="L5" s="117">
        <v>3</v>
      </c>
      <c r="M5" s="117">
        <v>0</v>
      </c>
      <c r="N5" s="118">
        <v>0</v>
      </c>
      <c r="O5" s="12">
        <v>6</v>
      </c>
      <c r="P5" s="13">
        <v>4</v>
      </c>
      <c r="Q5" s="13">
        <v>1</v>
      </c>
      <c r="R5" s="14">
        <v>0</v>
      </c>
      <c r="S5" s="17"/>
      <c r="T5" s="99"/>
    </row>
    <row r="6" spans="1:20" x14ac:dyDescent="0.2">
      <c r="A6" s="83" t="s">
        <v>162</v>
      </c>
      <c r="B6" s="86" t="s">
        <v>163</v>
      </c>
      <c r="C6" s="116">
        <v>2</v>
      </c>
      <c r="D6" s="130">
        <v>0</v>
      </c>
      <c r="E6" s="130">
        <v>1</v>
      </c>
      <c r="F6" s="14">
        <v>0</v>
      </c>
      <c r="G6" s="12"/>
      <c r="H6" s="13"/>
      <c r="I6" s="13"/>
      <c r="J6" s="14"/>
      <c r="K6" s="116">
        <v>1</v>
      </c>
      <c r="L6" s="117">
        <v>1</v>
      </c>
      <c r="M6" s="117">
        <v>0</v>
      </c>
      <c r="N6" s="118">
        <v>0</v>
      </c>
      <c r="O6" s="12"/>
      <c r="P6" s="13"/>
      <c r="Q6" s="13"/>
      <c r="R6" s="14"/>
      <c r="S6" s="17" t="s">
        <v>8</v>
      </c>
      <c r="T6" s="99"/>
    </row>
    <row r="7" spans="1:20" x14ac:dyDescent="0.2">
      <c r="A7" s="83" t="s">
        <v>150</v>
      </c>
      <c r="B7" s="86" t="s">
        <v>187</v>
      </c>
      <c r="C7" s="116">
        <v>1</v>
      </c>
      <c r="D7" s="130">
        <v>1</v>
      </c>
      <c r="E7" s="130">
        <v>0</v>
      </c>
      <c r="F7" s="14">
        <v>3</v>
      </c>
      <c r="G7" s="12">
        <v>4</v>
      </c>
      <c r="H7" s="130">
        <v>0</v>
      </c>
      <c r="I7" s="130">
        <v>2</v>
      </c>
      <c r="J7" s="14">
        <v>0</v>
      </c>
      <c r="K7" s="116">
        <v>5</v>
      </c>
      <c r="L7" s="117">
        <v>4</v>
      </c>
      <c r="M7" s="117">
        <v>0</v>
      </c>
      <c r="N7" s="118">
        <v>2</v>
      </c>
      <c r="O7" s="12">
        <v>6</v>
      </c>
      <c r="P7" s="13">
        <v>1</v>
      </c>
      <c r="Q7" s="13">
        <v>1</v>
      </c>
      <c r="R7" s="14">
        <v>3</v>
      </c>
      <c r="S7" s="17"/>
      <c r="T7" s="99"/>
    </row>
    <row r="8" spans="1:20" x14ac:dyDescent="0.2">
      <c r="A8" s="83" t="s">
        <v>110</v>
      </c>
      <c r="B8" s="86" t="s">
        <v>188</v>
      </c>
      <c r="C8" s="116">
        <v>3</v>
      </c>
      <c r="D8" s="130">
        <v>2</v>
      </c>
      <c r="E8" s="130">
        <v>1</v>
      </c>
      <c r="F8" s="14">
        <v>0</v>
      </c>
      <c r="G8" s="12">
        <v>3</v>
      </c>
      <c r="H8" s="130">
        <v>1</v>
      </c>
      <c r="I8" s="130">
        <v>1</v>
      </c>
      <c r="J8" s="14">
        <v>3</v>
      </c>
      <c r="K8" s="116">
        <v>1</v>
      </c>
      <c r="L8" s="117">
        <v>1</v>
      </c>
      <c r="M8" s="117">
        <v>0</v>
      </c>
      <c r="N8" s="118">
        <v>0</v>
      </c>
      <c r="O8" s="12">
        <v>5</v>
      </c>
      <c r="P8" s="13">
        <v>2</v>
      </c>
      <c r="Q8" s="13">
        <v>1</v>
      </c>
      <c r="R8" s="14">
        <v>0</v>
      </c>
      <c r="S8" s="17"/>
      <c r="T8" s="99"/>
    </row>
    <row r="9" spans="1:20" x14ac:dyDescent="0.2">
      <c r="A9" s="83" t="s">
        <v>138</v>
      </c>
      <c r="B9" s="86" t="s">
        <v>288</v>
      </c>
      <c r="C9" s="12">
        <v>1</v>
      </c>
      <c r="D9" s="130">
        <v>0</v>
      </c>
      <c r="E9" s="130">
        <v>1</v>
      </c>
      <c r="F9" s="14">
        <v>2</v>
      </c>
      <c r="G9" s="12"/>
      <c r="H9" s="130"/>
      <c r="I9" s="130"/>
      <c r="J9" s="14"/>
      <c r="K9" s="116">
        <v>0</v>
      </c>
      <c r="L9" s="117">
        <v>0</v>
      </c>
      <c r="M9" s="117">
        <v>0</v>
      </c>
      <c r="N9" s="118">
        <v>0</v>
      </c>
      <c r="O9" s="12">
        <v>0</v>
      </c>
      <c r="P9" s="13">
        <v>0</v>
      </c>
      <c r="Q9" s="13">
        <v>0</v>
      </c>
      <c r="R9" s="14">
        <v>0</v>
      </c>
      <c r="S9" s="17"/>
      <c r="T9" s="99"/>
    </row>
    <row r="10" spans="1:20" x14ac:dyDescent="0.2">
      <c r="A10" s="83" t="s">
        <v>149</v>
      </c>
      <c r="B10" s="86" t="s">
        <v>231</v>
      </c>
      <c r="C10" s="12">
        <v>1</v>
      </c>
      <c r="D10" s="130">
        <v>0</v>
      </c>
      <c r="E10" s="130">
        <v>1</v>
      </c>
      <c r="F10" s="14">
        <v>0</v>
      </c>
      <c r="G10" s="12"/>
      <c r="H10" s="130"/>
      <c r="I10" s="130"/>
      <c r="J10" s="14"/>
      <c r="K10" s="116"/>
      <c r="L10" s="117"/>
      <c r="M10" s="117"/>
      <c r="N10" s="118"/>
      <c r="O10" s="12"/>
      <c r="P10" s="13"/>
      <c r="Q10" s="13"/>
      <c r="R10" s="14"/>
      <c r="S10" s="17"/>
      <c r="T10" s="99"/>
    </row>
    <row r="11" spans="1:20" x14ac:dyDescent="0.2">
      <c r="A11" s="83" t="s">
        <v>99</v>
      </c>
      <c r="B11" s="86" t="s">
        <v>241</v>
      </c>
      <c r="C11" s="12">
        <v>1</v>
      </c>
      <c r="D11" s="130">
        <v>1</v>
      </c>
      <c r="E11" s="130">
        <v>0</v>
      </c>
      <c r="F11" s="14">
        <v>0</v>
      </c>
      <c r="G11" s="12">
        <v>4</v>
      </c>
      <c r="H11" s="130">
        <v>4</v>
      </c>
      <c r="I11" s="130">
        <v>0</v>
      </c>
      <c r="J11" s="14">
        <v>4</v>
      </c>
      <c r="K11" s="116">
        <v>6</v>
      </c>
      <c r="L11" s="117">
        <v>5</v>
      </c>
      <c r="M11" s="117">
        <v>1</v>
      </c>
      <c r="N11" s="118">
        <v>0</v>
      </c>
      <c r="O11" s="12">
        <v>6</v>
      </c>
      <c r="P11" s="13">
        <v>6</v>
      </c>
      <c r="Q11" s="13">
        <v>0</v>
      </c>
      <c r="R11" s="14">
        <v>1</v>
      </c>
      <c r="S11" s="17"/>
      <c r="T11" s="99"/>
    </row>
    <row r="12" spans="1:20" x14ac:dyDescent="0.2">
      <c r="A12" s="83" t="s">
        <v>272</v>
      </c>
      <c r="B12" s="86" t="s">
        <v>273</v>
      </c>
      <c r="C12" s="116">
        <v>3</v>
      </c>
      <c r="D12" s="130">
        <v>2</v>
      </c>
      <c r="E12" s="130">
        <v>1</v>
      </c>
      <c r="F12" s="14">
        <v>0</v>
      </c>
      <c r="G12" s="12"/>
      <c r="H12" s="130"/>
      <c r="I12" s="130"/>
      <c r="J12" s="14"/>
      <c r="K12" s="116">
        <v>6</v>
      </c>
      <c r="L12" s="117">
        <v>1</v>
      </c>
      <c r="M12" s="117">
        <v>3</v>
      </c>
      <c r="N12" s="118">
        <v>0</v>
      </c>
      <c r="O12" s="12">
        <v>1</v>
      </c>
      <c r="P12" s="13">
        <v>0</v>
      </c>
      <c r="Q12" s="13">
        <v>0</v>
      </c>
      <c r="R12" s="14">
        <v>0</v>
      </c>
      <c r="S12" s="17"/>
      <c r="T12" s="99"/>
    </row>
    <row r="13" spans="1:20" x14ac:dyDescent="0.2">
      <c r="A13" s="83" t="s">
        <v>158</v>
      </c>
      <c r="B13" s="86" t="s">
        <v>274</v>
      </c>
      <c r="C13" s="12">
        <v>3</v>
      </c>
      <c r="D13" s="130">
        <v>3</v>
      </c>
      <c r="E13" s="130">
        <v>0</v>
      </c>
      <c r="F13" s="14">
        <v>0</v>
      </c>
      <c r="G13" s="12">
        <v>0</v>
      </c>
      <c r="H13" s="130">
        <v>0</v>
      </c>
      <c r="I13" s="130">
        <v>0</v>
      </c>
      <c r="J13" s="14">
        <v>5</v>
      </c>
      <c r="K13" s="12">
        <v>5</v>
      </c>
      <c r="L13" s="130">
        <v>2</v>
      </c>
      <c r="M13" s="130">
        <v>1</v>
      </c>
      <c r="N13" s="14">
        <v>3</v>
      </c>
      <c r="O13" s="12">
        <v>0</v>
      </c>
      <c r="P13" s="13">
        <v>0</v>
      </c>
      <c r="Q13" s="13">
        <v>0</v>
      </c>
      <c r="R13" s="14">
        <v>6</v>
      </c>
      <c r="S13" s="17"/>
      <c r="T13" s="99"/>
    </row>
    <row r="14" spans="1:20" x14ac:dyDescent="0.2">
      <c r="A14" s="83" t="s">
        <v>260</v>
      </c>
      <c r="B14" s="86" t="s">
        <v>367</v>
      </c>
      <c r="C14" s="12">
        <v>1</v>
      </c>
      <c r="D14" s="130">
        <v>1</v>
      </c>
      <c r="E14" s="130">
        <v>0</v>
      </c>
      <c r="F14" s="14">
        <v>0</v>
      </c>
      <c r="G14" s="12"/>
      <c r="H14" s="130"/>
      <c r="I14" s="130"/>
      <c r="J14" s="14"/>
      <c r="K14" s="12">
        <v>0</v>
      </c>
      <c r="L14" s="130">
        <v>0</v>
      </c>
      <c r="M14" s="130">
        <v>0</v>
      </c>
      <c r="N14" s="14">
        <v>0</v>
      </c>
      <c r="O14" s="12"/>
      <c r="P14" s="13"/>
      <c r="Q14" s="13"/>
      <c r="R14" s="14"/>
      <c r="S14" s="17"/>
      <c r="T14" s="99"/>
    </row>
    <row r="15" spans="1:20" x14ac:dyDescent="0.2">
      <c r="A15" s="83" t="s">
        <v>137</v>
      </c>
      <c r="B15" s="86" t="s">
        <v>431</v>
      </c>
      <c r="C15" s="12">
        <v>4</v>
      </c>
      <c r="D15" s="130">
        <v>1</v>
      </c>
      <c r="E15" s="130">
        <v>2</v>
      </c>
      <c r="F15" s="14">
        <v>2</v>
      </c>
      <c r="G15" s="12">
        <v>0</v>
      </c>
      <c r="H15" s="130">
        <v>0</v>
      </c>
      <c r="I15" s="130">
        <v>0</v>
      </c>
      <c r="J15" s="14">
        <v>0</v>
      </c>
      <c r="K15" s="12">
        <v>1</v>
      </c>
      <c r="L15" s="130">
        <v>0</v>
      </c>
      <c r="M15" s="130">
        <v>0</v>
      </c>
      <c r="N15" s="14">
        <v>0</v>
      </c>
      <c r="O15" s="12"/>
      <c r="P15" s="13"/>
      <c r="Q15" s="13"/>
      <c r="R15" s="14"/>
      <c r="S15" s="17"/>
      <c r="T15" s="99"/>
    </row>
    <row r="16" spans="1:20" x14ac:dyDescent="0.2">
      <c r="A16" s="83" t="s">
        <v>152</v>
      </c>
      <c r="B16" s="86" t="s">
        <v>368</v>
      </c>
      <c r="C16" s="12">
        <v>3</v>
      </c>
      <c r="D16" s="130">
        <v>1</v>
      </c>
      <c r="E16" s="130">
        <v>1</v>
      </c>
      <c r="F16" s="14">
        <v>2</v>
      </c>
      <c r="G16" s="12"/>
      <c r="H16" s="130"/>
      <c r="I16" s="130"/>
      <c r="J16" s="14"/>
      <c r="K16" s="12">
        <v>0</v>
      </c>
      <c r="L16" s="130">
        <v>0</v>
      </c>
      <c r="M16" s="130">
        <v>0</v>
      </c>
      <c r="N16" s="14">
        <v>0</v>
      </c>
      <c r="O16" s="12"/>
      <c r="P16" s="13"/>
      <c r="Q16" s="13"/>
      <c r="R16" s="14"/>
      <c r="S16" s="17" t="s">
        <v>8</v>
      </c>
      <c r="T16" s="99"/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2"/>
      <c r="P17" s="13"/>
      <c r="Q17" s="13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80</v>
      </c>
      <c r="C22" s="20">
        <v>26</v>
      </c>
      <c r="D22" s="21">
        <v>14</v>
      </c>
      <c r="E22" s="21">
        <v>9</v>
      </c>
      <c r="F22" s="22">
        <v>9</v>
      </c>
      <c r="G22" s="20">
        <v>23</v>
      </c>
      <c r="H22" s="21">
        <v>8</v>
      </c>
      <c r="I22" s="21">
        <v>7</v>
      </c>
      <c r="J22" s="22">
        <v>12</v>
      </c>
      <c r="K22" s="20">
        <v>35</v>
      </c>
      <c r="L22" s="21">
        <v>20</v>
      </c>
      <c r="M22" s="21">
        <v>5</v>
      </c>
      <c r="N22" s="22">
        <v>6</v>
      </c>
      <c r="O22" s="20">
        <v>36</v>
      </c>
      <c r="P22" s="21">
        <v>18</v>
      </c>
      <c r="Q22" s="21">
        <v>7</v>
      </c>
      <c r="R22" s="22">
        <v>15</v>
      </c>
      <c r="S22" s="24"/>
    </row>
    <row r="23" spans="1:24" x14ac:dyDescent="0.2">
      <c r="A23" s="18"/>
      <c r="B23" s="146"/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26</v>
      </c>
      <c r="D26" s="29">
        <f t="shared" si="0"/>
        <v>14</v>
      </c>
      <c r="E26" s="29">
        <f t="shared" si="0"/>
        <v>9</v>
      </c>
      <c r="F26" s="29">
        <f t="shared" si="0"/>
        <v>9</v>
      </c>
      <c r="G26" s="29">
        <f t="shared" si="0"/>
        <v>23</v>
      </c>
      <c r="H26" s="29">
        <f t="shared" si="0"/>
        <v>8</v>
      </c>
      <c r="I26" s="29">
        <f t="shared" si="0"/>
        <v>7</v>
      </c>
      <c r="J26" s="29">
        <f t="shared" si="0"/>
        <v>12</v>
      </c>
      <c r="K26" s="29">
        <f t="shared" si="0"/>
        <v>35</v>
      </c>
      <c r="L26" s="29">
        <f t="shared" si="0"/>
        <v>20</v>
      </c>
      <c r="M26" s="29">
        <f t="shared" si="0"/>
        <v>5</v>
      </c>
      <c r="N26" s="29">
        <f t="shared" si="0"/>
        <v>6</v>
      </c>
      <c r="O26" s="29">
        <f t="shared" si="0"/>
        <v>36</v>
      </c>
      <c r="P26" s="29">
        <f t="shared" si="0"/>
        <v>18</v>
      </c>
      <c r="Q26" s="29">
        <f t="shared" si="0"/>
        <v>7</v>
      </c>
      <c r="R26" s="29">
        <f t="shared" si="0"/>
        <v>15</v>
      </c>
      <c r="S26" s="24"/>
    </row>
    <row r="27" spans="1:24" ht="13.5" thickBot="1" x14ac:dyDescent="0.25">
      <c r="A27" s="18"/>
      <c r="B27" s="28" t="s">
        <v>11</v>
      </c>
      <c r="C27" s="30">
        <f>C26</f>
        <v>26</v>
      </c>
      <c r="D27" s="30">
        <f>D26</f>
        <v>14</v>
      </c>
      <c r="E27" s="30">
        <f>E26</f>
        <v>9</v>
      </c>
      <c r="F27" s="30">
        <f>F26</f>
        <v>9</v>
      </c>
      <c r="G27" s="30">
        <f t="shared" ref="G27:R27" si="1">SUM(C27,G26)</f>
        <v>49</v>
      </c>
      <c r="H27" s="30">
        <f t="shared" si="1"/>
        <v>22</v>
      </c>
      <c r="I27" s="30">
        <f t="shared" si="1"/>
        <v>16</v>
      </c>
      <c r="J27" s="30">
        <f t="shared" si="1"/>
        <v>21</v>
      </c>
      <c r="K27" s="30">
        <f t="shared" si="1"/>
        <v>84</v>
      </c>
      <c r="L27" s="30">
        <f t="shared" si="1"/>
        <v>42</v>
      </c>
      <c r="M27" s="30">
        <f t="shared" si="1"/>
        <v>21</v>
      </c>
      <c r="N27" s="30">
        <f t="shared" si="1"/>
        <v>27</v>
      </c>
      <c r="O27" s="31">
        <f t="shared" si="1"/>
        <v>120</v>
      </c>
      <c r="P27" s="30">
        <f t="shared" si="1"/>
        <v>60</v>
      </c>
      <c r="Q27" s="30">
        <f t="shared" si="1"/>
        <v>28</v>
      </c>
      <c r="R27" s="32">
        <f t="shared" si="1"/>
        <v>42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2" t="s">
        <v>71</v>
      </c>
      <c r="D29" s="193"/>
      <c r="E29" s="194"/>
      <c r="F29" s="4">
        <v>8</v>
      </c>
      <c r="G29" s="192" t="s">
        <v>67</v>
      </c>
      <c r="H29" s="193"/>
      <c r="I29" s="194"/>
      <c r="J29" s="4">
        <v>19</v>
      </c>
      <c r="K29" s="192" t="s">
        <v>244</v>
      </c>
      <c r="L29" s="193"/>
      <c r="M29" s="194"/>
      <c r="N29" s="4">
        <v>7</v>
      </c>
      <c r="O29" s="192"/>
      <c r="P29" s="193"/>
      <c r="Q29" s="194"/>
      <c r="R29" s="5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46</v>
      </c>
      <c r="B31" s="86" t="str">
        <f t="shared" si="2"/>
        <v>Joe McCormick</v>
      </c>
      <c r="C31" s="12">
        <v>4</v>
      </c>
      <c r="D31" s="13">
        <v>0</v>
      </c>
      <c r="E31" s="13">
        <v>2</v>
      </c>
      <c r="F31" s="14">
        <v>1</v>
      </c>
      <c r="G31" s="12">
        <v>3</v>
      </c>
      <c r="H31" s="13">
        <v>0</v>
      </c>
      <c r="I31" s="13">
        <v>1</v>
      </c>
      <c r="J31" s="14">
        <v>0</v>
      </c>
      <c r="K31" s="12">
        <v>5</v>
      </c>
      <c r="L31" s="13">
        <v>4</v>
      </c>
      <c r="M31" s="13">
        <v>1</v>
      </c>
      <c r="N31" s="14">
        <v>1</v>
      </c>
      <c r="O31" s="15"/>
      <c r="P31" s="13"/>
      <c r="Q31" s="13"/>
      <c r="R31" s="1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9</v>
      </c>
      <c r="B32" s="86" t="str">
        <f t="shared" si="2"/>
        <v>Guy Zuccarello</v>
      </c>
      <c r="C32" s="12">
        <v>4</v>
      </c>
      <c r="D32" s="13">
        <v>0</v>
      </c>
      <c r="E32" s="13">
        <v>1</v>
      </c>
      <c r="F32" s="14">
        <v>1</v>
      </c>
      <c r="G32" s="12">
        <v>0</v>
      </c>
      <c r="H32" s="13">
        <v>0</v>
      </c>
      <c r="I32" s="13">
        <v>0</v>
      </c>
      <c r="J32" s="14">
        <v>0</v>
      </c>
      <c r="K32" s="12">
        <v>0</v>
      </c>
      <c r="L32" s="13">
        <v>0</v>
      </c>
      <c r="M32" s="13">
        <v>0</v>
      </c>
      <c r="N32" s="14">
        <v>0</v>
      </c>
      <c r="O32" s="15"/>
      <c r="P32" s="13"/>
      <c r="Q32" s="13"/>
      <c r="R32" s="1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81</v>
      </c>
      <c r="B33" s="86" t="str">
        <f t="shared" si="2"/>
        <v>Larry Haile</v>
      </c>
      <c r="C33" s="12">
        <v>4</v>
      </c>
      <c r="D33" s="13">
        <v>2</v>
      </c>
      <c r="E33" s="13">
        <v>0</v>
      </c>
      <c r="F33" s="14">
        <v>0</v>
      </c>
      <c r="G33" s="12">
        <v>3</v>
      </c>
      <c r="H33" s="13">
        <v>1</v>
      </c>
      <c r="I33" s="13">
        <v>0</v>
      </c>
      <c r="J33" s="14">
        <v>0</v>
      </c>
      <c r="K33" s="12">
        <v>5</v>
      </c>
      <c r="L33" s="13">
        <v>2</v>
      </c>
      <c r="M33" s="13">
        <v>1</v>
      </c>
      <c r="N33" s="14">
        <v>0</v>
      </c>
      <c r="O33" s="15"/>
      <c r="P33" s="13"/>
      <c r="Q33" s="13"/>
      <c r="R33" s="1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64</v>
      </c>
      <c r="B34" s="86" t="str">
        <f t="shared" si="2"/>
        <v>Bob Thayer</v>
      </c>
      <c r="C34" s="12"/>
      <c r="D34" s="13"/>
      <c r="E34" s="13"/>
      <c r="F34" s="14"/>
      <c r="G34" s="12">
        <v>2</v>
      </c>
      <c r="H34" s="13">
        <v>0</v>
      </c>
      <c r="I34" s="13">
        <v>0</v>
      </c>
      <c r="J34" s="14">
        <v>0</v>
      </c>
      <c r="K34" s="12"/>
      <c r="L34" s="13"/>
      <c r="M34" s="13"/>
      <c r="N34" s="14"/>
      <c r="O34" s="15"/>
      <c r="P34" s="13"/>
      <c r="Q34" s="13"/>
      <c r="R34" s="1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18</v>
      </c>
      <c r="B35" s="86" t="str">
        <f t="shared" si="2"/>
        <v>Rob Dias</v>
      </c>
      <c r="C35" s="12">
        <v>4</v>
      </c>
      <c r="D35" s="13">
        <v>1</v>
      </c>
      <c r="E35" s="13">
        <v>0</v>
      </c>
      <c r="F35" s="14">
        <v>2</v>
      </c>
      <c r="G35" s="12">
        <v>3</v>
      </c>
      <c r="H35" s="13">
        <v>2</v>
      </c>
      <c r="I35" s="13">
        <v>0</v>
      </c>
      <c r="J35" s="14">
        <v>1</v>
      </c>
      <c r="K35" s="12">
        <v>5</v>
      </c>
      <c r="L35" s="13">
        <v>2</v>
      </c>
      <c r="M35" s="13">
        <v>1</v>
      </c>
      <c r="N35" s="14">
        <v>3</v>
      </c>
      <c r="O35" s="15"/>
      <c r="P35" s="13"/>
      <c r="Q35" s="13"/>
      <c r="R35" s="16"/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30</v>
      </c>
      <c r="B36" s="86" t="str">
        <f t="shared" si="2"/>
        <v>Joe Yee</v>
      </c>
      <c r="C36" s="12">
        <v>1</v>
      </c>
      <c r="D36" s="13">
        <v>0</v>
      </c>
      <c r="E36" s="13">
        <v>0</v>
      </c>
      <c r="F36" s="14">
        <v>1</v>
      </c>
      <c r="G36" s="12">
        <v>1</v>
      </c>
      <c r="H36" s="13">
        <v>0</v>
      </c>
      <c r="I36" s="13">
        <v>0</v>
      </c>
      <c r="J36" s="14">
        <v>1</v>
      </c>
      <c r="K36" s="12"/>
      <c r="L36" s="13"/>
      <c r="M36" s="13"/>
      <c r="N36" s="14"/>
      <c r="O36" s="15"/>
      <c r="P36" s="13"/>
      <c r="Q36" s="13"/>
      <c r="R36" s="16"/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8</v>
      </c>
      <c r="B37" s="86" t="str">
        <f t="shared" si="2"/>
        <v>Thanh Hunyh</v>
      </c>
      <c r="C37" s="12"/>
      <c r="D37" s="13"/>
      <c r="E37" s="13"/>
      <c r="F37" s="14"/>
      <c r="G37" s="12"/>
      <c r="H37" s="13"/>
      <c r="I37" s="13"/>
      <c r="J37" s="14"/>
      <c r="K37" s="12">
        <v>0</v>
      </c>
      <c r="L37" s="13">
        <v>0</v>
      </c>
      <c r="M37" s="13">
        <v>0</v>
      </c>
      <c r="N37" s="14">
        <v>0</v>
      </c>
      <c r="O37" s="15"/>
      <c r="P37" s="13"/>
      <c r="Q37" s="13"/>
      <c r="R37" s="1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3</v>
      </c>
      <c r="B38" s="86" t="str">
        <f t="shared" si="2"/>
        <v>Melissa Hoyt</v>
      </c>
      <c r="C38" s="12"/>
      <c r="D38" s="13"/>
      <c r="E38" s="13"/>
      <c r="F38" s="14"/>
      <c r="G38" s="12"/>
      <c r="H38" s="13"/>
      <c r="I38" s="13"/>
      <c r="J38" s="14"/>
      <c r="K38" s="12"/>
      <c r="L38" s="13"/>
      <c r="M38" s="13"/>
      <c r="N38" s="14"/>
      <c r="O38" s="15"/>
      <c r="P38" s="13"/>
      <c r="Q38" s="13"/>
      <c r="R38" s="16"/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2</v>
      </c>
      <c r="B39" s="86" t="str">
        <f t="shared" si="2"/>
        <v>Christian Thaxton</v>
      </c>
      <c r="C39" s="12">
        <v>4</v>
      </c>
      <c r="D39" s="13">
        <v>3</v>
      </c>
      <c r="E39" s="13">
        <v>0</v>
      </c>
      <c r="F39" s="14">
        <v>0</v>
      </c>
      <c r="G39" s="12">
        <v>3</v>
      </c>
      <c r="H39" s="13">
        <v>3</v>
      </c>
      <c r="I39" s="13">
        <v>0</v>
      </c>
      <c r="J39" s="14">
        <v>0</v>
      </c>
      <c r="K39" s="12">
        <v>5</v>
      </c>
      <c r="L39" s="13">
        <v>4</v>
      </c>
      <c r="M39" s="13">
        <v>0</v>
      </c>
      <c r="N39" s="14">
        <v>1</v>
      </c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53</v>
      </c>
      <c r="B40" s="86" t="str">
        <f t="shared" si="2"/>
        <v>Shawn Devenish</v>
      </c>
      <c r="C40" s="12">
        <v>2</v>
      </c>
      <c r="D40" s="13">
        <v>0</v>
      </c>
      <c r="E40" s="13">
        <v>0</v>
      </c>
      <c r="F40" s="14">
        <v>0</v>
      </c>
      <c r="G40" s="12">
        <v>3</v>
      </c>
      <c r="H40" s="13">
        <v>1</v>
      </c>
      <c r="I40" s="13">
        <v>0</v>
      </c>
      <c r="J40" s="14">
        <v>0</v>
      </c>
      <c r="K40" s="12">
        <v>4</v>
      </c>
      <c r="L40" s="13">
        <v>2</v>
      </c>
      <c r="M40" s="13">
        <v>0</v>
      </c>
      <c r="N40" s="14">
        <v>0</v>
      </c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28</v>
      </c>
      <c r="B41" s="86" t="str">
        <f t="shared" si="2"/>
        <v>Justin Procter</v>
      </c>
      <c r="C41" s="12">
        <v>0</v>
      </c>
      <c r="D41" s="13">
        <v>0</v>
      </c>
      <c r="E41" s="13">
        <v>0</v>
      </c>
      <c r="F41" s="14">
        <v>3</v>
      </c>
      <c r="G41" s="12">
        <v>4</v>
      </c>
      <c r="H41" s="13">
        <v>1</v>
      </c>
      <c r="I41" s="13">
        <v>3</v>
      </c>
      <c r="J41" s="14">
        <v>2</v>
      </c>
      <c r="K41" s="12">
        <v>5</v>
      </c>
      <c r="L41" s="13">
        <v>0</v>
      </c>
      <c r="M41" s="13">
        <v>3</v>
      </c>
      <c r="N41" s="14">
        <v>6</v>
      </c>
      <c r="O41" s="15"/>
      <c r="P41" s="13"/>
      <c r="Q41" s="13"/>
      <c r="R41" s="16"/>
      <c r="S41" s="17"/>
      <c r="U41" s="43"/>
      <c r="V41" s="39"/>
      <c r="W41" s="44"/>
      <c r="X41" s="39"/>
    </row>
    <row r="42" spans="1:24" x14ac:dyDescent="0.2">
      <c r="A42" s="83" t="str">
        <f t="shared" si="2"/>
        <v>27</v>
      </c>
      <c r="B42" s="86" t="str">
        <f t="shared" si="2"/>
        <v>Louis Soto</v>
      </c>
      <c r="C42" s="12"/>
      <c r="D42" s="13"/>
      <c r="E42" s="13"/>
      <c r="F42" s="14"/>
      <c r="G42" s="12">
        <v>2</v>
      </c>
      <c r="H42" s="13">
        <v>1</v>
      </c>
      <c r="I42" s="13">
        <v>1</v>
      </c>
      <c r="J42" s="14">
        <v>0</v>
      </c>
      <c r="K42" s="12"/>
      <c r="L42" s="13"/>
      <c r="M42" s="13"/>
      <c r="N42" s="14"/>
      <c r="O42" s="15"/>
      <c r="P42" s="13"/>
      <c r="Q42" s="13"/>
      <c r="R42" s="16"/>
      <c r="S42" s="17"/>
      <c r="U42" s="43"/>
      <c r="V42" s="39"/>
      <c r="W42" s="39"/>
      <c r="X42" s="39"/>
    </row>
    <row r="43" spans="1:24" x14ac:dyDescent="0.2">
      <c r="A43" s="83" t="str">
        <f t="shared" si="2"/>
        <v>16</v>
      </c>
      <c r="B43" s="86" t="str">
        <f t="shared" si="2"/>
        <v>Aqil Sajjad</v>
      </c>
      <c r="C43" s="12"/>
      <c r="D43" s="13"/>
      <c r="E43" s="13"/>
      <c r="F43" s="14"/>
      <c r="G43" s="12">
        <v>1</v>
      </c>
      <c r="H43" s="13">
        <v>0</v>
      </c>
      <c r="I43" s="13">
        <v>0</v>
      </c>
      <c r="J43" s="14">
        <v>0</v>
      </c>
      <c r="K43" s="12"/>
      <c r="L43" s="13"/>
      <c r="M43" s="13"/>
      <c r="N43" s="14"/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 t="str">
        <f t="shared" si="2"/>
        <v>6</v>
      </c>
      <c r="B44" s="86" t="str">
        <f t="shared" si="2"/>
        <v>Shane Cantan</v>
      </c>
      <c r="C44" s="12">
        <v>1</v>
      </c>
      <c r="D44" s="13">
        <v>0</v>
      </c>
      <c r="E44" s="13">
        <v>0</v>
      </c>
      <c r="F44" s="14">
        <v>0</v>
      </c>
      <c r="G44" s="12">
        <v>2</v>
      </c>
      <c r="H44" s="13">
        <v>0</v>
      </c>
      <c r="I44" s="13">
        <v>0</v>
      </c>
      <c r="J44" s="14">
        <v>0</v>
      </c>
      <c r="K44" s="12">
        <v>0</v>
      </c>
      <c r="L44" s="13">
        <v>0</v>
      </c>
      <c r="M44" s="13">
        <v>0</v>
      </c>
      <c r="N44" s="14">
        <v>0</v>
      </c>
      <c r="O44" s="15"/>
      <c r="P44" s="13"/>
      <c r="Q44" s="13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Ron Cochran</v>
      </c>
      <c r="C50" s="20">
        <v>24</v>
      </c>
      <c r="D50" s="21">
        <v>6</v>
      </c>
      <c r="E50" s="21">
        <v>3</v>
      </c>
      <c r="F50" s="22">
        <v>8</v>
      </c>
      <c r="G50" s="20">
        <v>27</v>
      </c>
      <c r="H50" s="21">
        <v>9</v>
      </c>
      <c r="I50" s="21">
        <v>5</v>
      </c>
      <c r="J50" s="22">
        <v>4</v>
      </c>
      <c r="K50" s="20">
        <v>29</v>
      </c>
      <c r="L50" s="21">
        <v>14</v>
      </c>
      <c r="M50" s="21">
        <v>6</v>
      </c>
      <c r="N50" s="22">
        <v>11</v>
      </c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46">
        <f>B23</f>
        <v>0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24</v>
      </c>
      <c r="D54" s="29">
        <f t="shared" si="3"/>
        <v>6</v>
      </c>
      <c r="E54" s="29">
        <f t="shared" si="3"/>
        <v>3</v>
      </c>
      <c r="F54" s="29">
        <f t="shared" si="3"/>
        <v>8</v>
      </c>
      <c r="G54" s="29">
        <f t="shared" si="3"/>
        <v>27</v>
      </c>
      <c r="H54" s="29">
        <f t="shared" si="3"/>
        <v>9</v>
      </c>
      <c r="I54" s="29">
        <f t="shared" si="3"/>
        <v>5</v>
      </c>
      <c r="J54" s="29">
        <f t="shared" si="3"/>
        <v>4</v>
      </c>
      <c r="K54" s="29">
        <f t="shared" si="3"/>
        <v>29</v>
      </c>
      <c r="L54" s="29">
        <f t="shared" si="3"/>
        <v>14</v>
      </c>
      <c r="M54" s="29">
        <f t="shared" si="3"/>
        <v>6</v>
      </c>
      <c r="N54" s="29">
        <f t="shared" si="3"/>
        <v>11</v>
      </c>
      <c r="O54" s="29">
        <f t="shared" si="3"/>
        <v>0</v>
      </c>
      <c r="P54" s="29">
        <f t="shared" si="3"/>
        <v>0</v>
      </c>
      <c r="Q54" s="29">
        <f t="shared" si="3"/>
        <v>0</v>
      </c>
      <c r="R54" s="29">
        <f t="shared" si="3"/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144</v>
      </c>
      <c r="D55" s="30">
        <f>SUM(P27,D54)</f>
        <v>66</v>
      </c>
      <c r="E55" s="30">
        <f>SUM(Q27,E54)</f>
        <v>31</v>
      </c>
      <c r="F55" s="30">
        <f>SUM(R27,F54)</f>
        <v>50</v>
      </c>
      <c r="G55" s="30">
        <f t="shared" ref="G55:R55" si="4">SUM(C55,G54)</f>
        <v>171</v>
      </c>
      <c r="H55" s="30">
        <f t="shared" si="4"/>
        <v>75</v>
      </c>
      <c r="I55" s="30">
        <f t="shared" si="4"/>
        <v>36</v>
      </c>
      <c r="J55" s="30">
        <f t="shared" si="4"/>
        <v>54</v>
      </c>
      <c r="K55" s="30">
        <f t="shared" si="4"/>
        <v>200</v>
      </c>
      <c r="L55" s="30">
        <f t="shared" si="4"/>
        <v>89</v>
      </c>
      <c r="M55" s="30">
        <f t="shared" si="4"/>
        <v>42</v>
      </c>
      <c r="N55" s="30">
        <f t="shared" si="4"/>
        <v>65</v>
      </c>
      <c r="O55" s="31">
        <f t="shared" si="4"/>
        <v>200</v>
      </c>
      <c r="P55" s="30">
        <f t="shared" si="4"/>
        <v>89</v>
      </c>
      <c r="Q55" s="30">
        <f t="shared" si="4"/>
        <v>42</v>
      </c>
      <c r="R55" s="32">
        <f t="shared" si="4"/>
        <v>65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/>
      <c r="D57" s="193"/>
      <c r="E57" s="194"/>
      <c r="F57" s="49"/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57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5">A3</f>
        <v>46</v>
      </c>
      <c r="B59" s="86" t="str">
        <f t="shared" ref="B59:B76" si="6">B31</f>
        <v>Joe McCormick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30</v>
      </c>
      <c r="P59" s="88">
        <f>SUM(D3,H3,L3,P3,D31,H31,L31,P31,D59,H59,L59)</f>
        <v>13</v>
      </c>
      <c r="Q59" s="88">
        <f>SUM(E3,I3,M3,Q3,E31,I31,M31,Q31,E59,I59,M59)</f>
        <v>9</v>
      </c>
      <c r="R59" s="89">
        <f>SUM(F3,J3,N3,R3,F31,J31,N31,R31,F59,J59,N59)</f>
        <v>5</v>
      </c>
      <c r="S59" s="84">
        <f>IF(O59=0,0,AVERAGE(P59/O59))</f>
        <v>0.43333333333333335</v>
      </c>
      <c r="U59" s="43" t="s">
        <v>160</v>
      </c>
      <c r="V59" s="86" t="s">
        <v>117</v>
      </c>
      <c r="W59" s="59">
        <v>5</v>
      </c>
      <c r="X59" s="59">
        <v>5</v>
      </c>
      <c r="Y59" s="60">
        <v>0.43333333333333335</v>
      </c>
      <c r="Z59" s="60" t="s">
        <v>200</v>
      </c>
      <c r="AA59" s="60">
        <v>0.7142857142857143</v>
      </c>
      <c r="AB59" s="60" t="s">
        <v>200</v>
      </c>
      <c r="AC59" s="59">
        <v>7</v>
      </c>
      <c r="AD59" s="105">
        <v>0.43333333333333335</v>
      </c>
    </row>
    <row r="60" spans="1:30" x14ac:dyDescent="0.2">
      <c r="A60" s="83" t="str">
        <f t="shared" si="5"/>
        <v>9</v>
      </c>
      <c r="B60" s="86" t="str">
        <f t="shared" si="6"/>
        <v>Guy Zuccarello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14</v>
      </c>
      <c r="P60" s="56">
        <f t="shared" si="7"/>
        <v>3</v>
      </c>
      <c r="Q60" s="56">
        <f t="shared" si="7"/>
        <v>3</v>
      </c>
      <c r="R60" s="91">
        <f t="shared" si="7"/>
        <v>4</v>
      </c>
      <c r="S60" s="85">
        <f t="shared" ref="S60:S76" si="8">IF(O60=0,0,AVERAGE(P60/O60))</f>
        <v>0.21428571428571427</v>
      </c>
      <c r="U60" s="43" t="s">
        <v>95</v>
      </c>
      <c r="V60" s="86" t="s">
        <v>175</v>
      </c>
      <c r="W60" s="59">
        <v>4</v>
      </c>
      <c r="X60" s="59">
        <v>4</v>
      </c>
      <c r="Y60" s="60">
        <v>0.21428571428571427</v>
      </c>
      <c r="Z60" s="60" t="s">
        <v>203</v>
      </c>
      <c r="AA60" s="60">
        <v>0.5714285714285714</v>
      </c>
      <c r="AB60" s="60" t="s">
        <v>200</v>
      </c>
      <c r="AC60" s="59">
        <v>7</v>
      </c>
      <c r="AD60" s="105">
        <v>0.15</v>
      </c>
    </row>
    <row r="61" spans="1:30" x14ac:dyDescent="0.2">
      <c r="A61" s="83" t="str">
        <f t="shared" si="5"/>
        <v>81</v>
      </c>
      <c r="B61" s="86" t="str">
        <f t="shared" si="6"/>
        <v>Larry Haile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27</v>
      </c>
      <c r="P61" s="56">
        <f t="shared" si="9"/>
        <v>13</v>
      </c>
      <c r="Q61" s="56">
        <f t="shared" si="9"/>
        <v>4</v>
      </c>
      <c r="R61" s="91">
        <f t="shared" si="9"/>
        <v>0</v>
      </c>
      <c r="S61" s="85">
        <f t="shared" si="8"/>
        <v>0.48148148148148145</v>
      </c>
      <c r="U61" s="43" t="s">
        <v>161</v>
      </c>
      <c r="V61" s="86" t="s">
        <v>79</v>
      </c>
      <c r="W61" s="59">
        <v>0</v>
      </c>
      <c r="X61" s="59" t="s">
        <v>434</v>
      </c>
      <c r="Y61" s="60">
        <v>0.48148148148148145</v>
      </c>
      <c r="Z61" s="60" t="s">
        <v>200</v>
      </c>
      <c r="AA61" s="60">
        <v>0</v>
      </c>
      <c r="AB61" s="60" t="s">
        <v>200</v>
      </c>
      <c r="AC61" s="59">
        <v>6</v>
      </c>
      <c r="AD61" s="105">
        <v>0.48148148148148145</v>
      </c>
    </row>
    <row r="62" spans="1:30" x14ac:dyDescent="0.2">
      <c r="A62" s="83" t="str">
        <f t="shared" si="5"/>
        <v>64</v>
      </c>
      <c r="B62" s="86" t="str">
        <f t="shared" si="6"/>
        <v>Bob Thayer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5</v>
      </c>
      <c r="P62" s="56">
        <f t="shared" si="10"/>
        <v>1</v>
      </c>
      <c r="Q62" s="56">
        <f t="shared" si="10"/>
        <v>1</v>
      </c>
      <c r="R62" s="91">
        <f t="shared" si="10"/>
        <v>0</v>
      </c>
      <c r="S62" s="85">
        <f t="shared" si="8"/>
        <v>0.2</v>
      </c>
      <c r="U62" s="43" t="s">
        <v>162</v>
      </c>
      <c r="V62" s="86" t="s">
        <v>163</v>
      </c>
      <c r="W62" s="59">
        <v>0</v>
      </c>
      <c r="X62" s="59" t="s">
        <v>434</v>
      </c>
      <c r="Y62" s="60">
        <v>0.2</v>
      </c>
      <c r="Z62" s="60" t="s">
        <v>203</v>
      </c>
      <c r="AA62" s="60">
        <v>0</v>
      </c>
      <c r="AB62" s="60" t="s">
        <v>204</v>
      </c>
      <c r="AC62" s="59">
        <v>3</v>
      </c>
      <c r="AD62" s="105">
        <v>0.05</v>
      </c>
    </row>
    <row r="63" spans="1:30" x14ac:dyDescent="0.2">
      <c r="A63" s="83" t="str">
        <f t="shared" si="5"/>
        <v>18</v>
      </c>
      <c r="B63" s="86" t="str">
        <f t="shared" si="6"/>
        <v>Rob Dias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28</v>
      </c>
      <c r="P63" s="56">
        <f t="shared" si="11"/>
        <v>11</v>
      </c>
      <c r="Q63" s="56">
        <f t="shared" si="11"/>
        <v>4</v>
      </c>
      <c r="R63" s="91">
        <f t="shared" si="11"/>
        <v>14</v>
      </c>
      <c r="S63" s="85">
        <f t="shared" si="8"/>
        <v>0.39285714285714285</v>
      </c>
      <c r="U63" s="43" t="s">
        <v>150</v>
      </c>
      <c r="V63" s="86" t="s">
        <v>187</v>
      </c>
      <c r="W63" s="59">
        <v>14</v>
      </c>
      <c r="X63" s="59">
        <v>14</v>
      </c>
      <c r="Y63" s="60">
        <v>0.39285714285714285</v>
      </c>
      <c r="Z63" s="60" t="s">
        <v>200</v>
      </c>
      <c r="AA63" s="60">
        <v>2</v>
      </c>
      <c r="AB63" s="60" t="s">
        <v>200</v>
      </c>
      <c r="AC63" s="59">
        <v>7</v>
      </c>
      <c r="AD63" s="105">
        <v>0.39285714285714285</v>
      </c>
    </row>
    <row r="64" spans="1:30" x14ac:dyDescent="0.2">
      <c r="A64" s="83" t="str">
        <f t="shared" si="5"/>
        <v>30</v>
      </c>
      <c r="B64" s="86" t="str">
        <f t="shared" si="6"/>
        <v>Joe Yee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14</v>
      </c>
      <c r="P64" s="56">
        <f t="shared" si="12"/>
        <v>6</v>
      </c>
      <c r="Q64" s="56">
        <f t="shared" si="12"/>
        <v>3</v>
      </c>
      <c r="R64" s="91">
        <f t="shared" si="12"/>
        <v>5</v>
      </c>
      <c r="S64" s="85">
        <f t="shared" si="8"/>
        <v>0.42857142857142855</v>
      </c>
      <c r="U64" s="43" t="s">
        <v>110</v>
      </c>
      <c r="V64" s="86" t="s">
        <v>188</v>
      </c>
      <c r="W64" s="59">
        <v>5</v>
      </c>
      <c r="X64" s="59">
        <v>5</v>
      </c>
      <c r="Y64" s="60">
        <v>0.42857142857142855</v>
      </c>
      <c r="Z64" s="60" t="s">
        <v>203</v>
      </c>
      <c r="AA64" s="60">
        <v>0.83333333333333337</v>
      </c>
      <c r="AB64" s="60" t="s">
        <v>200</v>
      </c>
      <c r="AC64" s="59">
        <v>6</v>
      </c>
      <c r="AD64" s="105">
        <v>0.3</v>
      </c>
    </row>
    <row r="65" spans="1:30" x14ac:dyDescent="0.2">
      <c r="A65" s="83" t="str">
        <f t="shared" si="5"/>
        <v>8</v>
      </c>
      <c r="B65" s="86" t="str">
        <f t="shared" si="6"/>
        <v>Thanh Hunyh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1</v>
      </c>
      <c r="P65" s="56">
        <f t="shared" si="13"/>
        <v>0</v>
      </c>
      <c r="Q65" s="56">
        <f t="shared" si="13"/>
        <v>1</v>
      </c>
      <c r="R65" s="91">
        <f t="shared" si="13"/>
        <v>2</v>
      </c>
      <c r="S65" s="85">
        <f t="shared" si="8"/>
        <v>0</v>
      </c>
      <c r="U65" s="43" t="s">
        <v>138</v>
      </c>
      <c r="V65" s="86" t="s">
        <v>288</v>
      </c>
      <c r="W65" s="59">
        <v>2</v>
      </c>
      <c r="X65" s="59">
        <v>2</v>
      </c>
      <c r="Y65" s="60">
        <v>0</v>
      </c>
      <c r="Z65" s="60" t="s">
        <v>203</v>
      </c>
      <c r="AA65" s="60">
        <v>0.5</v>
      </c>
      <c r="AB65" s="60" t="s">
        <v>200</v>
      </c>
      <c r="AC65" s="59">
        <v>4</v>
      </c>
      <c r="AD65" s="105">
        <v>0</v>
      </c>
    </row>
    <row r="66" spans="1:30" x14ac:dyDescent="0.2">
      <c r="A66" s="83" t="str">
        <f t="shared" si="5"/>
        <v>3</v>
      </c>
      <c r="B66" s="86" t="str">
        <f t="shared" si="6"/>
        <v>Melissa Hoyt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</v>
      </c>
      <c r="P66" s="56">
        <f t="shared" si="14"/>
        <v>0</v>
      </c>
      <c r="Q66" s="56">
        <f t="shared" si="14"/>
        <v>1</v>
      </c>
      <c r="R66" s="91">
        <f t="shared" si="14"/>
        <v>0</v>
      </c>
      <c r="S66" s="85">
        <f t="shared" si="8"/>
        <v>0</v>
      </c>
      <c r="U66" s="43" t="s">
        <v>149</v>
      </c>
      <c r="V66" s="86" t="s">
        <v>231</v>
      </c>
      <c r="W66" s="59">
        <v>0</v>
      </c>
      <c r="X66" s="59" t="s">
        <v>434</v>
      </c>
      <c r="Y66" s="60">
        <v>0</v>
      </c>
      <c r="Z66" s="60" t="s">
        <v>203</v>
      </c>
      <c r="AA66" s="60">
        <v>0</v>
      </c>
      <c r="AB66" s="60" t="s">
        <v>204</v>
      </c>
      <c r="AC66" s="59">
        <v>1</v>
      </c>
      <c r="AD66" s="105">
        <v>0</v>
      </c>
    </row>
    <row r="67" spans="1:30" x14ac:dyDescent="0.2">
      <c r="A67" s="83" t="str">
        <f t="shared" si="5"/>
        <v>2</v>
      </c>
      <c r="B67" s="86" t="str">
        <f t="shared" si="6"/>
        <v>Christian Thaxton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29</v>
      </c>
      <c r="P67" s="56">
        <f t="shared" si="15"/>
        <v>26</v>
      </c>
      <c r="Q67" s="56">
        <f t="shared" si="15"/>
        <v>1</v>
      </c>
      <c r="R67" s="91">
        <f t="shared" si="15"/>
        <v>6</v>
      </c>
      <c r="S67" s="85">
        <f t="shared" si="8"/>
        <v>0.89655172413793105</v>
      </c>
      <c r="U67" s="43" t="s">
        <v>99</v>
      </c>
      <c r="V67" s="86" t="s">
        <v>241</v>
      </c>
      <c r="W67" s="59">
        <v>6</v>
      </c>
      <c r="X67" s="59">
        <v>6</v>
      </c>
      <c r="Y67" s="60">
        <v>0.89655172413793105</v>
      </c>
      <c r="Z67" s="60" t="s">
        <v>200</v>
      </c>
      <c r="AA67" s="60">
        <v>0.8571428571428571</v>
      </c>
      <c r="AB67" s="60" t="s">
        <v>200</v>
      </c>
      <c r="AC67" s="59">
        <v>7</v>
      </c>
      <c r="AD67" s="105">
        <v>0.89655172413793105</v>
      </c>
    </row>
    <row r="68" spans="1:30" x14ac:dyDescent="0.2">
      <c r="A68" s="83" t="str">
        <f t="shared" si="5"/>
        <v>53</v>
      </c>
      <c r="B68" s="86" t="str">
        <f t="shared" si="6"/>
        <v>Shawn Devenish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19</v>
      </c>
      <c r="P68" s="56">
        <f t="shared" si="16"/>
        <v>6</v>
      </c>
      <c r="Q68" s="56">
        <f t="shared" si="16"/>
        <v>4</v>
      </c>
      <c r="R68" s="91">
        <f t="shared" si="16"/>
        <v>0</v>
      </c>
      <c r="S68" s="85">
        <f t="shared" si="8"/>
        <v>0.31578947368421051</v>
      </c>
      <c r="U68" s="43" t="s">
        <v>272</v>
      </c>
      <c r="V68" s="86" t="s">
        <v>273</v>
      </c>
      <c r="W68" s="59">
        <v>0</v>
      </c>
      <c r="X68" s="59" t="s">
        <v>434</v>
      </c>
      <c r="Y68" s="60">
        <v>0.31578947368421051</v>
      </c>
      <c r="Z68" s="60" t="s">
        <v>203</v>
      </c>
      <c r="AA68" s="60">
        <v>0</v>
      </c>
      <c r="AB68" s="60" t="s">
        <v>200</v>
      </c>
      <c r="AC68" s="59">
        <v>6</v>
      </c>
      <c r="AD68" s="105">
        <v>0.3</v>
      </c>
    </row>
    <row r="69" spans="1:30" x14ac:dyDescent="0.2">
      <c r="A69" s="83" t="str">
        <f t="shared" si="5"/>
        <v>28</v>
      </c>
      <c r="B69" s="86" t="str">
        <f t="shared" si="6"/>
        <v>Justin Procter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17</v>
      </c>
      <c r="P69" s="56">
        <f t="shared" si="17"/>
        <v>6</v>
      </c>
      <c r="Q69" s="56">
        <f t="shared" si="17"/>
        <v>7</v>
      </c>
      <c r="R69" s="91">
        <f t="shared" si="17"/>
        <v>25</v>
      </c>
      <c r="S69" s="85">
        <f t="shared" si="8"/>
        <v>0.35294117647058826</v>
      </c>
      <c r="U69" s="43" t="s">
        <v>158</v>
      </c>
      <c r="V69" s="86" t="s">
        <v>274</v>
      </c>
      <c r="W69" s="59">
        <v>25</v>
      </c>
      <c r="X69" s="59">
        <v>25</v>
      </c>
      <c r="Y69" s="60">
        <v>0.35294117647058826</v>
      </c>
      <c r="Z69" s="60" t="s">
        <v>203</v>
      </c>
      <c r="AA69" s="60">
        <v>3.5714285714285716</v>
      </c>
      <c r="AB69" s="60" t="s">
        <v>200</v>
      </c>
      <c r="AC69" s="59">
        <v>7</v>
      </c>
      <c r="AD69" s="105">
        <v>0.3</v>
      </c>
    </row>
    <row r="70" spans="1:30" x14ac:dyDescent="0.2">
      <c r="A70" s="83" t="str">
        <f t="shared" si="5"/>
        <v>27</v>
      </c>
      <c r="B70" s="86" t="str">
        <f t="shared" si="6"/>
        <v>Louis Soto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3</v>
      </c>
      <c r="P70" s="93">
        <f t="shared" si="18"/>
        <v>2</v>
      </c>
      <c r="Q70" s="93">
        <f t="shared" si="18"/>
        <v>1</v>
      </c>
      <c r="R70" s="94">
        <f t="shared" si="18"/>
        <v>0</v>
      </c>
      <c r="S70" s="85">
        <f t="shared" si="8"/>
        <v>0.66666666666666663</v>
      </c>
      <c r="U70" s="43" t="s">
        <v>260</v>
      </c>
      <c r="V70" s="86" t="s">
        <v>367</v>
      </c>
      <c r="W70" s="59">
        <v>0</v>
      </c>
      <c r="X70" s="59" t="s">
        <v>434</v>
      </c>
      <c r="Y70" s="60">
        <v>0.66666666666666663</v>
      </c>
      <c r="Z70" s="60" t="s">
        <v>203</v>
      </c>
      <c r="AA70" s="60">
        <v>0</v>
      </c>
      <c r="AB70" s="60" t="s">
        <v>204</v>
      </c>
      <c r="AC70" s="59">
        <v>3</v>
      </c>
      <c r="AD70" s="105">
        <v>0.1</v>
      </c>
    </row>
    <row r="71" spans="1:30" x14ac:dyDescent="0.2">
      <c r="A71" s="83" t="str">
        <f t="shared" si="5"/>
        <v>16</v>
      </c>
      <c r="B71" s="86" t="str">
        <f t="shared" si="6"/>
        <v>Aqil Sajjad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6</v>
      </c>
      <c r="P71" s="56">
        <f t="shared" si="19"/>
        <v>1</v>
      </c>
      <c r="Q71" s="56">
        <f t="shared" si="19"/>
        <v>2</v>
      </c>
      <c r="R71" s="91">
        <f t="shared" si="19"/>
        <v>2</v>
      </c>
      <c r="S71" s="85">
        <f t="shared" si="8"/>
        <v>0.16666666666666666</v>
      </c>
      <c r="U71" s="43" t="s">
        <v>137</v>
      </c>
      <c r="V71" s="86" t="s">
        <v>431</v>
      </c>
      <c r="W71" s="59">
        <v>2</v>
      </c>
      <c r="X71" s="59">
        <v>2</v>
      </c>
      <c r="Y71" s="60">
        <v>0.16666666666666666</v>
      </c>
      <c r="Z71" s="60" t="s">
        <v>203</v>
      </c>
      <c r="AA71" s="60">
        <v>0.5</v>
      </c>
      <c r="AB71" s="60" t="s">
        <v>200</v>
      </c>
      <c r="AC71" s="59">
        <v>4</v>
      </c>
      <c r="AD71" s="105">
        <v>0.05</v>
      </c>
    </row>
    <row r="72" spans="1:30" x14ac:dyDescent="0.2">
      <c r="A72" s="83" t="str">
        <f t="shared" si="5"/>
        <v>6</v>
      </c>
      <c r="B72" s="86" t="str">
        <f t="shared" si="6"/>
        <v>Shane Cantan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6</v>
      </c>
      <c r="P72" s="56">
        <f t="shared" si="20"/>
        <v>1</v>
      </c>
      <c r="Q72" s="56">
        <f t="shared" si="20"/>
        <v>1</v>
      </c>
      <c r="R72" s="91">
        <f t="shared" si="20"/>
        <v>2</v>
      </c>
      <c r="S72" s="85">
        <f t="shared" si="8"/>
        <v>0.16666666666666666</v>
      </c>
      <c r="U72" s="43" t="s">
        <v>152</v>
      </c>
      <c r="V72" s="86" t="s">
        <v>368</v>
      </c>
      <c r="W72" s="59">
        <v>2</v>
      </c>
      <c r="X72" s="59">
        <v>2</v>
      </c>
      <c r="Y72" s="60">
        <v>0.16666666666666666</v>
      </c>
      <c r="Z72" s="60" t="s">
        <v>203</v>
      </c>
      <c r="AA72" s="60">
        <v>0.4</v>
      </c>
      <c r="AB72" s="60" t="s">
        <v>200</v>
      </c>
      <c r="AC72" s="59">
        <v>5</v>
      </c>
      <c r="AD72" s="105">
        <v>0.05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Ron Cochran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5">SUM(C22,G22,K22,O22,C50,G50,K50,O50,C78,G78,K78)</f>
        <v>200</v>
      </c>
      <c r="P78" s="21">
        <f t="shared" si="25"/>
        <v>89</v>
      </c>
      <c r="Q78" s="142">
        <f t="shared" si="25"/>
        <v>42</v>
      </c>
      <c r="R78" s="141"/>
      <c r="S78" s="143">
        <f>SUM(Q78/O78)</f>
        <v>0.21</v>
      </c>
      <c r="V78" s="56" t="s">
        <v>23</v>
      </c>
      <c r="W78" s="59">
        <v>65</v>
      </c>
      <c r="X78" s="59">
        <v>65</v>
      </c>
      <c r="Y78" s="61"/>
      <c r="Z78" s="61"/>
      <c r="AA78" s="61"/>
      <c r="AB78" s="61"/>
      <c r="AC78" s="62"/>
    </row>
    <row r="79" spans="1:30" x14ac:dyDescent="0.2">
      <c r="A79" s="11"/>
      <c r="B79" s="140">
        <f>B51</f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0.89655172413793105</v>
      </c>
      <c r="Z79" s="68"/>
      <c r="AA79" s="68">
        <v>3.5714285714285716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200</v>
      </c>
      <c r="P82" s="29">
        <f t="shared" si="26"/>
        <v>89</v>
      </c>
      <c r="Q82" s="29">
        <f t="shared" si="26"/>
        <v>42</v>
      </c>
      <c r="R82" s="29">
        <f t="shared" si="26"/>
        <v>65</v>
      </c>
      <c r="S82" s="69">
        <f>AVERAGE(P82/O82)</f>
        <v>0.44500000000000001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200</v>
      </c>
      <c r="D83" s="29">
        <f>SUM(P55,D82)</f>
        <v>89</v>
      </c>
      <c r="E83" s="29">
        <f>SUM(Q55,E82)</f>
        <v>42</v>
      </c>
      <c r="F83" s="29">
        <f>SUM(R55,F82)</f>
        <v>65</v>
      </c>
      <c r="G83" s="29">
        <f t="shared" ref="G83:M83" si="27">SUM(C83,G82)</f>
        <v>200</v>
      </c>
      <c r="H83" s="29">
        <f t="shared" si="27"/>
        <v>89</v>
      </c>
      <c r="I83" s="29">
        <f t="shared" si="27"/>
        <v>42</v>
      </c>
      <c r="J83" s="29">
        <f t="shared" si="27"/>
        <v>65</v>
      </c>
      <c r="K83" s="29">
        <f t="shared" si="27"/>
        <v>200</v>
      </c>
      <c r="L83" s="29">
        <f t="shared" si="27"/>
        <v>89</v>
      </c>
      <c r="M83" s="29">
        <f t="shared" si="27"/>
        <v>42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0.43670886075949367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1.5438596491228069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7</v>
      </c>
      <c r="E86" s="73" t="s">
        <v>32</v>
      </c>
      <c r="V86" s="77" t="s">
        <v>29</v>
      </c>
      <c r="W86" s="61" t="s">
        <v>80</v>
      </c>
      <c r="X86" s="79">
        <v>0.79</v>
      </c>
      <c r="Y86" s="62" t="s">
        <v>200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>
        <v>0</v>
      </c>
      <c r="X87" s="147" t="e">
        <v>#DIV/0!</v>
      </c>
      <c r="Y87" s="62" t="s">
        <v>205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205</v>
      </c>
    </row>
  </sheetData>
  <sheetProtection password="97AA" sheet="1" objects="1" scenarios="1"/>
  <sortState ref="T60:T68">
    <sortCondition ref="T60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107" priority="5" stopIfTrue="1" operator="equal">
      <formula>$Y$79</formula>
    </cfRule>
  </conditionalFormatting>
  <conditionalFormatting sqref="AA59:AB74 AA77:AB77">
    <cfRule type="cellIs" dxfId="106" priority="6" stopIfTrue="1" operator="equal">
      <formula>$AA$79</formula>
    </cfRule>
  </conditionalFormatting>
  <conditionalFormatting sqref="Y75:Z75">
    <cfRule type="cellIs" dxfId="105" priority="3" stopIfTrue="1" operator="equal">
      <formula>$Y$79</formula>
    </cfRule>
  </conditionalFormatting>
  <conditionalFormatting sqref="AA75:AB75">
    <cfRule type="cellIs" dxfId="104" priority="4" stopIfTrue="1" operator="equal">
      <formula>$AA$79</formula>
    </cfRule>
  </conditionalFormatting>
  <conditionalFormatting sqref="Y76:Z76">
    <cfRule type="cellIs" dxfId="103" priority="1" stopIfTrue="1" operator="equal">
      <formula>$Y$79</formula>
    </cfRule>
  </conditionalFormatting>
  <conditionalFormatting sqref="AA76:AB76">
    <cfRule type="cellIs" dxfId="10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1">
    <tabColor rgb="FF92D050"/>
  </sheetPr>
  <dimension ref="A1:AD89"/>
  <sheetViews>
    <sheetView zoomScaleNormal="100" workbookViewId="0">
      <pane xSplit="2" ySplit="2" topLeftCell="C44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19" ht="13.5" thickBot="1" x14ac:dyDescent="0.25">
      <c r="A1" s="1" t="s">
        <v>0</v>
      </c>
      <c r="B1" s="2" t="s">
        <v>1</v>
      </c>
      <c r="C1" s="192" t="s">
        <v>71</v>
      </c>
      <c r="D1" s="193"/>
      <c r="E1" s="194"/>
      <c r="F1" s="4">
        <v>15</v>
      </c>
      <c r="G1" s="192" t="s">
        <v>184</v>
      </c>
      <c r="H1" s="193"/>
      <c r="I1" s="194"/>
      <c r="J1" s="4">
        <v>10</v>
      </c>
      <c r="K1" s="192" t="s">
        <v>209</v>
      </c>
      <c r="L1" s="193"/>
      <c r="M1" s="194"/>
      <c r="N1" s="4">
        <v>6</v>
      </c>
      <c r="O1" s="192" t="s">
        <v>248</v>
      </c>
      <c r="P1" s="193"/>
      <c r="Q1" s="194"/>
      <c r="R1" s="4">
        <v>13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101</v>
      </c>
      <c r="B3" s="86" t="s">
        <v>315</v>
      </c>
      <c r="C3" s="12">
        <v>4</v>
      </c>
      <c r="D3" s="130">
        <v>0</v>
      </c>
      <c r="E3" s="130">
        <v>4</v>
      </c>
      <c r="F3" s="14">
        <v>0</v>
      </c>
      <c r="G3" s="12">
        <v>5</v>
      </c>
      <c r="H3" s="130">
        <v>3</v>
      </c>
      <c r="I3" s="130">
        <v>2</v>
      </c>
      <c r="J3" s="14">
        <v>0</v>
      </c>
      <c r="K3" s="12">
        <v>4</v>
      </c>
      <c r="L3" s="130">
        <v>1</v>
      </c>
      <c r="M3" s="130">
        <v>2</v>
      </c>
      <c r="N3" s="14">
        <v>0</v>
      </c>
      <c r="O3" s="12">
        <v>5</v>
      </c>
      <c r="P3" s="130">
        <v>0</v>
      </c>
      <c r="Q3" s="130">
        <v>1</v>
      </c>
      <c r="R3" s="14">
        <v>0</v>
      </c>
      <c r="S3" s="17"/>
    </row>
    <row r="4" spans="1:19" x14ac:dyDescent="0.2">
      <c r="A4" s="83" t="s">
        <v>152</v>
      </c>
      <c r="B4" s="86" t="s">
        <v>316</v>
      </c>
      <c r="C4" s="12">
        <v>3</v>
      </c>
      <c r="D4" s="130">
        <v>1</v>
      </c>
      <c r="E4" s="130">
        <v>1</v>
      </c>
      <c r="F4" s="14">
        <v>0</v>
      </c>
      <c r="G4" s="12">
        <v>5</v>
      </c>
      <c r="H4" s="130">
        <v>2</v>
      </c>
      <c r="I4" s="130">
        <v>2</v>
      </c>
      <c r="J4" s="14">
        <v>1</v>
      </c>
      <c r="K4" s="12">
        <v>4</v>
      </c>
      <c r="L4" s="130">
        <v>2</v>
      </c>
      <c r="M4" s="130">
        <v>2</v>
      </c>
      <c r="N4" s="14">
        <v>0</v>
      </c>
      <c r="O4" s="12">
        <v>5</v>
      </c>
      <c r="P4" s="130">
        <v>3</v>
      </c>
      <c r="Q4" s="130">
        <v>0</v>
      </c>
      <c r="R4" s="14">
        <v>2</v>
      </c>
      <c r="S4" s="17"/>
    </row>
    <row r="5" spans="1:19" x14ac:dyDescent="0.2">
      <c r="A5" s="83" t="s">
        <v>149</v>
      </c>
      <c r="B5" s="86" t="s">
        <v>317</v>
      </c>
      <c r="C5" s="12">
        <v>3</v>
      </c>
      <c r="D5" s="130">
        <v>0</v>
      </c>
      <c r="E5" s="130">
        <v>1</v>
      </c>
      <c r="F5" s="14">
        <v>1</v>
      </c>
      <c r="G5" s="12">
        <v>0</v>
      </c>
      <c r="H5" s="130">
        <v>0</v>
      </c>
      <c r="I5" s="130">
        <v>0</v>
      </c>
      <c r="J5" s="14">
        <v>0</v>
      </c>
      <c r="K5" s="12">
        <v>4</v>
      </c>
      <c r="L5" s="130">
        <v>0</v>
      </c>
      <c r="M5" s="130">
        <v>2</v>
      </c>
      <c r="N5" s="14">
        <v>1</v>
      </c>
      <c r="O5" s="12">
        <v>4</v>
      </c>
      <c r="P5" s="130">
        <v>1</v>
      </c>
      <c r="Q5" s="130">
        <v>3</v>
      </c>
      <c r="R5" s="14">
        <v>0</v>
      </c>
      <c r="S5" s="17"/>
    </row>
    <row r="6" spans="1:19" x14ac:dyDescent="0.2">
      <c r="A6" s="83" t="s">
        <v>138</v>
      </c>
      <c r="B6" s="86" t="s">
        <v>318</v>
      </c>
      <c r="C6" s="12">
        <v>3</v>
      </c>
      <c r="D6" s="130">
        <v>0</v>
      </c>
      <c r="E6" s="130">
        <v>2</v>
      </c>
      <c r="F6" s="14">
        <v>0</v>
      </c>
      <c r="G6" s="12">
        <v>2</v>
      </c>
      <c r="H6" s="130">
        <v>0</v>
      </c>
      <c r="I6" s="130">
        <v>1</v>
      </c>
      <c r="J6" s="14">
        <v>1</v>
      </c>
      <c r="K6" s="12">
        <v>4</v>
      </c>
      <c r="L6" s="130">
        <v>1</v>
      </c>
      <c r="M6" s="130">
        <v>3</v>
      </c>
      <c r="N6" s="14">
        <v>0</v>
      </c>
      <c r="O6" s="12">
        <v>1</v>
      </c>
      <c r="P6" s="130">
        <v>0</v>
      </c>
      <c r="Q6" s="130">
        <v>1</v>
      </c>
      <c r="R6" s="14">
        <v>0</v>
      </c>
      <c r="S6" s="17" t="s">
        <v>8</v>
      </c>
    </row>
    <row r="7" spans="1:19" x14ac:dyDescent="0.2">
      <c r="A7" s="83" t="s">
        <v>106</v>
      </c>
      <c r="B7" s="86" t="s">
        <v>319</v>
      </c>
      <c r="C7" s="12">
        <v>0</v>
      </c>
      <c r="D7" s="130">
        <v>0</v>
      </c>
      <c r="E7" s="130">
        <v>0</v>
      </c>
      <c r="F7" s="14">
        <v>1</v>
      </c>
      <c r="G7" s="12">
        <v>0</v>
      </c>
      <c r="H7" s="130">
        <v>0</v>
      </c>
      <c r="I7" s="130">
        <v>0</v>
      </c>
      <c r="J7" s="14">
        <v>1</v>
      </c>
      <c r="K7" s="12">
        <v>3</v>
      </c>
      <c r="L7" s="130">
        <v>0</v>
      </c>
      <c r="M7" s="130">
        <v>3</v>
      </c>
      <c r="N7" s="14">
        <v>1</v>
      </c>
      <c r="O7" s="12">
        <v>0</v>
      </c>
      <c r="P7" s="130">
        <v>0</v>
      </c>
      <c r="Q7" s="130">
        <v>0</v>
      </c>
      <c r="R7" s="14">
        <v>0</v>
      </c>
      <c r="S7" s="17"/>
    </row>
    <row r="8" spans="1:19" x14ac:dyDescent="0.2">
      <c r="A8" s="83" t="s">
        <v>105</v>
      </c>
      <c r="B8" s="86" t="s">
        <v>320</v>
      </c>
      <c r="C8" s="12">
        <v>3</v>
      </c>
      <c r="D8" s="130">
        <v>0</v>
      </c>
      <c r="E8" s="130">
        <v>2</v>
      </c>
      <c r="F8" s="14">
        <v>0</v>
      </c>
      <c r="G8" s="12">
        <v>4</v>
      </c>
      <c r="H8" s="130">
        <v>1</v>
      </c>
      <c r="I8" s="130">
        <v>2</v>
      </c>
      <c r="J8" s="14">
        <v>1</v>
      </c>
      <c r="K8" s="12">
        <v>3</v>
      </c>
      <c r="L8" s="130">
        <v>1</v>
      </c>
      <c r="M8" s="130">
        <v>2</v>
      </c>
      <c r="N8" s="14">
        <v>0</v>
      </c>
      <c r="O8" s="12">
        <v>4</v>
      </c>
      <c r="P8" s="130">
        <v>3</v>
      </c>
      <c r="Q8" s="130">
        <v>1</v>
      </c>
      <c r="R8" s="14">
        <v>0</v>
      </c>
      <c r="S8" s="17"/>
    </row>
    <row r="9" spans="1:19" x14ac:dyDescent="0.2">
      <c r="A9" s="83" t="s">
        <v>99</v>
      </c>
      <c r="B9" s="86" t="s">
        <v>321</v>
      </c>
      <c r="C9" s="12">
        <v>2</v>
      </c>
      <c r="D9" s="130">
        <v>0</v>
      </c>
      <c r="E9" s="130">
        <v>2</v>
      </c>
      <c r="F9" s="14">
        <v>0</v>
      </c>
      <c r="G9" s="12">
        <v>2</v>
      </c>
      <c r="H9" s="130">
        <v>1</v>
      </c>
      <c r="I9" s="130">
        <v>1</v>
      </c>
      <c r="J9" s="14">
        <v>1</v>
      </c>
      <c r="K9" s="12">
        <v>0</v>
      </c>
      <c r="L9" s="130">
        <v>0</v>
      </c>
      <c r="M9" s="130">
        <v>0</v>
      </c>
      <c r="N9" s="14">
        <v>0</v>
      </c>
      <c r="O9" s="12">
        <v>0</v>
      </c>
      <c r="P9" s="130">
        <v>0</v>
      </c>
      <c r="Q9" s="130">
        <v>0</v>
      </c>
      <c r="R9" s="14">
        <v>0</v>
      </c>
      <c r="S9" s="17"/>
    </row>
    <row r="10" spans="1:19" x14ac:dyDescent="0.2">
      <c r="A10" s="83" t="s">
        <v>100</v>
      </c>
      <c r="B10" s="86" t="s">
        <v>373</v>
      </c>
      <c r="C10" s="12">
        <v>1</v>
      </c>
      <c r="D10" s="130">
        <v>0</v>
      </c>
      <c r="E10" s="130">
        <v>0</v>
      </c>
      <c r="F10" s="14">
        <v>0</v>
      </c>
      <c r="G10" s="12">
        <v>4</v>
      </c>
      <c r="H10" s="130">
        <v>0</v>
      </c>
      <c r="I10" s="130">
        <v>4</v>
      </c>
      <c r="J10" s="14">
        <v>0</v>
      </c>
      <c r="K10" s="12">
        <v>0</v>
      </c>
      <c r="L10" s="130">
        <v>0</v>
      </c>
      <c r="M10" s="130">
        <v>0</v>
      </c>
      <c r="N10" s="14">
        <v>0</v>
      </c>
      <c r="O10" s="12">
        <v>4</v>
      </c>
      <c r="P10" s="130">
        <v>1</v>
      </c>
      <c r="Q10" s="130">
        <v>1</v>
      </c>
      <c r="R10" s="14">
        <v>0</v>
      </c>
      <c r="S10" s="17"/>
    </row>
    <row r="11" spans="1:19" x14ac:dyDescent="0.2">
      <c r="A11" s="83" t="s">
        <v>95</v>
      </c>
      <c r="B11" s="86" t="s">
        <v>409</v>
      </c>
      <c r="C11" s="12"/>
      <c r="D11" s="130"/>
      <c r="E11" s="130"/>
      <c r="F11" s="14"/>
      <c r="G11" s="12">
        <v>4</v>
      </c>
      <c r="H11" s="130">
        <v>1</v>
      </c>
      <c r="I11" s="130">
        <v>2</v>
      </c>
      <c r="J11" s="14">
        <v>0</v>
      </c>
      <c r="K11" s="12">
        <v>1</v>
      </c>
      <c r="L11" s="130">
        <v>0</v>
      </c>
      <c r="M11" s="130">
        <v>1</v>
      </c>
      <c r="N11" s="14">
        <v>0</v>
      </c>
      <c r="O11" s="12">
        <v>5</v>
      </c>
      <c r="P11" s="130">
        <v>2</v>
      </c>
      <c r="Q11" s="130">
        <v>1</v>
      </c>
      <c r="R11" s="14">
        <v>0</v>
      </c>
      <c r="S11" s="17"/>
    </row>
    <row r="12" spans="1:19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2"/>
      <c r="P12" s="130"/>
      <c r="Q12" s="130"/>
      <c r="R12" s="14"/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/>
      <c r="P13" s="130"/>
      <c r="Q13" s="130"/>
      <c r="R13" s="14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0"/>
      <c r="R14" s="14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2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322</v>
      </c>
      <c r="C22" s="20">
        <v>19</v>
      </c>
      <c r="D22" s="21">
        <v>1</v>
      </c>
      <c r="E22" s="21">
        <v>12</v>
      </c>
      <c r="F22" s="22">
        <v>2</v>
      </c>
      <c r="G22" s="20"/>
      <c r="H22" s="21"/>
      <c r="I22" s="21"/>
      <c r="J22" s="22"/>
      <c r="K22" s="20">
        <v>23</v>
      </c>
      <c r="L22" s="21">
        <v>5</v>
      </c>
      <c r="M22" s="21">
        <v>15</v>
      </c>
      <c r="N22" s="22">
        <v>2</v>
      </c>
      <c r="O22" s="20">
        <v>28</v>
      </c>
      <c r="P22" s="21">
        <v>10</v>
      </c>
      <c r="Q22" s="21">
        <v>8</v>
      </c>
      <c r="R22" s="22">
        <v>2</v>
      </c>
      <c r="S22" s="24"/>
    </row>
    <row r="23" spans="1:24" x14ac:dyDescent="0.2">
      <c r="A23" s="18"/>
      <c r="B23" s="152" t="s">
        <v>374</v>
      </c>
      <c r="C23" s="90"/>
      <c r="D23" s="56"/>
      <c r="E23" s="56"/>
      <c r="F23" s="91"/>
      <c r="G23" s="90">
        <v>26</v>
      </c>
      <c r="H23" s="56">
        <v>8</v>
      </c>
      <c r="I23" s="56">
        <v>14</v>
      </c>
      <c r="J23" s="91">
        <v>5</v>
      </c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5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5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19</v>
      </c>
      <c r="D26" s="29">
        <f t="shared" si="0"/>
        <v>1</v>
      </c>
      <c r="E26" s="29">
        <f t="shared" si="0"/>
        <v>12</v>
      </c>
      <c r="F26" s="29">
        <f t="shared" si="0"/>
        <v>2</v>
      </c>
      <c r="G26" s="29">
        <f t="shared" si="0"/>
        <v>26</v>
      </c>
      <c r="H26" s="29">
        <f t="shared" si="0"/>
        <v>8</v>
      </c>
      <c r="I26" s="29">
        <f t="shared" si="0"/>
        <v>14</v>
      </c>
      <c r="J26" s="29">
        <f t="shared" si="0"/>
        <v>5</v>
      </c>
      <c r="K26" s="29">
        <f t="shared" si="0"/>
        <v>23</v>
      </c>
      <c r="L26" s="29">
        <f t="shared" si="0"/>
        <v>5</v>
      </c>
      <c r="M26" s="29">
        <f t="shared" si="0"/>
        <v>15</v>
      </c>
      <c r="N26" s="29">
        <f t="shared" si="0"/>
        <v>2</v>
      </c>
      <c r="O26" s="29">
        <f t="shared" si="0"/>
        <v>28</v>
      </c>
      <c r="P26" s="29">
        <f t="shared" si="0"/>
        <v>10</v>
      </c>
      <c r="Q26" s="29">
        <f t="shared" si="0"/>
        <v>8</v>
      </c>
      <c r="R26" s="29">
        <f t="shared" si="0"/>
        <v>2</v>
      </c>
      <c r="S26" s="24"/>
    </row>
    <row r="27" spans="1:24" ht="13.5" thickBot="1" x14ac:dyDescent="0.25">
      <c r="A27" s="18"/>
      <c r="B27" s="28" t="s">
        <v>11</v>
      </c>
      <c r="C27" s="30">
        <f>C26</f>
        <v>19</v>
      </c>
      <c r="D27" s="30">
        <f>D26</f>
        <v>1</v>
      </c>
      <c r="E27" s="30">
        <f>E26</f>
        <v>12</v>
      </c>
      <c r="F27" s="30">
        <f>F26</f>
        <v>2</v>
      </c>
      <c r="G27" s="30">
        <f t="shared" ref="G27:R27" si="1">SUM(C27,G26)</f>
        <v>45</v>
      </c>
      <c r="H27" s="30">
        <f t="shared" si="1"/>
        <v>9</v>
      </c>
      <c r="I27" s="30">
        <f t="shared" si="1"/>
        <v>26</v>
      </c>
      <c r="J27" s="30">
        <f t="shared" si="1"/>
        <v>7</v>
      </c>
      <c r="K27" s="30">
        <f t="shared" si="1"/>
        <v>68</v>
      </c>
      <c r="L27" s="30">
        <f t="shared" si="1"/>
        <v>14</v>
      </c>
      <c r="M27" s="30">
        <f t="shared" si="1"/>
        <v>41</v>
      </c>
      <c r="N27" s="30">
        <f t="shared" si="1"/>
        <v>9</v>
      </c>
      <c r="O27" s="31">
        <f t="shared" si="1"/>
        <v>96</v>
      </c>
      <c r="P27" s="30">
        <f t="shared" si="1"/>
        <v>24</v>
      </c>
      <c r="Q27" s="30">
        <f t="shared" si="1"/>
        <v>49</v>
      </c>
      <c r="R27" s="32">
        <f t="shared" si="1"/>
        <v>11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2" t="s">
        <v>42</v>
      </c>
      <c r="D29" s="193"/>
      <c r="E29" s="194"/>
      <c r="F29" s="4">
        <v>15</v>
      </c>
      <c r="G29" s="192" t="s">
        <v>306</v>
      </c>
      <c r="H29" s="193"/>
      <c r="I29" s="194"/>
      <c r="J29" s="4"/>
      <c r="K29" s="192" t="s">
        <v>209</v>
      </c>
      <c r="L29" s="193"/>
      <c r="M29" s="194"/>
      <c r="N29" s="4">
        <v>3</v>
      </c>
      <c r="O29" s="192" t="s">
        <v>303</v>
      </c>
      <c r="P29" s="193"/>
      <c r="Q29" s="194"/>
      <c r="R29" s="4">
        <v>7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7" t="s">
        <v>4</v>
      </c>
      <c r="P30" s="8" t="s">
        <v>5</v>
      </c>
      <c r="Q30" s="8" t="s">
        <v>6</v>
      </c>
      <c r="R30" s="166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1</v>
      </c>
      <c r="B31" s="86" t="str">
        <f t="shared" si="2"/>
        <v>Joel Valera</v>
      </c>
      <c r="C31" s="12">
        <v>4</v>
      </c>
      <c r="D31" s="130">
        <v>2</v>
      </c>
      <c r="E31" s="130">
        <v>1</v>
      </c>
      <c r="F31" s="14">
        <v>2</v>
      </c>
      <c r="G31" s="12"/>
      <c r="H31" s="130"/>
      <c r="I31" s="130"/>
      <c r="J31" s="14"/>
      <c r="K31" s="12">
        <v>4</v>
      </c>
      <c r="L31" s="130">
        <v>2</v>
      </c>
      <c r="M31" s="130">
        <v>2</v>
      </c>
      <c r="N31" s="106">
        <v>1</v>
      </c>
      <c r="O31" s="12">
        <v>4</v>
      </c>
      <c r="P31" s="130">
        <v>2</v>
      </c>
      <c r="Q31" s="130">
        <v>0</v>
      </c>
      <c r="R31" s="106">
        <v>0</v>
      </c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6</v>
      </c>
      <c r="B32" s="86" t="str">
        <f t="shared" si="2"/>
        <v>Michael Vargas</v>
      </c>
      <c r="C32" s="12">
        <v>5</v>
      </c>
      <c r="D32" s="130">
        <v>2</v>
      </c>
      <c r="E32" s="130">
        <v>1</v>
      </c>
      <c r="F32" s="14">
        <v>1</v>
      </c>
      <c r="G32" s="12"/>
      <c r="H32" s="130"/>
      <c r="I32" s="130"/>
      <c r="J32" s="14"/>
      <c r="K32" s="12">
        <v>5</v>
      </c>
      <c r="L32" s="130">
        <v>1</v>
      </c>
      <c r="M32" s="130">
        <v>1</v>
      </c>
      <c r="N32" s="106">
        <v>0</v>
      </c>
      <c r="O32" s="12">
        <v>4</v>
      </c>
      <c r="P32" s="130">
        <v>3</v>
      </c>
      <c r="Q32" s="130">
        <v>0</v>
      </c>
      <c r="R32" s="106">
        <v>5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3</v>
      </c>
      <c r="B33" s="86" t="str">
        <f t="shared" si="2"/>
        <v>Valentin Campusano</v>
      </c>
      <c r="C33" s="12"/>
      <c r="D33" s="130"/>
      <c r="E33" s="130"/>
      <c r="F33" s="14"/>
      <c r="G33" s="12"/>
      <c r="H33" s="130"/>
      <c r="I33" s="130"/>
      <c r="J33" s="14"/>
      <c r="K33" s="12">
        <v>1</v>
      </c>
      <c r="L33" s="130">
        <v>0</v>
      </c>
      <c r="M33" s="130">
        <v>1</v>
      </c>
      <c r="N33" s="106">
        <v>1</v>
      </c>
      <c r="O33" s="12">
        <v>2</v>
      </c>
      <c r="P33" s="130">
        <v>2</v>
      </c>
      <c r="Q33" s="130">
        <v>0</v>
      </c>
      <c r="R33" s="106">
        <v>0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8</v>
      </c>
      <c r="B34" s="86" t="str">
        <f t="shared" si="2"/>
        <v>Franklin Peguero</v>
      </c>
      <c r="C34" s="12">
        <v>4</v>
      </c>
      <c r="D34" s="130">
        <v>1</v>
      </c>
      <c r="E34" s="130">
        <v>1</v>
      </c>
      <c r="F34" s="14">
        <v>1</v>
      </c>
      <c r="G34" s="12" t="s">
        <v>424</v>
      </c>
      <c r="H34" s="130" t="s">
        <v>428</v>
      </c>
      <c r="I34" s="130" t="s">
        <v>426</v>
      </c>
      <c r="J34" s="14"/>
      <c r="K34" s="12">
        <v>4</v>
      </c>
      <c r="L34" s="130">
        <v>2</v>
      </c>
      <c r="M34" s="130">
        <v>2</v>
      </c>
      <c r="N34" s="106">
        <v>0</v>
      </c>
      <c r="O34" s="12">
        <v>2</v>
      </c>
      <c r="P34" s="130">
        <v>0</v>
      </c>
      <c r="Q34" s="130">
        <v>0</v>
      </c>
      <c r="R34" s="106">
        <v>0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5</v>
      </c>
      <c r="B35" s="86" t="str">
        <f t="shared" si="2"/>
        <v>Ricky Santana</v>
      </c>
      <c r="C35" s="12">
        <v>4</v>
      </c>
      <c r="D35" s="130">
        <v>1</v>
      </c>
      <c r="E35" s="130">
        <v>2</v>
      </c>
      <c r="F35" s="14">
        <v>0</v>
      </c>
      <c r="G35" s="12"/>
      <c r="H35" s="130"/>
      <c r="I35" s="130"/>
      <c r="J35" s="14"/>
      <c r="K35" s="12">
        <v>0</v>
      </c>
      <c r="L35" s="130">
        <v>0</v>
      </c>
      <c r="M35" s="130">
        <v>0</v>
      </c>
      <c r="N35" s="106">
        <v>3</v>
      </c>
      <c r="O35" s="12">
        <v>0</v>
      </c>
      <c r="P35" s="130">
        <v>0</v>
      </c>
      <c r="Q35" s="130">
        <v>0</v>
      </c>
      <c r="R35" s="106">
        <v>0</v>
      </c>
      <c r="S35" s="17"/>
      <c r="T35" s="132"/>
      <c r="U35" s="43"/>
      <c r="V35" s="39"/>
      <c r="W35" s="44"/>
      <c r="X35" s="39"/>
    </row>
    <row r="36" spans="1:24" ht="12.75" customHeight="1" x14ac:dyDescent="0.2">
      <c r="A36" s="83" t="str">
        <f t="shared" si="2"/>
        <v>4</v>
      </c>
      <c r="B36" s="86" t="str">
        <f t="shared" si="2"/>
        <v>Juan Carlos Abreu</v>
      </c>
      <c r="C36" s="12">
        <v>4</v>
      </c>
      <c r="D36" s="130">
        <v>1</v>
      </c>
      <c r="E36" s="130">
        <v>0</v>
      </c>
      <c r="F36" s="14">
        <v>0</v>
      </c>
      <c r="G36" s="12"/>
      <c r="H36" s="130"/>
      <c r="I36" s="130"/>
      <c r="J36" s="14"/>
      <c r="K36" s="12">
        <v>4</v>
      </c>
      <c r="L36" s="130">
        <v>2</v>
      </c>
      <c r="M36" s="130">
        <v>1</v>
      </c>
      <c r="N36" s="106">
        <v>0</v>
      </c>
      <c r="O36" s="12">
        <v>4</v>
      </c>
      <c r="P36" s="130">
        <v>2</v>
      </c>
      <c r="Q36" s="130">
        <v>0</v>
      </c>
      <c r="R36" s="106">
        <v>1</v>
      </c>
      <c r="S36" s="17" t="s">
        <v>8</v>
      </c>
      <c r="T36" s="132"/>
      <c r="U36" s="43"/>
      <c r="V36" s="39"/>
      <c r="W36" s="44"/>
      <c r="X36" s="39"/>
    </row>
    <row r="37" spans="1:24" ht="12.75" customHeight="1" x14ac:dyDescent="0.2">
      <c r="A37" s="83" t="str">
        <f t="shared" si="2"/>
        <v>2</v>
      </c>
      <c r="B37" s="86" t="str">
        <f t="shared" si="2"/>
        <v>Christian Sanchez</v>
      </c>
      <c r="C37" s="12"/>
      <c r="D37" s="130"/>
      <c r="E37" s="130"/>
      <c r="F37" s="14"/>
      <c r="G37" s="12"/>
      <c r="H37" s="130"/>
      <c r="I37" s="130"/>
      <c r="J37" s="14"/>
      <c r="K37" s="12">
        <v>5</v>
      </c>
      <c r="L37" s="130">
        <v>4</v>
      </c>
      <c r="M37" s="130">
        <v>1</v>
      </c>
      <c r="N37" s="106">
        <v>0</v>
      </c>
      <c r="O37" s="12">
        <v>4</v>
      </c>
      <c r="P37" s="130">
        <v>0</v>
      </c>
      <c r="Q37" s="130">
        <v>3</v>
      </c>
      <c r="R37" s="106">
        <v>0</v>
      </c>
      <c r="S37" s="17"/>
      <c r="T37" s="132"/>
      <c r="U37" s="43"/>
      <c r="V37" s="39"/>
      <c r="W37" s="44"/>
      <c r="X37" s="39"/>
    </row>
    <row r="38" spans="1:24" ht="12.75" customHeight="1" x14ac:dyDescent="0.2">
      <c r="A38" s="83" t="str">
        <f t="shared" si="2"/>
        <v>11</v>
      </c>
      <c r="B38" s="86" t="str">
        <f t="shared" si="2"/>
        <v>Gregory Santos</v>
      </c>
      <c r="C38" s="12">
        <v>4</v>
      </c>
      <c r="D38" s="130">
        <v>0</v>
      </c>
      <c r="E38" s="130">
        <v>2</v>
      </c>
      <c r="F38" s="14">
        <v>0</v>
      </c>
      <c r="G38" s="12"/>
      <c r="H38" s="130"/>
      <c r="I38" s="130"/>
      <c r="J38" s="14"/>
      <c r="K38" s="12">
        <v>4</v>
      </c>
      <c r="L38" s="130">
        <v>1</v>
      </c>
      <c r="M38" s="130">
        <v>2</v>
      </c>
      <c r="N38" s="106">
        <v>0</v>
      </c>
      <c r="O38" s="15">
        <v>4</v>
      </c>
      <c r="P38" s="130">
        <v>0</v>
      </c>
      <c r="Q38" s="130">
        <v>3</v>
      </c>
      <c r="R38" s="123">
        <v>1</v>
      </c>
      <c r="S38" s="17"/>
      <c r="T38" s="132"/>
      <c r="U38" s="43"/>
      <c r="V38" s="39"/>
      <c r="W38" s="44"/>
      <c r="X38" s="39"/>
    </row>
    <row r="39" spans="1:24" ht="12.75" customHeight="1" x14ac:dyDescent="0.2">
      <c r="A39" s="83" t="str">
        <f t="shared" si="2"/>
        <v>9</v>
      </c>
      <c r="B39" s="86" t="str">
        <f t="shared" si="2"/>
        <v>Romario Ferreras</v>
      </c>
      <c r="C39" s="12"/>
      <c r="D39" s="130"/>
      <c r="E39" s="130"/>
      <c r="F39" s="14"/>
      <c r="G39" s="12"/>
      <c r="H39" s="130"/>
      <c r="I39" s="130"/>
      <c r="J39" s="14"/>
      <c r="K39" s="12"/>
      <c r="L39" s="130"/>
      <c r="M39" s="130"/>
      <c r="N39" s="106"/>
      <c r="O39" s="15"/>
      <c r="P39" s="130"/>
      <c r="Q39" s="130"/>
      <c r="R39" s="16"/>
      <c r="S39" s="17"/>
      <c r="T39" s="132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0"/>
      <c r="E40" s="130"/>
      <c r="F40" s="14"/>
      <c r="G40" s="12"/>
      <c r="H40" s="130"/>
      <c r="I40" s="130"/>
      <c r="J40" s="14"/>
      <c r="K40" s="12"/>
      <c r="L40" s="130"/>
      <c r="M40" s="130"/>
      <c r="N40" s="106"/>
      <c r="O40" s="15"/>
      <c r="P40" s="130"/>
      <c r="Q40" s="130"/>
      <c r="R40" s="16"/>
      <c r="S40" s="17"/>
      <c r="T40" s="132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06"/>
      <c r="O41" s="15"/>
      <c r="P41" s="130"/>
      <c r="Q41" s="130"/>
      <c r="R41" s="16"/>
      <c r="S41" s="17"/>
      <c r="T41" s="132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06"/>
      <c r="O42" s="15"/>
      <c r="P42" s="130"/>
      <c r="Q42" s="130"/>
      <c r="R42" s="16"/>
      <c r="S42" s="17"/>
      <c r="T42" s="132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06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06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Frank Perez</v>
      </c>
      <c r="C50" s="20">
        <v>25</v>
      </c>
      <c r="D50" s="21">
        <v>7</v>
      </c>
      <c r="E50" s="21">
        <v>7</v>
      </c>
      <c r="F50" s="22">
        <v>4</v>
      </c>
      <c r="G50" s="20"/>
      <c r="H50" s="21"/>
      <c r="I50" s="21"/>
      <c r="J50" s="22"/>
      <c r="K50" s="20">
        <v>27</v>
      </c>
      <c r="L50" s="21">
        <v>12</v>
      </c>
      <c r="M50" s="21">
        <v>10</v>
      </c>
      <c r="N50" s="22">
        <v>5</v>
      </c>
      <c r="O50" s="20">
        <v>24</v>
      </c>
      <c r="P50" s="21">
        <v>9</v>
      </c>
      <c r="Q50" s="21">
        <v>6</v>
      </c>
      <c r="R50" s="23">
        <v>7</v>
      </c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Otis Perez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25</v>
      </c>
      <c r="D54" s="29">
        <f t="shared" si="4"/>
        <v>7</v>
      </c>
      <c r="E54" s="29">
        <f t="shared" si="4"/>
        <v>7</v>
      </c>
      <c r="F54" s="29">
        <f t="shared" si="4"/>
        <v>4</v>
      </c>
      <c r="G54" s="29">
        <f t="shared" si="4"/>
        <v>0</v>
      </c>
      <c r="H54" s="29">
        <f t="shared" si="4"/>
        <v>0</v>
      </c>
      <c r="I54" s="29">
        <f t="shared" si="4"/>
        <v>0</v>
      </c>
      <c r="J54" s="29">
        <f t="shared" si="4"/>
        <v>0</v>
      </c>
      <c r="K54" s="29">
        <f t="shared" si="4"/>
        <v>27</v>
      </c>
      <c r="L54" s="29">
        <f t="shared" si="4"/>
        <v>12</v>
      </c>
      <c r="M54" s="29">
        <f t="shared" si="4"/>
        <v>10</v>
      </c>
      <c r="N54" s="29">
        <f t="shared" si="4"/>
        <v>5</v>
      </c>
      <c r="O54" s="29">
        <f t="shared" si="4"/>
        <v>24</v>
      </c>
      <c r="P54" s="29">
        <f t="shared" si="4"/>
        <v>9</v>
      </c>
      <c r="Q54" s="29">
        <f t="shared" si="4"/>
        <v>6</v>
      </c>
      <c r="R54" s="29">
        <f t="shared" si="4"/>
        <v>7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121</v>
      </c>
      <c r="D55" s="30">
        <f>SUM(P27,D54)</f>
        <v>31</v>
      </c>
      <c r="E55" s="30">
        <f>SUM(Q27,E54)</f>
        <v>56</v>
      </c>
      <c r="F55" s="30">
        <f>SUM(R27,F54)</f>
        <v>15</v>
      </c>
      <c r="G55" s="30">
        <f t="shared" ref="G55:R55" si="5">SUM(C55,G54)</f>
        <v>121</v>
      </c>
      <c r="H55" s="30">
        <f t="shared" si="5"/>
        <v>31</v>
      </c>
      <c r="I55" s="30">
        <f t="shared" si="5"/>
        <v>56</v>
      </c>
      <c r="J55" s="30">
        <f t="shared" si="5"/>
        <v>15</v>
      </c>
      <c r="K55" s="30">
        <f t="shared" si="5"/>
        <v>148</v>
      </c>
      <c r="L55" s="30">
        <f t="shared" si="5"/>
        <v>43</v>
      </c>
      <c r="M55" s="30">
        <f t="shared" si="5"/>
        <v>66</v>
      </c>
      <c r="N55" s="30">
        <f t="shared" si="5"/>
        <v>20</v>
      </c>
      <c r="O55" s="31">
        <f t="shared" si="5"/>
        <v>172</v>
      </c>
      <c r="P55" s="30">
        <f t="shared" si="5"/>
        <v>52</v>
      </c>
      <c r="Q55" s="30">
        <f t="shared" si="5"/>
        <v>72</v>
      </c>
      <c r="R55" s="32">
        <f t="shared" si="5"/>
        <v>27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/>
      <c r="D57" s="193"/>
      <c r="E57" s="194"/>
      <c r="F57" s="49"/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69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6">A3</f>
        <v>1</v>
      </c>
      <c r="B59" s="86" t="str">
        <f t="shared" ref="B59:B76" si="7">B31</f>
        <v>Joel Valera</v>
      </c>
      <c r="C59" s="12"/>
      <c r="D59" s="130"/>
      <c r="E59" s="130"/>
      <c r="F59" s="14"/>
      <c r="G59" s="12"/>
      <c r="H59" s="130"/>
      <c r="I59" s="130"/>
      <c r="J59" s="14"/>
      <c r="K59" s="12"/>
      <c r="L59" s="130"/>
      <c r="M59" s="130"/>
      <c r="N59" s="14"/>
      <c r="O59" s="58">
        <f>SUM(C3,G3,K3,O3,C31,G31,K31,O31,C59,G59,K59)</f>
        <v>30</v>
      </c>
      <c r="P59" s="88">
        <f>SUM(D3,H3,L3,P3,D31,H31,L31,P31,D59,H59,L59)</f>
        <v>10</v>
      </c>
      <c r="Q59" s="88">
        <f>SUM(E3,I3,M3,Q3,E31,I31,M31,Q31,E59,I59,M59)</f>
        <v>12</v>
      </c>
      <c r="R59" s="89">
        <f>SUM(F3,J3,N3,R3,F31,J31,N31,R31,F59,J59,N59)</f>
        <v>3</v>
      </c>
      <c r="S59" s="84">
        <f>IF(O59=0,0,AVERAGE(P59/O59))</f>
        <v>0.33333333333333331</v>
      </c>
      <c r="U59" s="43" t="s">
        <v>101</v>
      </c>
      <c r="V59" s="86" t="s">
        <v>315</v>
      </c>
      <c r="W59" s="59">
        <v>3</v>
      </c>
      <c r="X59" s="59">
        <v>3</v>
      </c>
      <c r="Y59" s="60">
        <v>0.33333333333333331</v>
      </c>
      <c r="Z59" s="60" t="s">
        <v>200</v>
      </c>
      <c r="AA59" s="60">
        <v>0.42857142857142855</v>
      </c>
      <c r="AB59" s="60" t="s">
        <v>200</v>
      </c>
      <c r="AC59" s="59">
        <v>7</v>
      </c>
      <c r="AD59" s="105">
        <v>0.33333333333333331</v>
      </c>
    </row>
    <row r="60" spans="1:30" x14ac:dyDescent="0.2">
      <c r="A60" s="83" t="str">
        <f t="shared" si="6"/>
        <v>6</v>
      </c>
      <c r="B60" s="86" t="str">
        <f t="shared" si="7"/>
        <v>Michael Vargas</v>
      </c>
      <c r="C60" s="12"/>
      <c r="D60" s="130"/>
      <c r="E60" s="130"/>
      <c r="F60" s="14"/>
      <c r="G60" s="12"/>
      <c r="H60" s="130"/>
      <c r="I60" s="130"/>
      <c r="J60" s="14"/>
      <c r="K60" s="12"/>
      <c r="L60" s="130"/>
      <c r="M60" s="130"/>
      <c r="N60" s="14"/>
      <c r="O60" s="90">
        <f t="shared" ref="O60:R60" si="8">SUM(C4,G4,K4,O4,C32,G32,K32,O32,C60,G60,K60)</f>
        <v>31</v>
      </c>
      <c r="P60" s="56">
        <f t="shared" si="8"/>
        <v>14</v>
      </c>
      <c r="Q60" s="56">
        <f t="shared" si="8"/>
        <v>7</v>
      </c>
      <c r="R60" s="91">
        <f t="shared" si="8"/>
        <v>9</v>
      </c>
      <c r="S60" s="85">
        <f t="shared" ref="S60:S76" si="9">IF(O60=0,0,AVERAGE(P60/O60))</f>
        <v>0.45161290322580644</v>
      </c>
      <c r="U60" s="43" t="s">
        <v>152</v>
      </c>
      <c r="V60" s="86" t="s">
        <v>316</v>
      </c>
      <c r="W60" s="59">
        <v>9</v>
      </c>
      <c r="X60" s="59">
        <v>9</v>
      </c>
      <c r="Y60" s="60">
        <v>0.45161290322580644</v>
      </c>
      <c r="Z60" s="60" t="s">
        <v>200</v>
      </c>
      <c r="AA60" s="60">
        <v>1.2857142857142858</v>
      </c>
      <c r="AB60" s="60" t="s">
        <v>200</v>
      </c>
      <c r="AC60" s="59">
        <v>7</v>
      </c>
      <c r="AD60" s="105">
        <v>0.45161290322580644</v>
      </c>
    </row>
    <row r="61" spans="1:30" x14ac:dyDescent="0.2">
      <c r="A61" s="83" t="str">
        <f t="shared" si="6"/>
        <v>3</v>
      </c>
      <c r="B61" s="86" t="str">
        <f t="shared" si="7"/>
        <v>Valentin Campusano</v>
      </c>
      <c r="C61" s="12"/>
      <c r="D61" s="130"/>
      <c r="E61" s="130"/>
      <c r="F61" s="14"/>
      <c r="G61" s="12"/>
      <c r="H61" s="130"/>
      <c r="I61" s="130"/>
      <c r="J61" s="14"/>
      <c r="K61" s="12"/>
      <c r="L61" s="130"/>
      <c r="M61" s="130"/>
      <c r="N61" s="14"/>
      <c r="O61" s="90">
        <f t="shared" ref="O61:R61" si="10">SUM(C5,G5,K5,O5,C33,G33,K33,O33,C61,G61,K61)</f>
        <v>14</v>
      </c>
      <c r="P61" s="56">
        <f t="shared" si="10"/>
        <v>3</v>
      </c>
      <c r="Q61" s="56">
        <f t="shared" si="10"/>
        <v>7</v>
      </c>
      <c r="R61" s="91">
        <f t="shared" si="10"/>
        <v>3</v>
      </c>
      <c r="S61" s="85">
        <f t="shared" si="9"/>
        <v>0.21428571428571427</v>
      </c>
      <c r="U61" s="43" t="s">
        <v>149</v>
      </c>
      <c r="V61" s="86" t="s">
        <v>317</v>
      </c>
      <c r="W61" s="59">
        <v>3</v>
      </c>
      <c r="X61" s="59">
        <v>3</v>
      </c>
      <c r="Y61" s="60">
        <v>0.21428571428571427</v>
      </c>
      <c r="Z61" s="60" t="s">
        <v>203</v>
      </c>
      <c r="AA61" s="60">
        <v>0.5</v>
      </c>
      <c r="AB61" s="60" t="s">
        <v>200</v>
      </c>
      <c r="AC61" s="59">
        <v>6</v>
      </c>
      <c r="AD61" s="105">
        <v>0.15</v>
      </c>
    </row>
    <row r="62" spans="1:30" x14ac:dyDescent="0.2">
      <c r="A62" s="83" t="str">
        <f t="shared" si="6"/>
        <v>8</v>
      </c>
      <c r="B62" s="86" t="str">
        <f t="shared" si="7"/>
        <v>Franklin Peguero</v>
      </c>
      <c r="C62" s="12"/>
      <c r="D62" s="130"/>
      <c r="E62" s="130"/>
      <c r="F62" s="14"/>
      <c r="G62" s="12"/>
      <c r="H62" s="130"/>
      <c r="I62" s="130"/>
      <c r="J62" s="14"/>
      <c r="K62" s="12"/>
      <c r="L62" s="130"/>
      <c r="M62" s="130"/>
      <c r="N62" s="14"/>
      <c r="O62" s="90">
        <f t="shared" ref="O62:R62" si="11">SUM(C6,G6,K6,O6,C34,G34,K34,O34,C62,G62,K62)</f>
        <v>20</v>
      </c>
      <c r="P62" s="56">
        <f t="shared" si="11"/>
        <v>4</v>
      </c>
      <c r="Q62" s="56">
        <f t="shared" si="11"/>
        <v>10</v>
      </c>
      <c r="R62" s="91">
        <f t="shared" si="11"/>
        <v>2</v>
      </c>
      <c r="S62" s="85">
        <f t="shared" si="9"/>
        <v>0.2</v>
      </c>
      <c r="U62" s="43" t="s">
        <v>138</v>
      </c>
      <c r="V62" s="86" t="s">
        <v>318</v>
      </c>
      <c r="W62" s="59">
        <v>2</v>
      </c>
      <c r="X62" s="59">
        <v>2</v>
      </c>
      <c r="Y62" s="60">
        <v>0.2</v>
      </c>
      <c r="Z62" s="60" t="s">
        <v>200</v>
      </c>
      <c r="AA62" s="60">
        <v>0.2857142857142857</v>
      </c>
      <c r="AB62" s="60" t="s">
        <v>200</v>
      </c>
      <c r="AC62" s="59">
        <v>7</v>
      </c>
      <c r="AD62" s="105">
        <v>0.2</v>
      </c>
    </row>
    <row r="63" spans="1:30" x14ac:dyDescent="0.2">
      <c r="A63" s="83" t="str">
        <f t="shared" si="6"/>
        <v>5</v>
      </c>
      <c r="B63" s="86" t="str">
        <f t="shared" si="7"/>
        <v>Ricky Santana</v>
      </c>
      <c r="C63" s="12"/>
      <c r="D63" s="130"/>
      <c r="E63" s="130"/>
      <c r="F63" s="14"/>
      <c r="G63" s="12"/>
      <c r="H63" s="130"/>
      <c r="I63" s="130"/>
      <c r="J63" s="14"/>
      <c r="K63" s="12"/>
      <c r="L63" s="130"/>
      <c r="M63" s="130"/>
      <c r="N63" s="14"/>
      <c r="O63" s="90">
        <f t="shared" ref="O63:R63" si="12">SUM(C7,G7,K7,O7,C35,G35,K35,O35,C63,G63,K63)</f>
        <v>7</v>
      </c>
      <c r="P63" s="56">
        <f t="shared" si="12"/>
        <v>1</v>
      </c>
      <c r="Q63" s="56">
        <f t="shared" si="12"/>
        <v>5</v>
      </c>
      <c r="R63" s="91">
        <f t="shared" si="12"/>
        <v>6</v>
      </c>
      <c r="S63" s="85">
        <f t="shared" si="9"/>
        <v>0.14285714285714285</v>
      </c>
      <c r="U63" s="43" t="s">
        <v>106</v>
      </c>
      <c r="V63" s="86" t="s">
        <v>319</v>
      </c>
      <c r="W63" s="59">
        <v>6</v>
      </c>
      <c r="X63" s="59">
        <v>6</v>
      </c>
      <c r="Y63" s="60">
        <v>0.14285714285714285</v>
      </c>
      <c r="Z63" s="60" t="s">
        <v>203</v>
      </c>
      <c r="AA63" s="60">
        <v>0.8571428571428571</v>
      </c>
      <c r="AB63" s="60" t="s">
        <v>200</v>
      </c>
      <c r="AC63" s="59">
        <v>7</v>
      </c>
      <c r="AD63" s="105">
        <v>0.05</v>
      </c>
    </row>
    <row r="64" spans="1:30" x14ac:dyDescent="0.2">
      <c r="A64" s="83" t="str">
        <f t="shared" si="6"/>
        <v>4</v>
      </c>
      <c r="B64" s="86" t="str">
        <f t="shared" si="7"/>
        <v>Juan Carlos Abreu</v>
      </c>
      <c r="C64" s="12"/>
      <c r="D64" s="130"/>
      <c r="E64" s="130"/>
      <c r="F64" s="14"/>
      <c r="G64" s="12"/>
      <c r="H64" s="130"/>
      <c r="I64" s="130"/>
      <c r="J64" s="14"/>
      <c r="K64" s="12"/>
      <c r="L64" s="130"/>
      <c r="M64" s="130"/>
      <c r="N64" s="14"/>
      <c r="O64" s="90">
        <f t="shared" ref="O64:R64" si="13">SUM(C8,G8,K8,O8,C36,G36,K36,O36,C64,G64,K64)</f>
        <v>26</v>
      </c>
      <c r="P64" s="56">
        <f t="shared" si="13"/>
        <v>10</v>
      </c>
      <c r="Q64" s="56">
        <f t="shared" si="13"/>
        <v>8</v>
      </c>
      <c r="R64" s="91">
        <f t="shared" si="13"/>
        <v>2</v>
      </c>
      <c r="S64" s="85">
        <f t="shared" si="9"/>
        <v>0.38461538461538464</v>
      </c>
      <c r="U64" s="43" t="s">
        <v>105</v>
      </c>
      <c r="V64" s="86" t="s">
        <v>320</v>
      </c>
      <c r="W64" s="59">
        <v>2</v>
      </c>
      <c r="X64" s="59">
        <v>2</v>
      </c>
      <c r="Y64" s="60">
        <v>0.38461538461538464</v>
      </c>
      <c r="Z64" s="60" t="s">
        <v>200</v>
      </c>
      <c r="AA64" s="60">
        <v>0.2857142857142857</v>
      </c>
      <c r="AB64" s="60" t="s">
        <v>200</v>
      </c>
      <c r="AC64" s="59">
        <v>7</v>
      </c>
      <c r="AD64" s="105">
        <v>0.38461538461538464</v>
      </c>
    </row>
    <row r="65" spans="1:30" x14ac:dyDescent="0.2">
      <c r="A65" s="83" t="str">
        <f t="shared" si="6"/>
        <v>2</v>
      </c>
      <c r="B65" s="86" t="str">
        <f t="shared" si="7"/>
        <v>Christian Sanchez</v>
      </c>
      <c r="C65" s="12"/>
      <c r="D65" s="130"/>
      <c r="E65" s="130"/>
      <c r="F65" s="14"/>
      <c r="G65" s="12"/>
      <c r="H65" s="130"/>
      <c r="I65" s="130"/>
      <c r="J65" s="14"/>
      <c r="K65" s="12"/>
      <c r="L65" s="130"/>
      <c r="M65" s="130"/>
      <c r="N65" s="14"/>
      <c r="O65" s="90">
        <f t="shared" ref="O65:R65" si="14">SUM(C9,G9,K9,O9,C37,G37,K37,O37,C65,G65,K65)</f>
        <v>13</v>
      </c>
      <c r="P65" s="56">
        <f t="shared" si="14"/>
        <v>5</v>
      </c>
      <c r="Q65" s="56">
        <f t="shared" si="14"/>
        <v>7</v>
      </c>
      <c r="R65" s="91">
        <f t="shared" si="14"/>
        <v>1</v>
      </c>
      <c r="S65" s="85">
        <f t="shared" si="9"/>
        <v>0.38461538461538464</v>
      </c>
      <c r="U65" s="43" t="s">
        <v>99</v>
      </c>
      <c r="V65" s="86" t="s">
        <v>321</v>
      </c>
      <c r="W65" s="59">
        <v>1</v>
      </c>
      <c r="X65" s="59">
        <v>1</v>
      </c>
      <c r="Y65" s="60">
        <v>0.38461538461538464</v>
      </c>
      <c r="Z65" s="60" t="s">
        <v>203</v>
      </c>
      <c r="AA65" s="60">
        <v>0.16666666666666666</v>
      </c>
      <c r="AB65" s="60" t="s">
        <v>200</v>
      </c>
      <c r="AC65" s="59">
        <v>6</v>
      </c>
      <c r="AD65" s="105">
        <v>0.25</v>
      </c>
    </row>
    <row r="66" spans="1:30" x14ac:dyDescent="0.2">
      <c r="A66" s="83" t="str">
        <f t="shared" si="6"/>
        <v>11</v>
      </c>
      <c r="B66" s="86" t="str">
        <f t="shared" si="7"/>
        <v>Gregory Santos</v>
      </c>
      <c r="C66" s="12"/>
      <c r="D66" s="130"/>
      <c r="E66" s="130"/>
      <c r="F66" s="14"/>
      <c r="G66" s="12"/>
      <c r="H66" s="130"/>
      <c r="I66" s="130"/>
      <c r="J66" s="14"/>
      <c r="K66" s="12"/>
      <c r="L66" s="130"/>
      <c r="M66" s="130"/>
      <c r="N66" s="14"/>
      <c r="O66" s="90">
        <f t="shared" ref="O66:R66" si="15">SUM(C10,G10,K10,O10,C38,G38,K38,O38,C66,G66,K66)</f>
        <v>21</v>
      </c>
      <c r="P66" s="56">
        <f t="shared" si="15"/>
        <v>2</v>
      </c>
      <c r="Q66" s="56">
        <f t="shared" si="15"/>
        <v>12</v>
      </c>
      <c r="R66" s="91">
        <f t="shared" si="15"/>
        <v>1</v>
      </c>
      <c r="S66" s="85">
        <f t="shared" si="9"/>
        <v>9.5238095238095233E-2</v>
      </c>
      <c r="U66" s="43" t="s">
        <v>100</v>
      </c>
      <c r="V66" s="86" t="s">
        <v>373</v>
      </c>
      <c r="W66" s="59">
        <v>1</v>
      </c>
      <c r="X66" s="59">
        <v>1</v>
      </c>
      <c r="Y66" s="60">
        <v>9.5238095238095233E-2</v>
      </c>
      <c r="Z66" s="60" t="s">
        <v>200</v>
      </c>
      <c r="AA66" s="60">
        <v>0.14285714285714285</v>
      </c>
      <c r="AB66" s="60" t="s">
        <v>200</v>
      </c>
      <c r="AC66" s="59">
        <v>7</v>
      </c>
      <c r="AD66" s="105">
        <v>9.5238095238095233E-2</v>
      </c>
    </row>
    <row r="67" spans="1:30" x14ac:dyDescent="0.2">
      <c r="A67" s="83" t="str">
        <f t="shared" si="6"/>
        <v>9</v>
      </c>
      <c r="B67" s="86" t="str">
        <f t="shared" si="7"/>
        <v>Romario Ferreras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f t="shared" ref="O67:R67" si="16">SUM(C11,G11,K11,O11,C39,G39,K39,O39,C67,G67,K67)</f>
        <v>10</v>
      </c>
      <c r="P67" s="56">
        <f t="shared" si="16"/>
        <v>3</v>
      </c>
      <c r="Q67" s="56">
        <f t="shared" si="16"/>
        <v>4</v>
      </c>
      <c r="R67" s="91">
        <f t="shared" si="16"/>
        <v>0</v>
      </c>
      <c r="S67" s="85">
        <f t="shared" si="9"/>
        <v>0.3</v>
      </c>
      <c r="U67" s="43" t="s">
        <v>95</v>
      </c>
      <c r="V67" s="86" t="s">
        <v>409</v>
      </c>
      <c r="W67" s="59">
        <v>0</v>
      </c>
      <c r="X67" s="59" t="s">
        <v>434</v>
      </c>
      <c r="Y67" s="60">
        <v>0.3</v>
      </c>
      <c r="Z67" s="60" t="s">
        <v>203</v>
      </c>
      <c r="AA67" s="60">
        <v>0</v>
      </c>
      <c r="AB67" s="60" t="s">
        <v>204</v>
      </c>
      <c r="AC67" s="59">
        <v>3</v>
      </c>
      <c r="AD67" s="105">
        <v>0.15</v>
      </c>
    </row>
    <row r="68" spans="1:30" x14ac:dyDescent="0.2">
      <c r="A68" s="83">
        <f t="shared" si="6"/>
        <v>0</v>
      </c>
      <c r="B68" s="86">
        <f t="shared" si="7"/>
        <v>0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f t="shared" ref="O68:R68" si="17">SUM(C12,G12,K12,O12,C40,G40,K40,O40,C68,G68,K68)</f>
        <v>0</v>
      </c>
      <c r="P68" s="56">
        <f t="shared" si="17"/>
        <v>0</v>
      </c>
      <c r="Q68" s="56">
        <f t="shared" si="17"/>
        <v>0</v>
      </c>
      <c r="R68" s="91">
        <f t="shared" si="17"/>
        <v>0</v>
      </c>
      <c r="S68" s="85">
        <f t="shared" si="9"/>
        <v>0</v>
      </c>
      <c r="U68" s="43">
        <v>0</v>
      </c>
      <c r="V68" s="86">
        <v>0</v>
      </c>
      <c r="W68" s="59">
        <v>0</v>
      </c>
      <c r="X68" s="59" t="s">
        <v>434</v>
      </c>
      <c r="Y68" s="60">
        <v>0</v>
      </c>
      <c r="Z68" s="60" t="s">
        <v>203</v>
      </c>
      <c r="AA68" s="60">
        <v>0</v>
      </c>
      <c r="AB68" s="60" t="s">
        <v>204</v>
      </c>
      <c r="AC68" s="59">
        <v>0</v>
      </c>
      <c r="AD68" s="105">
        <v>0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434</v>
      </c>
      <c r="Y69" s="60">
        <v>0</v>
      </c>
      <c r="Z69" s="60" t="s">
        <v>203</v>
      </c>
      <c r="AA69" s="60">
        <v>0</v>
      </c>
      <c r="AB69" s="60" t="s">
        <v>204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434</v>
      </c>
      <c r="Y70" s="60">
        <v>0</v>
      </c>
      <c r="Z70" s="60" t="s">
        <v>203</v>
      </c>
      <c r="AA70" s="60">
        <v>0</v>
      </c>
      <c r="AB70" s="60" t="s">
        <v>204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434</v>
      </c>
      <c r="Y71" s="60">
        <v>0</v>
      </c>
      <c r="Z71" s="60" t="s">
        <v>203</v>
      </c>
      <c r="AA71" s="60">
        <v>0</v>
      </c>
      <c r="AB71" s="60" t="s">
        <v>204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Frank Perez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146</v>
      </c>
      <c r="P78" s="21">
        <f t="shared" si="26"/>
        <v>44</v>
      </c>
      <c r="Q78" s="142">
        <f t="shared" si="26"/>
        <v>58</v>
      </c>
      <c r="R78" s="141"/>
      <c r="S78" s="143">
        <f>SUM(Q78/O78)</f>
        <v>0.39726027397260272</v>
      </c>
      <c r="V78" s="56" t="s">
        <v>23</v>
      </c>
      <c r="W78" s="59">
        <v>27</v>
      </c>
      <c r="X78" s="59">
        <v>27</v>
      </c>
      <c r="Y78" s="61"/>
      <c r="Z78" s="61"/>
      <c r="AA78" s="61"/>
      <c r="AB78" s="61"/>
      <c r="AC78" s="158"/>
    </row>
    <row r="79" spans="1:30" x14ac:dyDescent="0.2">
      <c r="A79" s="153"/>
      <c r="B79" s="140" t="str">
        <f>B51</f>
        <v>Otis Perez</v>
      </c>
      <c r="C79" s="12"/>
      <c r="D79" s="130"/>
      <c r="E79" s="130"/>
      <c r="F79" s="14"/>
      <c r="G79" s="12"/>
      <c r="H79" s="130"/>
      <c r="I79" s="130"/>
      <c r="J79" s="14"/>
      <c r="K79" s="12"/>
      <c r="L79" s="130"/>
      <c r="M79" s="130"/>
      <c r="N79" s="14"/>
      <c r="O79" s="90">
        <f t="shared" si="26"/>
        <v>26</v>
      </c>
      <c r="P79" s="56">
        <f t="shared" si="26"/>
        <v>8</v>
      </c>
      <c r="Q79" s="56">
        <f t="shared" si="26"/>
        <v>14</v>
      </c>
      <c r="R79" s="91"/>
      <c r="S79" s="144">
        <f>SUM(Q79/O79)</f>
        <v>0.53846153846153844</v>
      </c>
      <c r="V79" s="67" t="s">
        <v>24</v>
      </c>
      <c r="W79" s="158"/>
      <c r="X79" s="158"/>
      <c r="Y79" s="68">
        <v>0.45161290322580644</v>
      </c>
      <c r="Z79" s="68"/>
      <c r="AA79" s="68">
        <v>1.2857142857142858</v>
      </c>
      <c r="AB79" s="68"/>
      <c r="AC79" s="158"/>
    </row>
    <row r="80" spans="1:30" x14ac:dyDescent="0.2">
      <c r="A80" s="153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44" t="e">
        <f>SUM(Q80/O80)</f>
        <v>#DIV/0!</v>
      </c>
      <c r="V80" s="67"/>
      <c r="W80" s="158"/>
      <c r="X80" s="158"/>
      <c r="Y80" s="68"/>
      <c r="Z80" s="68"/>
      <c r="AA80" s="68"/>
      <c r="AB80" s="68"/>
      <c r="AC80" s="158"/>
    </row>
    <row r="81" spans="1:29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172</v>
      </c>
      <c r="P82" s="29">
        <f t="shared" si="27"/>
        <v>52</v>
      </c>
      <c r="Q82" s="29">
        <f t="shared" si="27"/>
        <v>72</v>
      </c>
      <c r="R82" s="29">
        <f t="shared" si="27"/>
        <v>27</v>
      </c>
      <c r="S82" s="69">
        <f>AVERAGE(P82/O82)</f>
        <v>0.30232558139534882</v>
      </c>
      <c r="Y82" s="158"/>
      <c r="Z82" s="158"/>
    </row>
    <row r="83" spans="1:29" ht="13.5" thickBot="1" x14ac:dyDescent="0.25">
      <c r="A83" s="18"/>
      <c r="B83" s="28" t="s">
        <v>11</v>
      </c>
      <c r="C83" s="29">
        <f>SUM(O55,C82)</f>
        <v>172</v>
      </c>
      <c r="D83" s="29">
        <f>SUM(P55,D82)</f>
        <v>52</v>
      </c>
      <c r="E83" s="29">
        <f>SUM(Q55,E82)</f>
        <v>72</v>
      </c>
      <c r="F83" s="29">
        <f>SUM(R55,F82)</f>
        <v>27</v>
      </c>
      <c r="G83" s="29">
        <f t="shared" ref="G83:M83" si="28">SUM(C83,G82)</f>
        <v>172</v>
      </c>
      <c r="H83" s="29">
        <f t="shared" si="28"/>
        <v>52</v>
      </c>
      <c r="I83" s="29">
        <f t="shared" si="28"/>
        <v>72</v>
      </c>
      <c r="J83" s="29">
        <f t="shared" si="28"/>
        <v>27</v>
      </c>
      <c r="K83" s="29">
        <f t="shared" si="28"/>
        <v>172</v>
      </c>
      <c r="L83" s="29">
        <f t="shared" si="28"/>
        <v>52</v>
      </c>
      <c r="M83" s="29">
        <f t="shared" si="28"/>
        <v>72</v>
      </c>
      <c r="N83" s="29">
        <f>SUM(AA27,N82)</f>
        <v>0</v>
      </c>
      <c r="O83" s="70"/>
      <c r="P83" s="71"/>
      <c r="Q83" s="71"/>
      <c r="R83" s="71"/>
      <c r="S83" s="72"/>
      <c r="Y83" s="158"/>
      <c r="Z83" s="158"/>
      <c r="AC83" s="15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0.48</v>
      </c>
      <c r="V84" s="195" t="s">
        <v>25</v>
      </c>
      <c r="W84" s="196"/>
      <c r="X84" s="197"/>
      <c r="Y84" s="158"/>
      <c r="Z84" s="158"/>
      <c r="AA84" s="73" t="s">
        <v>26</v>
      </c>
      <c r="AB84" s="73"/>
      <c r="AC84" s="158"/>
    </row>
    <row r="85" spans="1:29" x14ac:dyDescent="0.2">
      <c r="V85" s="77" t="s">
        <v>27</v>
      </c>
      <c r="W85" s="61"/>
      <c r="X85" s="78">
        <v>0.50724637681159424</v>
      </c>
      <c r="Y85" s="158" t="s">
        <v>37</v>
      </c>
      <c r="Z85" s="158"/>
      <c r="AA85" s="73" t="s">
        <v>28</v>
      </c>
      <c r="AB85" s="73"/>
      <c r="AC85" s="158"/>
    </row>
    <row r="86" spans="1:29" x14ac:dyDescent="0.2">
      <c r="A86" s="67" t="s">
        <v>31</v>
      </c>
      <c r="C86" s="130">
        <f>COUNTA(C1,G1,K1,O1,C29,G29,K29,O29,C57,G57,K57)</f>
        <v>8</v>
      </c>
      <c r="E86" s="73" t="s">
        <v>32</v>
      </c>
      <c r="V86" s="77" t="s">
        <v>29</v>
      </c>
      <c r="W86" s="61" t="s">
        <v>322</v>
      </c>
      <c r="X86" s="79">
        <v>0.60273972602739723</v>
      </c>
      <c r="Y86" s="158" t="s">
        <v>200</v>
      </c>
      <c r="Z86" s="158"/>
      <c r="AA86" s="73" t="s">
        <v>30</v>
      </c>
      <c r="AB86" s="73"/>
      <c r="AC86" s="158"/>
    </row>
    <row r="87" spans="1:29" x14ac:dyDescent="0.2">
      <c r="E87" s="73"/>
      <c r="V87" s="77" t="s">
        <v>29</v>
      </c>
      <c r="W87" s="61" t="s">
        <v>374</v>
      </c>
      <c r="X87" s="147">
        <v>0.46153846153846156</v>
      </c>
      <c r="Y87" s="158" t="s">
        <v>205</v>
      </c>
      <c r="Z87" s="158"/>
      <c r="AA87" s="158"/>
      <c r="AB87" s="158"/>
      <c r="AC87" s="158"/>
    </row>
    <row r="88" spans="1:29" x14ac:dyDescent="0.2">
      <c r="V88" s="77" t="s">
        <v>29</v>
      </c>
      <c r="W88" s="61">
        <v>0</v>
      </c>
      <c r="X88" s="147" t="e">
        <v>#DIV/0!</v>
      </c>
      <c r="Y88" s="158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205</v>
      </c>
    </row>
  </sheetData>
  <sheetProtection password="97AA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101" priority="5" stopIfTrue="1" operator="equal">
      <formula>$Y$79</formula>
    </cfRule>
  </conditionalFormatting>
  <conditionalFormatting sqref="AA59:AB74 AA77:AB77">
    <cfRule type="cellIs" dxfId="100" priority="6" stopIfTrue="1" operator="equal">
      <formula>$AA$79</formula>
    </cfRule>
  </conditionalFormatting>
  <conditionalFormatting sqref="Y75:Z75">
    <cfRule type="cellIs" dxfId="99" priority="3" stopIfTrue="1" operator="equal">
      <formula>$Y$79</formula>
    </cfRule>
  </conditionalFormatting>
  <conditionalFormatting sqref="AA75:AB75">
    <cfRule type="cellIs" dxfId="98" priority="4" stopIfTrue="1" operator="equal">
      <formula>$AA$79</formula>
    </cfRule>
  </conditionalFormatting>
  <conditionalFormatting sqref="Y76:Z76">
    <cfRule type="cellIs" dxfId="97" priority="1" stopIfTrue="1" operator="equal">
      <formula>$Y$79</formula>
    </cfRule>
  </conditionalFormatting>
  <conditionalFormatting sqref="AA76:AB76">
    <cfRule type="cellIs" dxfId="9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0">
    <tabColor rgb="FF92D050"/>
  </sheetPr>
  <dimension ref="A1:AD89"/>
  <sheetViews>
    <sheetView zoomScaleNormal="100" workbookViewId="0">
      <pane xSplit="2" ySplit="2" topLeftCell="C43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20" ht="13.5" thickBot="1" x14ac:dyDescent="0.25">
      <c r="A1" s="1" t="s">
        <v>0</v>
      </c>
      <c r="B1" s="2" t="s">
        <v>1</v>
      </c>
      <c r="C1" s="192" t="s">
        <v>305</v>
      </c>
      <c r="D1" s="193"/>
      <c r="E1" s="194"/>
      <c r="F1" s="4">
        <v>5</v>
      </c>
      <c r="G1" s="192" t="s">
        <v>304</v>
      </c>
      <c r="H1" s="193"/>
      <c r="I1" s="194"/>
      <c r="J1" s="4">
        <v>15</v>
      </c>
      <c r="K1" s="192" t="s">
        <v>249</v>
      </c>
      <c r="L1" s="193"/>
      <c r="M1" s="194"/>
      <c r="N1" s="4">
        <v>16</v>
      </c>
      <c r="O1" s="199" t="s">
        <v>303</v>
      </c>
      <c r="P1" s="193"/>
      <c r="Q1" s="194"/>
      <c r="R1" s="5">
        <v>5</v>
      </c>
      <c r="S1" s="6"/>
    </row>
    <row r="2" spans="1:20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2">
      <c r="A3" s="83" t="s">
        <v>165</v>
      </c>
      <c r="B3" s="86" t="s">
        <v>50</v>
      </c>
      <c r="C3" s="12">
        <v>6</v>
      </c>
      <c r="D3" s="13">
        <v>1</v>
      </c>
      <c r="E3" s="13">
        <v>3</v>
      </c>
      <c r="F3" s="14">
        <v>0</v>
      </c>
      <c r="G3" s="12">
        <v>4</v>
      </c>
      <c r="H3" s="13">
        <v>1</v>
      </c>
      <c r="I3" s="13">
        <v>1</v>
      </c>
      <c r="J3" s="14">
        <v>0</v>
      </c>
      <c r="K3" s="12">
        <v>2</v>
      </c>
      <c r="L3" s="13">
        <v>1</v>
      </c>
      <c r="M3" s="13">
        <v>0</v>
      </c>
      <c r="N3" s="14">
        <v>0</v>
      </c>
      <c r="O3" s="12">
        <v>4</v>
      </c>
      <c r="P3" s="13">
        <v>2</v>
      </c>
      <c r="Q3" s="13">
        <v>0</v>
      </c>
      <c r="R3" s="14">
        <v>0</v>
      </c>
      <c r="S3" s="17"/>
      <c r="T3" s="132"/>
    </row>
    <row r="4" spans="1:20" x14ac:dyDescent="0.2">
      <c r="A4" s="83" t="s">
        <v>107</v>
      </c>
      <c r="B4" s="86" t="s">
        <v>177</v>
      </c>
      <c r="C4" s="12">
        <v>2</v>
      </c>
      <c r="D4" s="13">
        <v>0</v>
      </c>
      <c r="E4" s="13">
        <v>2</v>
      </c>
      <c r="F4" s="14">
        <v>0</v>
      </c>
      <c r="G4" s="12">
        <v>4</v>
      </c>
      <c r="H4" s="13">
        <v>1</v>
      </c>
      <c r="I4" s="13">
        <v>2</v>
      </c>
      <c r="J4" s="14">
        <v>1</v>
      </c>
      <c r="K4" s="12">
        <v>4</v>
      </c>
      <c r="L4" s="13">
        <v>1</v>
      </c>
      <c r="M4" s="13">
        <v>2</v>
      </c>
      <c r="N4" s="14">
        <v>0</v>
      </c>
      <c r="O4" s="12">
        <v>5</v>
      </c>
      <c r="P4" s="13">
        <v>2</v>
      </c>
      <c r="Q4" s="13">
        <v>2</v>
      </c>
      <c r="R4" s="14">
        <v>0</v>
      </c>
      <c r="S4" s="17"/>
      <c r="T4" s="99"/>
    </row>
    <row r="5" spans="1:20" x14ac:dyDescent="0.2">
      <c r="A5" s="83" t="s">
        <v>141</v>
      </c>
      <c r="B5" s="86" t="s">
        <v>52</v>
      </c>
      <c r="C5" s="12">
        <v>6</v>
      </c>
      <c r="D5" s="130">
        <v>3</v>
      </c>
      <c r="E5" s="130">
        <v>1</v>
      </c>
      <c r="F5" s="14">
        <v>0</v>
      </c>
      <c r="G5" s="12">
        <v>4</v>
      </c>
      <c r="H5" s="130">
        <v>0</v>
      </c>
      <c r="I5" s="130">
        <v>0</v>
      </c>
      <c r="J5" s="14">
        <v>3</v>
      </c>
      <c r="K5" s="12">
        <v>2</v>
      </c>
      <c r="L5" s="130">
        <v>0</v>
      </c>
      <c r="M5" s="130">
        <v>0</v>
      </c>
      <c r="N5" s="14">
        <v>0</v>
      </c>
      <c r="O5" s="12">
        <v>5</v>
      </c>
      <c r="P5" s="130">
        <v>1</v>
      </c>
      <c r="Q5" s="130">
        <v>1</v>
      </c>
      <c r="R5" s="14">
        <v>4</v>
      </c>
      <c r="S5" s="17"/>
      <c r="T5" s="132"/>
    </row>
    <row r="6" spans="1:20" x14ac:dyDescent="0.2">
      <c r="A6" s="83" t="s">
        <v>158</v>
      </c>
      <c r="B6" s="86" t="s">
        <v>86</v>
      </c>
      <c r="C6" s="12">
        <v>0</v>
      </c>
      <c r="D6" s="130">
        <v>0</v>
      </c>
      <c r="E6" s="130">
        <v>0</v>
      </c>
      <c r="F6" s="14">
        <v>0</v>
      </c>
      <c r="G6" s="12">
        <v>0</v>
      </c>
      <c r="H6" s="130">
        <v>0</v>
      </c>
      <c r="I6" s="130">
        <v>0</v>
      </c>
      <c r="J6" s="14">
        <v>0</v>
      </c>
      <c r="K6" s="12">
        <v>3</v>
      </c>
      <c r="L6" s="130">
        <v>0</v>
      </c>
      <c r="M6" s="130">
        <v>1</v>
      </c>
      <c r="N6" s="14">
        <v>0</v>
      </c>
      <c r="O6" s="12">
        <v>0</v>
      </c>
      <c r="P6" s="130">
        <v>0</v>
      </c>
      <c r="Q6" s="130">
        <v>0</v>
      </c>
      <c r="R6" s="14">
        <v>2</v>
      </c>
      <c r="S6" s="17"/>
      <c r="T6" s="99"/>
    </row>
    <row r="7" spans="1:20" x14ac:dyDescent="0.2">
      <c r="A7" s="83" t="s">
        <v>139</v>
      </c>
      <c r="B7" s="86" t="s">
        <v>191</v>
      </c>
      <c r="C7" s="12">
        <v>4</v>
      </c>
      <c r="D7" s="130">
        <v>3</v>
      </c>
      <c r="E7" s="130">
        <v>0</v>
      </c>
      <c r="F7" s="14">
        <v>1</v>
      </c>
      <c r="G7" s="12">
        <v>3</v>
      </c>
      <c r="H7" s="130">
        <v>1</v>
      </c>
      <c r="I7" s="130">
        <v>1</v>
      </c>
      <c r="J7" s="14">
        <v>1</v>
      </c>
      <c r="K7" s="12">
        <v>0</v>
      </c>
      <c r="L7" s="130">
        <v>0</v>
      </c>
      <c r="M7" s="130">
        <v>0</v>
      </c>
      <c r="N7" s="14">
        <v>0</v>
      </c>
      <c r="O7" s="15">
        <v>5</v>
      </c>
      <c r="P7" s="130">
        <v>2</v>
      </c>
      <c r="Q7" s="130">
        <v>0</v>
      </c>
      <c r="R7" s="16">
        <v>0</v>
      </c>
      <c r="S7" s="17"/>
      <c r="T7" s="132"/>
    </row>
    <row r="8" spans="1:20" x14ac:dyDescent="0.2">
      <c r="A8" s="83" t="s">
        <v>110</v>
      </c>
      <c r="B8" s="86" t="s">
        <v>238</v>
      </c>
      <c r="C8" s="12">
        <v>1</v>
      </c>
      <c r="D8" s="130">
        <v>1</v>
      </c>
      <c r="E8" s="130">
        <v>0</v>
      </c>
      <c r="F8" s="14">
        <v>0</v>
      </c>
      <c r="G8" s="12"/>
      <c r="H8" s="130"/>
      <c r="I8" s="130"/>
      <c r="J8" s="14"/>
      <c r="K8" s="12">
        <v>2</v>
      </c>
      <c r="L8" s="130">
        <v>0</v>
      </c>
      <c r="M8" s="130">
        <v>1</v>
      </c>
      <c r="N8" s="14">
        <v>0</v>
      </c>
      <c r="O8" s="15">
        <v>2</v>
      </c>
      <c r="P8" s="130">
        <v>1</v>
      </c>
      <c r="Q8" s="130">
        <v>1</v>
      </c>
      <c r="R8" s="16">
        <v>0</v>
      </c>
      <c r="S8" s="17"/>
      <c r="T8" s="99"/>
    </row>
    <row r="9" spans="1:20" x14ac:dyDescent="0.2">
      <c r="A9" s="83" t="s">
        <v>103</v>
      </c>
      <c r="B9" s="86" t="s">
        <v>234</v>
      </c>
      <c r="C9" s="12">
        <v>5</v>
      </c>
      <c r="D9" s="130">
        <v>4</v>
      </c>
      <c r="E9" s="130">
        <v>1</v>
      </c>
      <c r="F9" s="14">
        <v>1</v>
      </c>
      <c r="G9" s="12">
        <v>4</v>
      </c>
      <c r="H9" s="130">
        <v>1</v>
      </c>
      <c r="I9" s="130">
        <v>1</v>
      </c>
      <c r="J9" s="14">
        <v>2</v>
      </c>
      <c r="K9" s="12">
        <v>1</v>
      </c>
      <c r="L9" s="130">
        <v>0</v>
      </c>
      <c r="M9" s="130">
        <v>1</v>
      </c>
      <c r="N9" s="14">
        <v>2</v>
      </c>
      <c r="O9" s="15">
        <v>5</v>
      </c>
      <c r="P9" s="130">
        <v>3</v>
      </c>
      <c r="Q9" s="130">
        <v>0</v>
      </c>
      <c r="R9" s="16">
        <v>5</v>
      </c>
      <c r="S9" s="17"/>
      <c r="T9" s="99"/>
    </row>
    <row r="10" spans="1:20" x14ac:dyDescent="0.2">
      <c r="A10" s="83" t="s">
        <v>217</v>
      </c>
      <c r="B10" s="86" t="s">
        <v>345</v>
      </c>
      <c r="C10" s="12">
        <v>4</v>
      </c>
      <c r="D10" s="130">
        <v>1</v>
      </c>
      <c r="E10" s="130">
        <v>1</v>
      </c>
      <c r="F10" s="14">
        <v>1</v>
      </c>
      <c r="G10" s="12"/>
      <c r="H10" s="130"/>
      <c r="I10" s="130"/>
      <c r="J10" s="14"/>
      <c r="K10" s="12">
        <v>3</v>
      </c>
      <c r="L10" s="130">
        <v>0</v>
      </c>
      <c r="M10" s="130">
        <v>0</v>
      </c>
      <c r="N10" s="14">
        <v>2</v>
      </c>
      <c r="O10" s="15"/>
      <c r="P10" s="130"/>
      <c r="Q10" s="130"/>
      <c r="R10" s="16"/>
      <c r="S10" s="17"/>
      <c r="T10" s="99"/>
    </row>
    <row r="11" spans="1:20" x14ac:dyDescent="0.2">
      <c r="A11" s="83" t="s">
        <v>260</v>
      </c>
      <c r="B11" s="86" t="s">
        <v>151</v>
      </c>
      <c r="C11" s="12">
        <v>6</v>
      </c>
      <c r="D11" s="130">
        <v>4</v>
      </c>
      <c r="E11" s="130">
        <v>2</v>
      </c>
      <c r="F11" s="14">
        <v>4</v>
      </c>
      <c r="G11" s="12">
        <v>4</v>
      </c>
      <c r="H11" s="130">
        <v>1</v>
      </c>
      <c r="I11" s="130">
        <v>1</v>
      </c>
      <c r="J11" s="14">
        <v>3</v>
      </c>
      <c r="K11" s="12">
        <v>4</v>
      </c>
      <c r="L11" s="130">
        <v>2</v>
      </c>
      <c r="M11" s="130">
        <v>1</v>
      </c>
      <c r="N11" s="14">
        <v>1</v>
      </c>
      <c r="O11" s="15">
        <v>6</v>
      </c>
      <c r="P11" s="130">
        <v>3</v>
      </c>
      <c r="Q11" s="130">
        <v>2</v>
      </c>
      <c r="R11" s="16">
        <v>0</v>
      </c>
      <c r="S11" s="17"/>
      <c r="T11" s="132"/>
    </row>
    <row r="12" spans="1:20" x14ac:dyDescent="0.2">
      <c r="A12" s="83" t="s">
        <v>96</v>
      </c>
      <c r="B12" s="86" t="s">
        <v>346</v>
      </c>
      <c r="C12" s="12">
        <v>1</v>
      </c>
      <c r="D12" s="130">
        <v>0</v>
      </c>
      <c r="E12" s="130">
        <v>1</v>
      </c>
      <c r="F12" s="14">
        <v>0</v>
      </c>
      <c r="G12" s="12"/>
      <c r="H12" s="130"/>
      <c r="I12" s="130"/>
      <c r="J12" s="14"/>
      <c r="K12" s="12">
        <v>2</v>
      </c>
      <c r="L12" s="130">
        <v>1</v>
      </c>
      <c r="M12" s="130">
        <v>0</v>
      </c>
      <c r="N12" s="14">
        <v>0</v>
      </c>
      <c r="O12" s="15"/>
      <c r="P12" s="130"/>
      <c r="Q12" s="130"/>
      <c r="R12" s="14"/>
      <c r="S12" s="17"/>
      <c r="T12" s="99"/>
    </row>
    <row r="13" spans="1:20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5"/>
      <c r="P13" s="130"/>
      <c r="Q13" s="130"/>
      <c r="R13" s="14"/>
      <c r="S13" s="17"/>
      <c r="T13" s="131"/>
    </row>
    <row r="14" spans="1:20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5"/>
      <c r="P14" s="130"/>
      <c r="Q14" s="130"/>
      <c r="R14" s="14"/>
      <c r="S14" s="17" t="s">
        <v>8</v>
      </c>
      <c r="T14" s="99"/>
    </row>
    <row r="15" spans="1:20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5"/>
      <c r="P15" s="130"/>
      <c r="Q15" s="130"/>
      <c r="R15" s="14"/>
      <c r="S15" s="17" t="s">
        <v>8</v>
      </c>
      <c r="T15" s="99"/>
    </row>
    <row r="16" spans="1:20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5"/>
      <c r="P16" s="130"/>
      <c r="Q16" s="130"/>
      <c r="R16" s="14"/>
      <c r="S16" s="17" t="s">
        <v>8</v>
      </c>
      <c r="T16" s="132"/>
    </row>
    <row r="17" spans="1:24" x14ac:dyDescent="0.2">
      <c r="A17" s="83"/>
      <c r="B17" s="86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  <c r="T17" s="99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5"/>
      <c r="P18" s="130"/>
      <c r="Q18" s="130"/>
      <c r="R18" s="14"/>
      <c r="S18" s="17"/>
      <c r="T18" s="99"/>
    </row>
    <row r="19" spans="1:24" s="131" customFormat="1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5"/>
      <c r="P19" s="130"/>
      <c r="Q19" s="130"/>
      <c r="R19" s="14"/>
      <c r="S19" s="17"/>
      <c r="T19" s="99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5"/>
      <c r="P20" s="130"/>
      <c r="Q20" s="130"/>
      <c r="R20" s="14"/>
      <c r="S20" s="17"/>
      <c r="T20" s="99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36"/>
      <c r="P21" s="109"/>
      <c r="Q21" s="109"/>
      <c r="R21" s="111"/>
      <c r="S21" s="17"/>
      <c r="T21" s="99"/>
    </row>
    <row r="22" spans="1:24" x14ac:dyDescent="0.2">
      <c r="A22" s="18" t="s">
        <v>9</v>
      </c>
      <c r="B22" s="151" t="s">
        <v>87</v>
      </c>
      <c r="C22" s="20"/>
      <c r="D22" s="21"/>
      <c r="E22" s="21"/>
      <c r="F22" s="22"/>
      <c r="G22" s="20">
        <v>23</v>
      </c>
      <c r="H22" s="21">
        <v>5</v>
      </c>
      <c r="I22" s="21">
        <v>6</v>
      </c>
      <c r="J22" s="22">
        <v>10</v>
      </c>
      <c r="K22" s="20"/>
      <c r="L22" s="21"/>
      <c r="M22" s="21"/>
      <c r="N22" s="22"/>
      <c r="O22" s="20"/>
      <c r="P22" s="21"/>
      <c r="Q22" s="21"/>
      <c r="R22" s="23"/>
      <c r="S22" s="24"/>
      <c r="T22" s="129"/>
    </row>
    <row r="23" spans="1:24" x14ac:dyDescent="0.2">
      <c r="A23" s="18"/>
      <c r="B23" s="152" t="s">
        <v>78</v>
      </c>
      <c r="C23" s="90">
        <v>35</v>
      </c>
      <c r="D23" s="56">
        <v>17</v>
      </c>
      <c r="E23" s="56">
        <v>11</v>
      </c>
      <c r="F23" s="91">
        <v>7</v>
      </c>
      <c r="G23" s="90"/>
      <c r="H23" s="56"/>
      <c r="I23" s="56"/>
      <c r="J23" s="91"/>
      <c r="K23" s="90">
        <v>23</v>
      </c>
      <c r="L23" s="56">
        <v>5</v>
      </c>
      <c r="M23" s="56">
        <v>6</v>
      </c>
      <c r="N23" s="91">
        <v>5</v>
      </c>
      <c r="O23" s="90">
        <v>32</v>
      </c>
      <c r="P23" s="56">
        <v>14</v>
      </c>
      <c r="Q23" s="56">
        <v>6</v>
      </c>
      <c r="R23" s="91">
        <v>11</v>
      </c>
      <c r="S23" s="24"/>
      <c r="T23" s="99"/>
    </row>
    <row r="24" spans="1:24" x14ac:dyDescent="0.2">
      <c r="A24" s="18"/>
      <c r="B24" s="146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  <c r="T24" s="99"/>
    </row>
    <row r="25" spans="1:24" s="131" customFormat="1" ht="13.5" thickBot="1" x14ac:dyDescent="0.25">
      <c r="A25" s="18"/>
      <c r="B25" s="146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  <c r="T25" s="99"/>
    </row>
    <row r="26" spans="1:24" ht="13.5" thickBot="1" x14ac:dyDescent="0.25">
      <c r="A26" s="18"/>
      <c r="B26" s="28" t="s">
        <v>10</v>
      </c>
      <c r="C26" s="29">
        <f t="shared" ref="C26:R26" si="0">SUM(C3:C20)</f>
        <v>35</v>
      </c>
      <c r="D26" s="29">
        <f t="shared" si="0"/>
        <v>17</v>
      </c>
      <c r="E26" s="29">
        <f t="shared" si="0"/>
        <v>11</v>
      </c>
      <c r="F26" s="29">
        <f t="shared" si="0"/>
        <v>7</v>
      </c>
      <c r="G26" s="29">
        <f t="shared" si="0"/>
        <v>23</v>
      </c>
      <c r="H26" s="29">
        <f t="shared" si="0"/>
        <v>5</v>
      </c>
      <c r="I26" s="29">
        <f t="shared" si="0"/>
        <v>6</v>
      </c>
      <c r="J26" s="29">
        <f t="shared" si="0"/>
        <v>10</v>
      </c>
      <c r="K26" s="29">
        <f t="shared" si="0"/>
        <v>23</v>
      </c>
      <c r="L26" s="29">
        <f t="shared" si="0"/>
        <v>5</v>
      </c>
      <c r="M26" s="29">
        <f t="shared" si="0"/>
        <v>6</v>
      </c>
      <c r="N26" s="29">
        <f t="shared" si="0"/>
        <v>5</v>
      </c>
      <c r="O26" s="29">
        <f t="shared" si="0"/>
        <v>32</v>
      </c>
      <c r="P26" s="29">
        <f t="shared" si="0"/>
        <v>14</v>
      </c>
      <c r="Q26" s="29">
        <f t="shared" si="0"/>
        <v>6</v>
      </c>
      <c r="R26" s="29">
        <f t="shared" si="0"/>
        <v>11</v>
      </c>
      <c r="S26" s="24"/>
      <c r="T26" s="99"/>
    </row>
    <row r="27" spans="1:24" ht="13.5" thickBot="1" x14ac:dyDescent="0.25">
      <c r="A27" s="18"/>
      <c r="B27" s="28" t="s">
        <v>11</v>
      </c>
      <c r="C27" s="30">
        <f>C26</f>
        <v>35</v>
      </c>
      <c r="D27" s="30">
        <f>D26</f>
        <v>17</v>
      </c>
      <c r="E27" s="30">
        <f>E26</f>
        <v>11</v>
      </c>
      <c r="F27" s="30">
        <f>F26</f>
        <v>7</v>
      </c>
      <c r="G27" s="30">
        <f t="shared" ref="G27:R27" si="1">SUM(C27,G26)</f>
        <v>58</v>
      </c>
      <c r="H27" s="30">
        <f t="shared" si="1"/>
        <v>22</v>
      </c>
      <c r="I27" s="30">
        <f t="shared" si="1"/>
        <v>17</v>
      </c>
      <c r="J27" s="30">
        <f t="shared" si="1"/>
        <v>17</v>
      </c>
      <c r="K27" s="30">
        <f t="shared" si="1"/>
        <v>81</v>
      </c>
      <c r="L27" s="30">
        <f t="shared" si="1"/>
        <v>27</v>
      </c>
      <c r="M27" s="30">
        <f t="shared" si="1"/>
        <v>23</v>
      </c>
      <c r="N27" s="30">
        <f t="shared" si="1"/>
        <v>22</v>
      </c>
      <c r="O27" s="31">
        <f t="shared" si="1"/>
        <v>113</v>
      </c>
      <c r="P27" s="30">
        <f t="shared" si="1"/>
        <v>41</v>
      </c>
      <c r="Q27" s="30">
        <f t="shared" si="1"/>
        <v>29</v>
      </c>
      <c r="R27" s="32">
        <f t="shared" si="1"/>
        <v>33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2" t="s">
        <v>67</v>
      </c>
      <c r="D29" s="193"/>
      <c r="E29" s="194"/>
      <c r="F29" s="4">
        <v>18</v>
      </c>
      <c r="G29" s="192" t="s">
        <v>209</v>
      </c>
      <c r="H29" s="193"/>
      <c r="I29" s="194"/>
      <c r="J29" s="4">
        <v>0</v>
      </c>
      <c r="K29" s="192" t="s">
        <v>94</v>
      </c>
      <c r="L29" s="193"/>
      <c r="M29" s="194"/>
      <c r="N29" s="4">
        <v>7</v>
      </c>
      <c r="O29" s="199" t="s">
        <v>39</v>
      </c>
      <c r="P29" s="193"/>
      <c r="Q29" s="194"/>
      <c r="R29" s="5">
        <v>14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31</v>
      </c>
      <c r="B31" s="86" t="str">
        <f t="shared" si="2"/>
        <v>Giovanni Francese</v>
      </c>
      <c r="C31" s="12"/>
      <c r="D31" s="13"/>
      <c r="E31" s="13"/>
      <c r="F31" s="14"/>
      <c r="G31" s="12"/>
      <c r="H31" s="13"/>
      <c r="I31" s="13"/>
      <c r="J31" s="14"/>
      <c r="K31" s="12"/>
      <c r="L31" s="13"/>
      <c r="M31" s="13"/>
      <c r="N31" s="14"/>
      <c r="O31" s="15"/>
      <c r="P31" s="13"/>
      <c r="Q31" s="13"/>
      <c r="R31" s="16"/>
      <c r="S31" s="17"/>
      <c r="T31" s="99"/>
      <c r="U31" s="41"/>
      <c r="V31" s="42"/>
      <c r="W31" s="41"/>
      <c r="X31" s="39"/>
    </row>
    <row r="32" spans="1:24" ht="12.75" customHeight="1" x14ac:dyDescent="0.2">
      <c r="A32" s="83" t="str">
        <f t="shared" si="2"/>
        <v>35</v>
      </c>
      <c r="B32" s="86" t="str">
        <f t="shared" si="2"/>
        <v>William Landrum</v>
      </c>
      <c r="C32" s="12">
        <v>4</v>
      </c>
      <c r="D32" s="13">
        <v>2</v>
      </c>
      <c r="E32" s="13">
        <v>1</v>
      </c>
      <c r="F32" s="14">
        <v>2</v>
      </c>
      <c r="G32" s="12">
        <v>4</v>
      </c>
      <c r="H32" s="13">
        <v>2</v>
      </c>
      <c r="I32" s="13">
        <v>0</v>
      </c>
      <c r="J32" s="14">
        <v>0</v>
      </c>
      <c r="K32" s="12">
        <v>5</v>
      </c>
      <c r="L32" s="13">
        <v>4</v>
      </c>
      <c r="M32" s="13">
        <v>0</v>
      </c>
      <c r="N32" s="14">
        <v>0</v>
      </c>
      <c r="O32" s="15">
        <v>2</v>
      </c>
      <c r="P32" s="13">
        <v>1</v>
      </c>
      <c r="Q32" s="13">
        <v>0</v>
      </c>
      <c r="R32" s="16">
        <v>0</v>
      </c>
      <c r="S32" s="17"/>
      <c r="T32" s="99"/>
      <c r="U32" s="43"/>
      <c r="V32" s="39"/>
      <c r="W32" s="39"/>
      <c r="X32" s="39"/>
    </row>
    <row r="33" spans="1:24" ht="12.75" customHeight="1" x14ac:dyDescent="0.2">
      <c r="A33" s="83" t="str">
        <f t="shared" si="2"/>
        <v>15</v>
      </c>
      <c r="B33" s="86" t="str">
        <f t="shared" si="2"/>
        <v>Richie Schultz</v>
      </c>
      <c r="C33" s="12">
        <v>5</v>
      </c>
      <c r="D33" s="13">
        <v>1</v>
      </c>
      <c r="E33" s="13">
        <v>0</v>
      </c>
      <c r="F33" s="14">
        <v>1</v>
      </c>
      <c r="G33" s="12">
        <v>4</v>
      </c>
      <c r="H33" s="13">
        <v>4</v>
      </c>
      <c r="I33" s="13">
        <v>0</v>
      </c>
      <c r="J33" s="14">
        <v>0</v>
      </c>
      <c r="K33" s="12">
        <v>6</v>
      </c>
      <c r="L33" s="13">
        <v>3</v>
      </c>
      <c r="M33" s="13">
        <v>1</v>
      </c>
      <c r="N33" s="14">
        <v>2</v>
      </c>
      <c r="O33" s="15">
        <v>4</v>
      </c>
      <c r="P33" s="13">
        <v>2</v>
      </c>
      <c r="Q33" s="13">
        <v>1</v>
      </c>
      <c r="R33" s="16">
        <v>3</v>
      </c>
      <c r="S33" s="17"/>
      <c r="T33" s="99"/>
      <c r="U33" s="43"/>
      <c r="V33" s="39"/>
      <c r="W33" s="39"/>
      <c r="X33" s="39"/>
    </row>
    <row r="34" spans="1:24" ht="12.75" customHeight="1" x14ac:dyDescent="0.2">
      <c r="A34" s="83" t="str">
        <f t="shared" si="2"/>
        <v>28</v>
      </c>
      <c r="B34" s="86" t="str">
        <f t="shared" si="2"/>
        <v>Bernardo Barrera</v>
      </c>
      <c r="C34" s="12">
        <v>3</v>
      </c>
      <c r="D34" s="13">
        <v>0</v>
      </c>
      <c r="E34" s="13">
        <v>2</v>
      </c>
      <c r="F34" s="14">
        <v>0</v>
      </c>
      <c r="G34" s="12">
        <v>0</v>
      </c>
      <c r="H34" s="13">
        <v>0</v>
      </c>
      <c r="I34" s="13">
        <v>0</v>
      </c>
      <c r="J34" s="14">
        <v>1</v>
      </c>
      <c r="K34" s="12">
        <v>0</v>
      </c>
      <c r="L34" s="13">
        <v>0</v>
      </c>
      <c r="M34" s="13">
        <v>0</v>
      </c>
      <c r="N34" s="14">
        <v>0</v>
      </c>
      <c r="O34" s="15">
        <v>0</v>
      </c>
      <c r="P34" s="13">
        <v>0</v>
      </c>
      <c r="Q34" s="13">
        <v>0</v>
      </c>
      <c r="R34" s="16">
        <v>0</v>
      </c>
      <c r="S34" s="17"/>
      <c r="T34" s="99"/>
      <c r="U34" s="43"/>
      <c r="V34" s="39"/>
      <c r="W34" s="44"/>
      <c r="X34" s="39"/>
    </row>
    <row r="35" spans="1:24" ht="12.75" customHeight="1" x14ac:dyDescent="0.2">
      <c r="A35" s="83" t="str">
        <f t="shared" si="2"/>
        <v>13</v>
      </c>
      <c r="B35" s="86" t="str">
        <f t="shared" si="2"/>
        <v>Wally Mozdzierz</v>
      </c>
      <c r="C35" s="12">
        <v>1</v>
      </c>
      <c r="D35" s="13">
        <v>0</v>
      </c>
      <c r="E35" s="13">
        <v>0</v>
      </c>
      <c r="F35" s="14">
        <v>1</v>
      </c>
      <c r="G35" s="12">
        <v>4</v>
      </c>
      <c r="H35" s="13">
        <v>3</v>
      </c>
      <c r="I35" s="13">
        <v>1</v>
      </c>
      <c r="J35" s="14">
        <v>3</v>
      </c>
      <c r="K35" s="12">
        <v>5</v>
      </c>
      <c r="L35" s="13">
        <v>4</v>
      </c>
      <c r="M35" s="13">
        <v>0</v>
      </c>
      <c r="N35" s="14">
        <v>3</v>
      </c>
      <c r="O35" s="15">
        <v>4</v>
      </c>
      <c r="P35" s="13">
        <v>0</v>
      </c>
      <c r="Q35" s="13">
        <v>2</v>
      </c>
      <c r="R35" s="16">
        <v>2</v>
      </c>
      <c r="S35" s="17"/>
      <c r="T35" s="99"/>
      <c r="U35" s="43"/>
      <c r="V35" s="39"/>
      <c r="W35" s="44"/>
      <c r="X35" s="39"/>
    </row>
    <row r="36" spans="1:24" ht="12.75" customHeight="1" x14ac:dyDescent="0.2">
      <c r="A36" s="83" t="str">
        <f t="shared" si="2"/>
        <v>30</v>
      </c>
      <c r="B36" s="86" t="str">
        <f t="shared" si="2"/>
        <v>Chris Jackson</v>
      </c>
      <c r="C36" s="12">
        <v>3</v>
      </c>
      <c r="D36" s="13">
        <v>3</v>
      </c>
      <c r="E36" s="13">
        <v>0</v>
      </c>
      <c r="F36" s="14">
        <v>0</v>
      </c>
      <c r="G36" s="12">
        <v>4</v>
      </c>
      <c r="H36" s="13">
        <v>3</v>
      </c>
      <c r="I36" s="13">
        <v>0</v>
      </c>
      <c r="J36" s="14">
        <v>0</v>
      </c>
      <c r="K36" s="12">
        <v>5</v>
      </c>
      <c r="L36" s="13">
        <v>1</v>
      </c>
      <c r="M36" s="13">
        <v>1</v>
      </c>
      <c r="N36" s="14">
        <v>0</v>
      </c>
      <c r="O36" s="15">
        <v>2</v>
      </c>
      <c r="P36" s="13">
        <v>0</v>
      </c>
      <c r="Q36" s="13">
        <v>1</v>
      </c>
      <c r="R36" s="16">
        <v>0</v>
      </c>
      <c r="S36" s="17" t="s">
        <v>8</v>
      </c>
      <c r="T36" s="99"/>
      <c r="U36" s="43"/>
      <c r="V36" s="39"/>
      <c r="W36" s="44"/>
      <c r="X36" s="39"/>
    </row>
    <row r="37" spans="1:24" ht="12.75" customHeight="1" x14ac:dyDescent="0.2">
      <c r="A37" s="83" t="str">
        <f t="shared" si="2"/>
        <v>25</v>
      </c>
      <c r="B37" s="86" t="str">
        <f t="shared" si="2"/>
        <v>Juan Gonzalez</v>
      </c>
      <c r="C37" s="12">
        <v>0</v>
      </c>
      <c r="D37" s="13">
        <v>0</v>
      </c>
      <c r="E37" s="13">
        <v>0</v>
      </c>
      <c r="F37" s="14">
        <v>1</v>
      </c>
      <c r="G37" s="12">
        <v>4</v>
      </c>
      <c r="H37" s="13">
        <v>3</v>
      </c>
      <c r="I37" s="13">
        <v>1</v>
      </c>
      <c r="J37" s="14">
        <v>3</v>
      </c>
      <c r="K37" s="12">
        <v>5</v>
      </c>
      <c r="L37" s="13">
        <v>3</v>
      </c>
      <c r="M37" s="13">
        <v>2</v>
      </c>
      <c r="N37" s="14">
        <v>5</v>
      </c>
      <c r="O37" s="15">
        <v>4</v>
      </c>
      <c r="P37" s="13">
        <v>2</v>
      </c>
      <c r="Q37" s="13">
        <v>2</v>
      </c>
      <c r="R37" s="16">
        <v>7</v>
      </c>
      <c r="S37" s="17"/>
      <c r="T37" s="99"/>
      <c r="U37" s="43"/>
      <c r="V37" s="39"/>
      <c r="W37" s="44"/>
      <c r="X37" s="39"/>
    </row>
    <row r="38" spans="1:24" ht="12.75" customHeight="1" x14ac:dyDescent="0.2">
      <c r="A38" s="83" t="str">
        <f t="shared" si="2"/>
        <v>29</v>
      </c>
      <c r="B38" s="86" t="str">
        <f t="shared" si="2"/>
        <v>Dave Smolka</v>
      </c>
      <c r="C38" s="12">
        <v>1</v>
      </c>
      <c r="D38" s="13">
        <v>0</v>
      </c>
      <c r="E38" s="13">
        <v>1</v>
      </c>
      <c r="F38" s="14">
        <v>0</v>
      </c>
      <c r="G38" s="12">
        <v>0</v>
      </c>
      <c r="H38" s="13">
        <v>0</v>
      </c>
      <c r="I38" s="13">
        <v>0</v>
      </c>
      <c r="J38" s="14">
        <v>1</v>
      </c>
      <c r="K38" s="12">
        <v>1</v>
      </c>
      <c r="L38" s="13">
        <v>0</v>
      </c>
      <c r="M38" s="13">
        <v>1</v>
      </c>
      <c r="N38" s="14">
        <v>0</v>
      </c>
      <c r="O38" s="15">
        <v>3</v>
      </c>
      <c r="P38" s="13">
        <v>0</v>
      </c>
      <c r="Q38" s="13">
        <v>1</v>
      </c>
      <c r="R38" s="16">
        <v>1</v>
      </c>
      <c r="S38" s="17"/>
      <c r="T38" s="99"/>
      <c r="U38" s="43"/>
      <c r="V38" s="39"/>
      <c r="W38" s="44"/>
      <c r="X38" s="39"/>
    </row>
    <row r="39" spans="1:24" ht="12.75" customHeight="1" x14ac:dyDescent="0.2">
      <c r="A39" s="83" t="str">
        <f t="shared" si="2"/>
        <v>27</v>
      </c>
      <c r="B39" s="86" t="str">
        <f t="shared" si="2"/>
        <v>Nick Silver</v>
      </c>
      <c r="C39" s="12">
        <v>5</v>
      </c>
      <c r="D39" s="13">
        <v>1</v>
      </c>
      <c r="E39" s="13">
        <v>2</v>
      </c>
      <c r="F39" s="14">
        <v>0</v>
      </c>
      <c r="G39" s="12">
        <v>4</v>
      </c>
      <c r="H39" s="13">
        <v>2</v>
      </c>
      <c r="I39" s="13">
        <v>2</v>
      </c>
      <c r="J39" s="14">
        <v>1</v>
      </c>
      <c r="K39" s="12">
        <v>6</v>
      </c>
      <c r="L39" s="13">
        <v>3</v>
      </c>
      <c r="M39" s="13">
        <v>3</v>
      </c>
      <c r="N39" s="14">
        <v>1</v>
      </c>
      <c r="O39" s="15">
        <v>4</v>
      </c>
      <c r="P39" s="13">
        <v>0</v>
      </c>
      <c r="Q39" s="13">
        <v>3</v>
      </c>
      <c r="R39" s="16">
        <v>2</v>
      </c>
      <c r="S39" s="17"/>
      <c r="T39" s="99"/>
      <c r="U39" s="43"/>
      <c r="V39" s="39"/>
      <c r="W39" s="44"/>
      <c r="X39" s="39"/>
    </row>
    <row r="40" spans="1:24" ht="12.75" customHeight="1" x14ac:dyDescent="0.2">
      <c r="A40" s="83" t="str">
        <f t="shared" si="2"/>
        <v>26</v>
      </c>
      <c r="B40" s="86" t="str">
        <f t="shared" si="2"/>
        <v>Joe Smolka</v>
      </c>
      <c r="C40" s="12">
        <v>4</v>
      </c>
      <c r="D40" s="13">
        <v>1</v>
      </c>
      <c r="E40" s="13">
        <v>2</v>
      </c>
      <c r="F40" s="14">
        <v>0</v>
      </c>
      <c r="G40" s="12">
        <v>1</v>
      </c>
      <c r="H40" s="13">
        <v>0</v>
      </c>
      <c r="I40" s="13">
        <v>1</v>
      </c>
      <c r="J40" s="14">
        <v>1</v>
      </c>
      <c r="K40" s="12">
        <v>0</v>
      </c>
      <c r="L40" s="13">
        <v>0</v>
      </c>
      <c r="M40" s="13">
        <v>0</v>
      </c>
      <c r="N40" s="14">
        <v>2</v>
      </c>
      <c r="O40" s="15"/>
      <c r="P40" s="13"/>
      <c r="Q40" s="13"/>
      <c r="R40" s="16"/>
      <c r="S40" s="17"/>
      <c r="T40" s="99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T41" s="99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T42" s="99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T43" s="99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T44" s="99"/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T45" s="99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>
        <f t="shared" si="2"/>
        <v>0</v>
      </c>
      <c r="B47" s="86">
        <f t="shared" si="2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Chad Perry</v>
      </c>
      <c r="C50" s="20"/>
      <c r="D50" s="21"/>
      <c r="E50" s="21"/>
      <c r="F50" s="22"/>
      <c r="G50" s="20"/>
      <c r="H50" s="21"/>
      <c r="I50" s="21"/>
      <c r="J50" s="22"/>
      <c r="K50" s="20">
        <v>12</v>
      </c>
      <c r="L50" s="21">
        <v>7</v>
      </c>
      <c r="M50" s="21">
        <v>4</v>
      </c>
      <c r="N50" s="22">
        <v>13</v>
      </c>
      <c r="O50" s="20">
        <v>9</v>
      </c>
      <c r="P50" s="21">
        <v>1</v>
      </c>
      <c r="Q50" s="21">
        <v>4</v>
      </c>
      <c r="R50" s="23">
        <v>15</v>
      </c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Nick Lopez</v>
      </c>
      <c r="C51" s="90">
        <v>26</v>
      </c>
      <c r="D51" s="56">
        <v>8</v>
      </c>
      <c r="E51" s="56">
        <v>8</v>
      </c>
      <c r="F51" s="91">
        <v>5</v>
      </c>
      <c r="G51" s="90">
        <v>25</v>
      </c>
      <c r="H51" s="56">
        <v>17</v>
      </c>
      <c r="I51" s="56">
        <v>5</v>
      </c>
      <c r="J51" s="91">
        <v>10</v>
      </c>
      <c r="K51" s="90">
        <v>21</v>
      </c>
      <c r="L51" s="56">
        <v>11</v>
      </c>
      <c r="M51" s="56">
        <v>4</v>
      </c>
      <c r="N51" s="91"/>
      <c r="O51" s="90">
        <v>14</v>
      </c>
      <c r="P51" s="56">
        <v>4</v>
      </c>
      <c r="Q51" s="56">
        <v>6</v>
      </c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26</v>
      </c>
      <c r="D54" s="29">
        <f t="shared" si="3"/>
        <v>8</v>
      </c>
      <c r="E54" s="29">
        <f t="shared" si="3"/>
        <v>8</v>
      </c>
      <c r="F54" s="29">
        <f t="shared" si="3"/>
        <v>5</v>
      </c>
      <c r="G54" s="29">
        <f t="shared" si="3"/>
        <v>25</v>
      </c>
      <c r="H54" s="29">
        <f t="shared" si="3"/>
        <v>17</v>
      </c>
      <c r="I54" s="29">
        <f t="shared" si="3"/>
        <v>5</v>
      </c>
      <c r="J54" s="29">
        <f t="shared" si="3"/>
        <v>10</v>
      </c>
      <c r="K54" s="29">
        <f t="shared" si="3"/>
        <v>33</v>
      </c>
      <c r="L54" s="29">
        <f t="shared" si="3"/>
        <v>18</v>
      </c>
      <c r="M54" s="29">
        <f t="shared" si="3"/>
        <v>8</v>
      </c>
      <c r="N54" s="29">
        <f t="shared" si="3"/>
        <v>13</v>
      </c>
      <c r="O54" s="29">
        <f t="shared" si="3"/>
        <v>23</v>
      </c>
      <c r="P54" s="29">
        <f t="shared" si="3"/>
        <v>5</v>
      </c>
      <c r="Q54" s="29">
        <f t="shared" si="3"/>
        <v>10</v>
      </c>
      <c r="R54" s="29">
        <f t="shared" si="3"/>
        <v>15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139</v>
      </c>
      <c r="D55" s="30">
        <f>SUM(P27,D54)</f>
        <v>49</v>
      </c>
      <c r="E55" s="30">
        <f>SUM(Q27,E54)</f>
        <v>37</v>
      </c>
      <c r="F55" s="30">
        <f>SUM(R27,F54)</f>
        <v>38</v>
      </c>
      <c r="G55" s="30">
        <f t="shared" ref="G55:R55" si="4">SUM(C55,G54)</f>
        <v>164</v>
      </c>
      <c r="H55" s="30">
        <f t="shared" si="4"/>
        <v>66</v>
      </c>
      <c r="I55" s="30">
        <f t="shared" si="4"/>
        <v>42</v>
      </c>
      <c r="J55" s="30">
        <f t="shared" si="4"/>
        <v>48</v>
      </c>
      <c r="K55" s="30">
        <f t="shared" si="4"/>
        <v>197</v>
      </c>
      <c r="L55" s="30">
        <f t="shared" si="4"/>
        <v>84</v>
      </c>
      <c r="M55" s="30">
        <f t="shared" si="4"/>
        <v>50</v>
      </c>
      <c r="N55" s="30">
        <f t="shared" si="4"/>
        <v>61</v>
      </c>
      <c r="O55" s="31">
        <f t="shared" si="4"/>
        <v>220</v>
      </c>
      <c r="P55" s="30">
        <f t="shared" si="4"/>
        <v>89</v>
      </c>
      <c r="Q55" s="30">
        <f t="shared" si="4"/>
        <v>60</v>
      </c>
      <c r="R55" s="32">
        <f t="shared" si="4"/>
        <v>76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 t="s">
        <v>42</v>
      </c>
      <c r="D57" s="193"/>
      <c r="E57" s="194"/>
      <c r="F57" s="49">
        <v>2</v>
      </c>
      <c r="G57" s="192" t="s">
        <v>41</v>
      </c>
      <c r="H57" s="193"/>
      <c r="I57" s="194"/>
      <c r="J57" s="49">
        <v>7</v>
      </c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89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5">A3</f>
        <v>31</v>
      </c>
      <c r="B59" s="86" t="str">
        <f t="shared" ref="B59:B76" si="6">B31</f>
        <v>Giovanni Francese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16</v>
      </c>
      <c r="P59" s="88">
        <f>SUM(D3,H3,L3,P3,D31,H31,L31,P31,D59,H59,L59)</f>
        <v>5</v>
      </c>
      <c r="Q59" s="88">
        <f>SUM(E3,I3,M3,Q3,E31,I31,M31,Q31,E59,I59,M59)</f>
        <v>4</v>
      </c>
      <c r="R59" s="89">
        <f>SUM(F3,J3,N3,R3,F31,J31,N31,R31,F59,J59,N59)</f>
        <v>0</v>
      </c>
      <c r="S59" s="84">
        <f>IF(O59=0,0,AVERAGE(P59/O59))</f>
        <v>0.3125</v>
      </c>
      <c r="U59" s="43" t="s">
        <v>165</v>
      </c>
      <c r="V59" s="86" t="s">
        <v>50</v>
      </c>
      <c r="W59" s="59">
        <v>0</v>
      </c>
      <c r="X59" s="59" t="s">
        <v>434</v>
      </c>
      <c r="Y59" s="60">
        <v>0.3125</v>
      </c>
      <c r="Z59" s="60" t="s">
        <v>203</v>
      </c>
      <c r="AA59" s="60">
        <v>0</v>
      </c>
      <c r="AB59" s="60" t="s">
        <v>200</v>
      </c>
      <c r="AC59" s="59">
        <v>4</v>
      </c>
      <c r="AD59" s="105">
        <v>0.25</v>
      </c>
    </row>
    <row r="60" spans="1:30" x14ac:dyDescent="0.2">
      <c r="A60" s="83" t="str">
        <f t="shared" si="5"/>
        <v>35</v>
      </c>
      <c r="B60" s="86" t="str">
        <f t="shared" si="6"/>
        <v>William Landrum</v>
      </c>
      <c r="C60" s="12">
        <v>4</v>
      </c>
      <c r="D60" s="13">
        <v>3</v>
      </c>
      <c r="E60" s="13">
        <v>0</v>
      </c>
      <c r="F60" s="14">
        <v>0</v>
      </c>
      <c r="G60" s="12">
        <v>5</v>
      </c>
      <c r="H60" s="13">
        <v>4</v>
      </c>
      <c r="I60" s="13">
        <v>1</v>
      </c>
      <c r="J60" s="14">
        <v>1</v>
      </c>
      <c r="K60" s="12"/>
      <c r="L60" s="13"/>
      <c r="M60" s="13"/>
      <c r="N60" s="14"/>
      <c r="O60" s="90">
        <f t="shared" ref="O60:R60" si="7">SUM(C4,G4,K4,O4,C32,G32,K32,O32,C60,G60,K60)</f>
        <v>39</v>
      </c>
      <c r="P60" s="56">
        <f t="shared" si="7"/>
        <v>20</v>
      </c>
      <c r="Q60" s="56">
        <f t="shared" si="7"/>
        <v>10</v>
      </c>
      <c r="R60" s="91">
        <f t="shared" si="7"/>
        <v>4</v>
      </c>
      <c r="S60" s="85">
        <f t="shared" ref="S60:S76" si="8">IF(O60=0,0,AVERAGE(P60/O60))</f>
        <v>0.51282051282051277</v>
      </c>
      <c r="U60" s="43" t="s">
        <v>107</v>
      </c>
      <c r="V60" s="86" t="s">
        <v>177</v>
      </c>
      <c r="W60" s="59">
        <v>4</v>
      </c>
      <c r="X60" s="59">
        <v>4</v>
      </c>
      <c r="Y60" s="60">
        <v>0.51282051282051277</v>
      </c>
      <c r="Z60" s="60" t="s">
        <v>200</v>
      </c>
      <c r="AA60" s="60">
        <v>0.4</v>
      </c>
      <c r="AB60" s="60" t="s">
        <v>200</v>
      </c>
      <c r="AC60" s="59">
        <v>10</v>
      </c>
      <c r="AD60" s="105">
        <v>0.51282051282051277</v>
      </c>
    </row>
    <row r="61" spans="1:30" x14ac:dyDescent="0.2">
      <c r="A61" s="83" t="str">
        <f t="shared" si="5"/>
        <v>15</v>
      </c>
      <c r="B61" s="86" t="str">
        <f t="shared" si="6"/>
        <v>Richie Schultz</v>
      </c>
      <c r="C61" s="12">
        <v>4</v>
      </c>
      <c r="D61" s="13">
        <v>3</v>
      </c>
      <c r="E61" s="13">
        <v>1</v>
      </c>
      <c r="F61" s="14">
        <v>0</v>
      </c>
      <c r="G61" s="12">
        <v>3</v>
      </c>
      <c r="H61" s="13">
        <v>2</v>
      </c>
      <c r="I61" s="13">
        <v>1</v>
      </c>
      <c r="J61" s="14">
        <v>2</v>
      </c>
      <c r="K61" s="12"/>
      <c r="L61" s="13"/>
      <c r="M61" s="13"/>
      <c r="N61" s="14"/>
      <c r="O61" s="90">
        <f t="shared" ref="O61:R61" si="9">SUM(C5,G5,K5,O5,C33,G33,K33,O33,C61,G61,K61)</f>
        <v>43</v>
      </c>
      <c r="P61" s="56">
        <f t="shared" si="9"/>
        <v>19</v>
      </c>
      <c r="Q61" s="56">
        <f t="shared" si="9"/>
        <v>6</v>
      </c>
      <c r="R61" s="91">
        <f t="shared" si="9"/>
        <v>15</v>
      </c>
      <c r="S61" s="85">
        <f t="shared" si="8"/>
        <v>0.44186046511627908</v>
      </c>
      <c r="U61" s="43" t="s">
        <v>141</v>
      </c>
      <c r="V61" s="86" t="s">
        <v>52</v>
      </c>
      <c r="W61" s="59">
        <v>15</v>
      </c>
      <c r="X61" s="59">
        <v>15</v>
      </c>
      <c r="Y61" s="60">
        <v>0.44186046511627908</v>
      </c>
      <c r="Z61" s="60" t="s">
        <v>200</v>
      </c>
      <c r="AA61" s="60">
        <v>1.5</v>
      </c>
      <c r="AB61" s="60" t="s">
        <v>200</v>
      </c>
      <c r="AC61" s="59">
        <v>10</v>
      </c>
      <c r="AD61" s="105">
        <v>0.44186046511627908</v>
      </c>
    </row>
    <row r="62" spans="1:30" x14ac:dyDescent="0.2">
      <c r="A62" s="83" t="str">
        <f t="shared" si="5"/>
        <v>28</v>
      </c>
      <c r="B62" s="86" t="str">
        <f t="shared" si="6"/>
        <v>Bernardo Barrera</v>
      </c>
      <c r="C62" s="12"/>
      <c r="D62" s="13"/>
      <c r="E62" s="13"/>
      <c r="F62" s="14"/>
      <c r="G62" s="12">
        <v>2</v>
      </c>
      <c r="H62" s="13">
        <v>1</v>
      </c>
      <c r="I62" s="13">
        <v>1</v>
      </c>
      <c r="J62" s="14">
        <v>2</v>
      </c>
      <c r="K62" s="12"/>
      <c r="L62" s="13"/>
      <c r="M62" s="13"/>
      <c r="N62" s="14"/>
      <c r="O62" s="90">
        <f t="shared" ref="O62:R62" si="10">SUM(C6,G6,K6,O6,C34,G34,K34,O34,C62,G62,K62)</f>
        <v>8</v>
      </c>
      <c r="P62" s="56">
        <f t="shared" si="10"/>
        <v>1</v>
      </c>
      <c r="Q62" s="56">
        <f t="shared" si="10"/>
        <v>4</v>
      </c>
      <c r="R62" s="91">
        <f t="shared" si="10"/>
        <v>5</v>
      </c>
      <c r="S62" s="85">
        <f t="shared" si="8"/>
        <v>0.125</v>
      </c>
      <c r="U62" s="43" t="s">
        <v>158</v>
      </c>
      <c r="V62" s="86" t="s">
        <v>86</v>
      </c>
      <c r="W62" s="59">
        <v>5</v>
      </c>
      <c r="X62" s="59">
        <v>5</v>
      </c>
      <c r="Y62" s="60">
        <v>0.125</v>
      </c>
      <c r="Z62" s="60" t="s">
        <v>203</v>
      </c>
      <c r="AA62" s="60">
        <v>0.55555555555555558</v>
      </c>
      <c r="AB62" s="60" t="s">
        <v>200</v>
      </c>
      <c r="AC62" s="59">
        <v>9</v>
      </c>
      <c r="AD62" s="105">
        <v>0.05</v>
      </c>
    </row>
    <row r="63" spans="1:30" x14ac:dyDescent="0.2">
      <c r="A63" s="83" t="str">
        <f t="shared" si="5"/>
        <v>13</v>
      </c>
      <c r="B63" s="86" t="str">
        <f t="shared" si="6"/>
        <v>Wally Mozdzierz</v>
      </c>
      <c r="C63" s="12">
        <v>3</v>
      </c>
      <c r="D63" s="13">
        <v>1</v>
      </c>
      <c r="E63" s="13">
        <v>1</v>
      </c>
      <c r="F63" s="14">
        <v>1</v>
      </c>
      <c r="G63" s="12">
        <v>3</v>
      </c>
      <c r="H63" s="13">
        <v>2</v>
      </c>
      <c r="I63" s="13">
        <v>0</v>
      </c>
      <c r="J63" s="14">
        <v>0</v>
      </c>
      <c r="K63" s="12"/>
      <c r="L63" s="13"/>
      <c r="M63" s="13"/>
      <c r="N63" s="14"/>
      <c r="O63" s="90">
        <f t="shared" ref="O63:R63" si="11">SUM(C7,G7,K7,O7,C35,G35,K35,O35,C63,G63,K63)</f>
        <v>32</v>
      </c>
      <c r="P63" s="56">
        <f t="shared" si="11"/>
        <v>16</v>
      </c>
      <c r="Q63" s="56">
        <f t="shared" si="11"/>
        <v>5</v>
      </c>
      <c r="R63" s="91">
        <f t="shared" si="11"/>
        <v>12</v>
      </c>
      <c r="S63" s="85">
        <f t="shared" si="8"/>
        <v>0.5</v>
      </c>
      <c r="U63" s="43" t="s">
        <v>139</v>
      </c>
      <c r="V63" s="86" t="s">
        <v>191</v>
      </c>
      <c r="W63" s="59">
        <v>12</v>
      </c>
      <c r="X63" s="59">
        <v>12</v>
      </c>
      <c r="Y63" s="60">
        <v>0.5</v>
      </c>
      <c r="Z63" s="60" t="s">
        <v>200</v>
      </c>
      <c r="AA63" s="60">
        <v>1.2</v>
      </c>
      <c r="AB63" s="60" t="s">
        <v>200</v>
      </c>
      <c r="AC63" s="59">
        <v>10</v>
      </c>
      <c r="AD63" s="105">
        <v>0.5</v>
      </c>
    </row>
    <row r="64" spans="1:30" x14ac:dyDescent="0.2">
      <c r="A64" s="83" t="str">
        <f t="shared" si="5"/>
        <v>30</v>
      </c>
      <c r="B64" s="86" t="str">
        <f t="shared" si="6"/>
        <v>Chris Jackson</v>
      </c>
      <c r="C64" s="12"/>
      <c r="D64" s="13"/>
      <c r="E64" s="13"/>
      <c r="F64" s="14"/>
      <c r="G64" s="12">
        <v>3</v>
      </c>
      <c r="H64" s="13">
        <v>1</v>
      </c>
      <c r="I64" s="13">
        <v>1</v>
      </c>
      <c r="J64" s="14">
        <v>0</v>
      </c>
      <c r="K64" s="12"/>
      <c r="L64" s="13"/>
      <c r="M64" s="13"/>
      <c r="N64" s="14"/>
      <c r="O64" s="90">
        <f t="shared" ref="O64:R64" si="12">SUM(C8,G8,K8,O8,C36,G36,K36,O36,C64,G64,K64)</f>
        <v>22</v>
      </c>
      <c r="P64" s="56">
        <f t="shared" si="12"/>
        <v>10</v>
      </c>
      <c r="Q64" s="56">
        <f t="shared" si="12"/>
        <v>5</v>
      </c>
      <c r="R64" s="91">
        <f t="shared" si="12"/>
        <v>0</v>
      </c>
      <c r="S64" s="85">
        <f t="shared" si="8"/>
        <v>0.45454545454545453</v>
      </c>
      <c r="U64" s="43" t="s">
        <v>110</v>
      </c>
      <c r="V64" s="86" t="s">
        <v>238</v>
      </c>
      <c r="W64" s="59">
        <v>0</v>
      </c>
      <c r="X64" s="59" t="s">
        <v>434</v>
      </c>
      <c r="Y64" s="60">
        <v>0.45454545454545453</v>
      </c>
      <c r="Z64" s="60" t="s">
        <v>200</v>
      </c>
      <c r="AA64" s="60">
        <v>0</v>
      </c>
      <c r="AB64" s="60" t="s">
        <v>200</v>
      </c>
      <c r="AC64" s="59">
        <v>8</v>
      </c>
      <c r="AD64" s="105">
        <v>0.45454545454545453</v>
      </c>
    </row>
    <row r="65" spans="1:30" x14ac:dyDescent="0.2">
      <c r="A65" s="83" t="str">
        <f t="shared" si="5"/>
        <v>25</v>
      </c>
      <c r="B65" s="86" t="str">
        <f t="shared" si="6"/>
        <v>Juan Gonzalez</v>
      </c>
      <c r="C65" s="12">
        <v>4</v>
      </c>
      <c r="D65" s="13">
        <v>2</v>
      </c>
      <c r="E65" s="13">
        <v>0</v>
      </c>
      <c r="F65" s="14">
        <v>1</v>
      </c>
      <c r="G65" s="12">
        <v>5</v>
      </c>
      <c r="H65" s="13">
        <v>1</v>
      </c>
      <c r="I65" s="13">
        <v>2</v>
      </c>
      <c r="J65" s="14">
        <v>2</v>
      </c>
      <c r="K65" s="12"/>
      <c r="L65" s="13"/>
      <c r="M65" s="13"/>
      <c r="N65" s="14"/>
      <c r="O65" s="90">
        <f t="shared" ref="O65:R65" si="13">SUM(C9,G9,K9,O9,C37,G37,K37,O37,C65,G65,K65)</f>
        <v>37</v>
      </c>
      <c r="P65" s="56">
        <f t="shared" si="13"/>
        <v>19</v>
      </c>
      <c r="Q65" s="56">
        <f t="shared" si="13"/>
        <v>10</v>
      </c>
      <c r="R65" s="91">
        <f t="shared" si="13"/>
        <v>29</v>
      </c>
      <c r="S65" s="85">
        <f t="shared" si="8"/>
        <v>0.51351351351351349</v>
      </c>
      <c r="U65" s="43" t="s">
        <v>103</v>
      </c>
      <c r="V65" s="86" t="s">
        <v>234</v>
      </c>
      <c r="W65" s="59">
        <v>29</v>
      </c>
      <c r="X65" s="59">
        <v>29</v>
      </c>
      <c r="Y65" s="60">
        <v>0.51351351351351349</v>
      </c>
      <c r="Z65" s="60" t="s">
        <v>200</v>
      </c>
      <c r="AA65" s="60">
        <v>2.9</v>
      </c>
      <c r="AB65" s="60" t="s">
        <v>200</v>
      </c>
      <c r="AC65" s="59">
        <v>10</v>
      </c>
      <c r="AD65" s="105">
        <v>0.51351351351351349</v>
      </c>
    </row>
    <row r="66" spans="1:30" x14ac:dyDescent="0.2">
      <c r="A66" s="83" t="str">
        <f t="shared" si="5"/>
        <v>29</v>
      </c>
      <c r="B66" s="86" t="str">
        <f t="shared" si="6"/>
        <v>Dave Smolka</v>
      </c>
      <c r="C66" s="12">
        <v>3</v>
      </c>
      <c r="D66" s="13">
        <v>1</v>
      </c>
      <c r="E66" s="13">
        <v>1</v>
      </c>
      <c r="F66" s="14">
        <v>2</v>
      </c>
      <c r="G66" s="12">
        <v>2</v>
      </c>
      <c r="H66" s="13">
        <v>1</v>
      </c>
      <c r="I66" s="13">
        <v>1</v>
      </c>
      <c r="J66" s="14">
        <v>0</v>
      </c>
      <c r="K66" s="12"/>
      <c r="L66" s="13"/>
      <c r="M66" s="13"/>
      <c r="N66" s="14"/>
      <c r="O66" s="90">
        <f t="shared" ref="O66:R66" si="14">SUM(C10,G10,K10,O10,C38,G38,K38,O38,C66,G66,K66)</f>
        <v>17</v>
      </c>
      <c r="P66" s="56">
        <f t="shared" si="14"/>
        <v>3</v>
      </c>
      <c r="Q66" s="56">
        <f t="shared" si="14"/>
        <v>6</v>
      </c>
      <c r="R66" s="91">
        <f t="shared" si="14"/>
        <v>7</v>
      </c>
      <c r="S66" s="85">
        <f t="shared" si="8"/>
        <v>0.17647058823529413</v>
      </c>
      <c r="U66" s="43" t="s">
        <v>217</v>
      </c>
      <c r="V66" s="86" t="s">
        <v>345</v>
      </c>
      <c r="W66" s="59">
        <v>7</v>
      </c>
      <c r="X66" s="59">
        <v>7</v>
      </c>
      <c r="Y66" s="60">
        <v>0.17647058823529413</v>
      </c>
      <c r="Z66" s="60" t="s">
        <v>203</v>
      </c>
      <c r="AA66" s="60">
        <v>0.875</v>
      </c>
      <c r="AB66" s="60" t="s">
        <v>200</v>
      </c>
      <c r="AC66" s="59">
        <v>8</v>
      </c>
      <c r="AD66" s="105">
        <v>0.15</v>
      </c>
    </row>
    <row r="67" spans="1:30" x14ac:dyDescent="0.2">
      <c r="A67" s="83" t="str">
        <f t="shared" si="5"/>
        <v>27</v>
      </c>
      <c r="B67" s="86" t="str">
        <f t="shared" si="6"/>
        <v>Nick Silver</v>
      </c>
      <c r="C67" s="12">
        <v>4</v>
      </c>
      <c r="D67" s="13">
        <v>3</v>
      </c>
      <c r="E67" s="13">
        <v>0</v>
      </c>
      <c r="F67" s="14">
        <v>3</v>
      </c>
      <c r="G67" s="12">
        <v>6</v>
      </c>
      <c r="H67" s="13">
        <v>3</v>
      </c>
      <c r="I67" s="13">
        <v>1</v>
      </c>
      <c r="J67" s="14">
        <v>0</v>
      </c>
      <c r="K67" s="12"/>
      <c r="L67" s="13"/>
      <c r="M67" s="13"/>
      <c r="N67" s="14"/>
      <c r="O67" s="90">
        <f t="shared" ref="O67:R67" si="15">SUM(C11,G11,K11,O11,C39,G39,K39,O39,C67,G67,K67)</f>
        <v>49</v>
      </c>
      <c r="P67" s="56">
        <f t="shared" si="15"/>
        <v>22</v>
      </c>
      <c r="Q67" s="56">
        <f t="shared" si="15"/>
        <v>17</v>
      </c>
      <c r="R67" s="91">
        <f t="shared" si="15"/>
        <v>15</v>
      </c>
      <c r="S67" s="85">
        <f t="shared" si="8"/>
        <v>0.44897959183673469</v>
      </c>
      <c r="U67" s="43" t="s">
        <v>260</v>
      </c>
      <c r="V67" s="86" t="s">
        <v>151</v>
      </c>
      <c r="W67" s="59">
        <v>15</v>
      </c>
      <c r="X67" s="59">
        <v>15</v>
      </c>
      <c r="Y67" s="60">
        <v>0.44897959183673469</v>
      </c>
      <c r="Z67" s="60" t="s">
        <v>200</v>
      </c>
      <c r="AA67" s="60">
        <v>1.5</v>
      </c>
      <c r="AB67" s="60" t="s">
        <v>200</v>
      </c>
      <c r="AC67" s="59">
        <v>10</v>
      </c>
      <c r="AD67" s="105">
        <v>0.44897959183673469</v>
      </c>
    </row>
    <row r="68" spans="1:30" x14ac:dyDescent="0.2">
      <c r="A68" s="83" t="str">
        <f t="shared" si="5"/>
        <v>26</v>
      </c>
      <c r="B68" s="86" t="str">
        <f t="shared" si="6"/>
        <v>Joe Smolka</v>
      </c>
      <c r="C68" s="12">
        <v>0</v>
      </c>
      <c r="D68" s="13">
        <v>0</v>
      </c>
      <c r="E68" s="13">
        <v>0</v>
      </c>
      <c r="F68" s="14">
        <v>0</v>
      </c>
      <c r="G68" s="12">
        <v>3</v>
      </c>
      <c r="H68" s="13">
        <v>2</v>
      </c>
      <c r="I68" s="13">
        <v>0</v>
      </c>
      <c r="J68" s="14">
        <v>0</v>
      </c>
      <c r="K68" s="12"/>
      <c r="L68" s="13"/>
      <c r="M68" s="13"/>
      <c r="N68" s="14"/>
      <c r="O68" s="90">
        <f t="shared" ref="O68:R68" si="16">SUM(C12,G12,K12,O12,C40,G40,K40,O40,C68,G68,K68)</f>
        <v>11</v>
      </c>
      <c r="P68" s="56">
        <f t="shared" si="16"/>
        <v>4</v>
      </c>
      <c r="Q68" s="56">
        <f t="shared" si="16"/>
        <v>4</v>
      </c>
      <c r="R68" s="91">
        <f t="shared" si="16"/>
        <v>3</v>
      </c>
      <c r="S68" s="85">
        <f t="shared" si="8"/>
        <v>0.36363636363636365</v>
      </c>
      <c r="U68" s="43" t="s">
        <v>96</v>
      </c>
      <c r="V68" s="86" t="s">
        <v>346</v>
      </c>
      <c r="W68" s="59">
        <v>3</v>
      </c>
      <c r="X68" s="59">
        <v>3</v>
      </c>
      <c r="Y68" s="60">
        <v>0.36363636363636365</v>
      </c>
      <c r="Z68" s="60" t="s">
        <v>203</v>
      </c>
      <c r="AA68" s="60">
        <v>0.42857142857142855</v>
      </c>
      <c r="AB68" s="60" t="s">
        <v>200</v>
      </c>
      <c r="AC68" s="59">
        <v>7</v>
      </c>
      <c r="AD68" s="105">
        <v>0.2</v>
      </c>
    </row>
    <row r="69" spans="1:30" x14ac:dyDescent="0.2">
      <c r="A69" s="83">
        <f t="shared" si="5"/>
        <v>0</v>
      </c>
      <c r="B69" s="86">
        <f t="shared" si="6"/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0</v>
      </c>
      <c r="P69" s="56">
        <f t="shared" si="17"/>
        <v>0</v>
      </c>
      <c r="Q69" s="56">
        <f t="shared" si="17"/>
        <v>0</v>
      </c>
      <c r="R69" s="91">
        <f t="shared" si="17"/>
        <v>0</v>
      </c>
      <c r="S69" s="85">
        <f t="shared" si="8"/>
        <v>0</v>
      </c>
      <c r="U69" s="43">
        <v>0</v>
      </c>
      <c r="V69" s="86">
        <v>0</v>
      </c>
      <c r="W69" s="59">
        <v>0</v>
      </c>
      <c r="X69" s="59" t="s">
        <v>434</v>
      </c>
      <c r="Y69" s="60">
        <v>0</v>
      </c>
      <c r="Z69" s="60" t="s">
        <v>203</v>
      </c>
      <c r="AA69" s="60">
        <v>0</v>
      </c>
      <c r="AB69" s="60" t="s">
        <v>204</v>
      </c>
      <c r="AC69" s="59">
        <v>0</v>
      </c>
      <c r="AD69" s="105">
        <v>0</v>
      </c>
    </row>
    <row r="70" spans="1:30" x14ac:dyDescent="0.2">
      <c r="A70" s="83">
        <f t="shared" si="5"/>
        <v>0</v>
      </c>
      <c r="B70" s="86">
        <f t="shared" si="6"/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0</v>
      </c>
      <c r="P70" s="93">
        <f t="shared" si="18"/>
        <v>0</v>
      </c>
      <c r="Q70" s="93">
        <f t="shared" si="18"/>
        <v>0</v>
      </c>
      <c r="R70" s="94">
        <f t="shared" si="18"/>
        <v>0</v>
      </c>
      <c r="S70" s="85">
        <f t="shared" si="8"/>
        <v>0</v>
      </c>
      <c r="U70" s="43">
        <v>0</v>
      </c>
      <c r="V70" s="86">
        <v>0</v>
      </c>
      <c r="W70" s="59">
        <v>0</v>
      </c>
      <c r="X70" s="59" t="s">
        <v>434</v>
      </c>
      <c r="Y70" s="60">
        <v>0</v>
      </c>
      <c r="Z70" s="60" t="s">
        <v>203</v>
      </c>
      <c r="AA70" s="60">
        <v>0</v>
      </c>
      <c r="AB70" s="60" t="s">
        <v>204</v>
      </c>
      <c r="AC70" s="59">
        <v>0</v>
      </c>
      <c r="AD70" s="105">
        <v>0</v>
      </c>
    </row>
    <row r="71" spans="1:30" x14ac:dyDescent="0.2">
      <c r="A71" s="83">
        <f t="shared" si="5"/>
        <v>0</v>
      </c>
      <c r="B71" s="86">
        <f t="shared" si="6"/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0</v>
      </c>
      <c r="P71" s="56">
        <f t="shared" si="19"/>
        <v>0</v>
      </c>
      <c r="Q71" s="56">
        <f t="shared" si="19"/>
        <v>0</v>
      </c>
      <c r="R71" s="91">
        <f t="shared" si="19"/>
        <v>0</v>
      </c>
      <c r="S71" s="85">
        <f t="shared" si="8"/>
        <v>0</v>
      </c>
      <c r="U71" s="43">
        <v>0</v>
      </c>
      <c r="V71" s="86">
        <v>0</v>
      </c>
      <c r="W71" s="59">
        <v>0</v>
      </c>
      <c r="X71" s="59" t="s">
        <v>434</v>
      </c>
      <c r="Y71" s="60">
        <v>0</v>
      </c>
      <c r="Z71" s="60" t="s">
        <v>203</v>
      </c>
      <c r="AA71" s="60">
        <v>0</v>
      </c>
      <c r="AB71" s="60" t="s">
        <v>204</v>
      </c>
      <c r="AC71" s="59">
        <v>0</v>
      </c>
      <c r="AD71" s="105">
        <v>0</v>
      </c>
    </row>
    <row r="72" spans="1:30" x14ac:dyDescent="0.2">
      <c r="A72" s="83">
        <f t="shared" si="5"/>
        <v>0</v>
      </c>
      <c r="B72" s="86">
        <f t="shared" si="6"/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0</v>
      </c>
      <c r="P72" s="56">
        <f t="shared" si="20"/>
        <v>0</v>
      </c>
      <c r="Q72" s="56">
        <f t="shared" si="20"/>
        <v>0</v>
      </c>
      <c r="R72" s="91">
        <f t="shared" si="20"/>
        <v>0</v>
      </c>
      <c r="S72" s="85">
        <f t="shared" si="8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5"/>
        <v>0</v>
      </c>
      <c r="B73" s="86">
        <f t="shared" si="6"/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5"/>
        <v>0</v>
      </c>
      <c r="B74" s="86">
        <f t="shared" si="6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0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s="131" customFormat="1" x14ac:dyDescent="0.2">
      <c r="A75" s="83">
        <f t="shared" si="5"/>
        <v>0</v>
      </c>
      <c r="B75" s="86">
        <f t="shared" si="6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0</v>
      </c>
      <c r="P75" s="56">
        <f t="shared" si="23"/>
        <v>0</v>
      </c>
      <c r="Q75" s="56">
        <f t="shared" si="23"/>
        <v>0</v>
      </c>
      <c r="R75" s="91">
        <f t="shared" si="23"/>
        <v>0</v>
      </c>
      <c r="S75" s="85">
        <f t="shared" si="8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Chad Perry</v>
      </c>
      <c r="C78" s="20">
        <v>22</v>
      </c>
      <c r="D78" s="21">
        <v>13</v>
      </c>
      <c r="E78" s="21">
        <v>3</v>
      </c>
      <c r="F78" s="22">
        <v>7</v>
      </c>
      <c r="G78" s="20"/>
      <c r="H78" s="21"/>
      <c r="I78" s="21"/>
      <c r="J78" s="22"/>
      <c r="K78" s="64"/>
      <c r="L78" s="65"/>
      <c r="M78" s="65"/>
      <c r="N78" s="66"/>
      <c r="O78" s="32">
        <f t="shared" ref="O78:Q81" si="25">SUM(C22,G22,K22,O22,C50,G50,K50,O50,C78,G78,K78)</f>
        <v>66</v>
      </c>
      <c r="P78" s="21">
        <f t="shared" si="25"/>
        <v>26</v>
      </c>
      <c r="Q78" s="142">
        <f t="shared" si="25"/>
        <v>17</v>
      </c>
      <c r="R78" s="141"/>
      <c r="S78" s="143">
        <f>SUM(Q78/O78)</f>
        <v>0.25757575757575757</v>
      </c>
      <c r="V78" s="56" t="s">
        <v>23</v>
      </c>
      <c r="W78" s="59">
        <v>90</v>
      </c>
      <c r="X78" s="59">
        <v>90</v>
      </c>
      <c r="Y78" s="61"/>
      <c r="Z78" s="61"/>
      <c r="AA78" s="61"/>
      <c r="AB78" s="61"/>
      <c r="AC78" s="62"/>
    </row>
    <row r="79" spans="1:30" x14ac:dyDescent="0.2">
      <c r="A79" s="11"/>
      <c r="B79" s="140" t="str">
        <f>B51</f>
        <v>Nick Lopez</v>
      </c>
      <c r="C79" s="12"/>
      <c r="D79" s="13"/>
      <c r="E79" s="13"/>
      <c r="F79" s="14"/>
      <c r="G79" s="90">
        <v>32</v>
      </c>
      <c r="H79" s="56">
        <v>17</v>
      </c>
      <c r="I79" s="56">
        <v>8</v>
      </c>
      <c r="J79" s="91">
        <v>7</v>
      </c>
      <c r="K79" s="12"/>
      <c r="L79" s="13"/>
      <c r="M79" s="13"/>
      <c r="N79" s="14"/>
      <c r="O79" s="90">
        <f t="shared" si="25"/>
        <v>208</v>
      </c>
      <c r="P79" s="56">
        <f t="shared" si="25"/>
        <v>93</v>
      </c>
      <c r="Q79" s="56">
        <f t="shared" si="25"/>
        <v>54</v>
      </c>
      <c r="R79" s="91"/>
      <c r="S79" s="144">
        <f>SUM(Q79/O79)</f>
        <v>0.25961538461538464</v>
      </c>
      <c r="V79" s="67" t="s">
        <v>24</v>
      </c>
      <c r="W79" s="62"/>
      <c r="X79" s="62"/>
      <c r="Y79" s="68">
        <v>0.51351351351351349</v>
      </c>
      <c r="Z79" s="68"/>
      <c r="AA79" s="68">
        <v>2.9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f t="shared" ref="C82:R82" si="26">SUM(C59:C76)</f>
        <v>22</v>
      </c>
      <c r="D82" s="29">
        <f t="shared" si="26"/>
        <v>13</v>
      </c>
      <c r="E82" s="29">
        <f t="shared" si="26"/>
        <v>3</v>
      </c>
      <c r="F82" s="29">
        <f t="shared" si="26"/>
        <v>7</v>
      </c>
      <c r="G82" s="29">
        <f t="shared" si="26"/>
        <v>32</v>
      </c>
      <c r="H82" s="29">
        <f t="shared" si="26"/>
        <v>17</v>
      </c>
      <c r="I82" s="29">
        <f t="shared" si="26"/>
        <v>8</v>
      </c>
      <c r="J82" s="29">
        <f t="shared" si="26"/>
        <v>7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274</v>
      </c>
      <c r="P82" s="29">
        <f t="shared" si="26"/>
        <v>119</v>
      </c>
      <c r="Q82" s="29">
        <f t="shared" si="26"/>
        <v>71</v>
      </c>
      <c r="R82" s="29">
        <f t="shared" si="26"/>
        <v>90</v>
      </c>
      <c r="S82" s="69">
        <f>AVERAGE(P82/O82)</f>
        <v>0.43430656934306572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242</v>
      </c>
      <c r="D83" s="29">
        <f>SUM(P55,D82)</f>
        <v>102</v>
      </c>
      <c r="E83" s="29">
        <f>SUM(Q55,E82)</f>
        <v>63</v>
      </c>
      <c r="F83" s="29">
        <f>SUM(R55,F82)</f>
        <v>83</v>
      </c>
      <c r="G83" s="29">
        <f t="shared" ref="G83:M83" si="27">SUM(C83,G82)</f>
        <v>274</v>
      </c>
      <c r="H83" s="29">
        <f t="shared" si="27"/>
        <v>119</v>
      </c>
      <c r="I83" s="29">
        <f t="shared" si="27"/>
        <v>71</v>
      </c>
      <c r="J83" s="29">
        <f t="shared" si="27"/>
        <v>90</v>
      </c>
      <c r="K83" s="29">
        <f t="shared" si="27"/>
        <v>274</v>
      </c>
      <c r="L83" s="29">
        <f t="shared" si="27"/>
        <v>119</v>
      </c>
      <c r="M83" s="29">
        <f t="shared" si="27"/>
        <v>71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0.41379310344827591</v>
      </c>
      <c r="V84" s="195"/>
      <c r="W84" s="196"/>
      <c r="X84" s="197"/>
      <c r="Y84" s="62"/>
      <c r="Z84" s="62"/>
      <c r="AA84" s="73"/>
      <c r="AB84" s="73"/>
      <c r="AC84" s="62"/>
    </row>
    <row r="85" spans="1:29" x14ac:dyDescent="0.2">
      <c r="V85" s="77" t="s">
        <v>27</v>
      </c>
      <c r="W85" s="61"/>
      <c r="X85" s="78">
        <v>1.303370786516854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10</v>
      </c>
      <c r="E86" s="73" t="s">
        <v>32</v>
      </c>
      <c r="V86" s="77" t="s">
        <v>29</v>
      </c>
      <c r="W86" s="61" t="s">
        <v>87</v>
      </c>
      <c r="X86" s="79">
        <v>0.74242424242424243</v>
      </c>
      <c r="Y86" s="62" t="s">
        <v>205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78</v>
      </c>
      <c r="X87" s="147">
        <v>0.74038461538461542</v>
      </c>
      <c r="Y87" s="62" t="s">
        <v>200</v>
      </c>
      <c r="Z87" s="62"/>
      <c r="AA87" s="62" t="s">
        <v>30</v>
      </c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205</v>
      </c>
    </row>
  </sheetData>
  <sheetProtection password="97AA" sheet="1" objects="1" scenarios="1"/>
  <sortState ref="T31:T39">
    <sortCondition ref="T31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95" priority="5" stopIfTrue="1" operator="equal">
      <formula>$Y$79</formula>
    </cfRule>
  </conditionalFormatting>
  <conditionalFormatting sqref="AA59:AB74 AA77:AB77">
    <cfRule type="cellIs" dxfId="94" priority="6" stopIfTrue="1" operator="equal">
      <formula>$AA$79</formula>
    </cfRule>
  </conditionalFormatting>
  <conditionalFormatting sqref="Y75:Z75">
    <cfRule type="cellIs" dxfId="93" priority="3" stopIfTrue="1" operator="equal">
      <formula>$Y$79</formula>
    </cfRule>
  </conditionalFormatting>
  <conditionalFormatting sqref="AA75:AB75">
    <cfRule type="cellIs" dxfId="92" priority="4" stopIfTrue="1" operator="equal">
      <formula>$AA$79</formula>
    </cfRule>
  </conditionalFormatting>
  <conditionalFormatting sqref="Y76:Z76">
    <cfRule type="cellIs" dxfId="91" priority="1" stopIfTrue="1" operator="equal">
      <formula>$Y$79</formula>
    </cfRule>
  </conditionalFormatting>
  <conditionalFormatting sqref="AA76:AB76">
    <cfRule type="cellIs" dxfId="9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8">
    <tabColor rgb="FF92D050"/>
  </sheetPr>
  <dimension ref="A1:AD89"/>
  <sheetViews>
    <sheetView zoomScaleNormal="100" workbookViewId="0">
      <pane xSplit="2" ySplit="2" topLeftCell="C46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2" max="2" width="18.140625" customWidth="1"/>
    <col min="3" max="18" width="5.28515625" customWidth="1"/>
    <col min="19" max="19" width="18" customWidth="1"/>
    <col min="22" max="22" width="20.5703125" customWidth="1"/>
    <col min="23" max="24" width="9.28515625" bestFit="1" customWidth="1"/>
    <col min="25" max="25" width="9.42578125" bestFit="1" customWidth="1"/>
    <col min="27" max="27" width="12.140625" customWidth="1"/>
    <col min="29" max="29" width="9.28515625" bestFit="1" customWidth="1"/>
  </cols>
  <sheetData>
    <row r="1" spans="1:19" ht="13.5" thickBot="1" x14ac:dyDescent="0.25">
      <c r="A1" s="1" t="s">
        <v>0</v>
      </c>
      <c r="B1" s="2" t="s">
        <v>1</v>
      </c>
      <c r="C1" s="192" t="s">
        <v>301</v>
      </c>
      <c r="D1" s="193"/>
      <c r="E1" s="194"/>
      <c r="F1" s="4">
        <v>1</v>
      </c>
      <c r="G1" s="192" t="s">
        <v>209</v>
      </c>
      <c r="H1" s="193"/>
      <c r="I1" s="194"/>
      <c r="J1" s="4">
        <v>1</v>
      </c>
      <c r="K1" s="192" t="s">
        <v>184</v>
      </c>
      <c r="L1" s="193"/>
      <c r="M1" s="194"/>
      <c r="N1" s="4">
        <v>4</v>
      </c>
      <c r="O1" s="192" t="s">
        <v>250</v>
      </c>
      <c r="P1" s="193"/>
      <c r="Q1" s="194"/>
      <c r="R1" s="4">
        <v>3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154</v>
      </c>
      <c r="B3" s="86" t="s">
        <v>53</v>
      </c>
      <c r="C3" s="12"/>
      <c r="D3" s="13"/>
      <c r="E3" s="13"/>
      <c r="F3" s="14"/>
      <c r="G3" s="12">
        <v>4</v>
      </c>
      <c r="H3" s="13">
        <v>2</v>
      </c>
      <c r="I3" s="13">
        <v>1</v>
      </c>
      <c r="J3" s="14">
        <v>1</v>
      </c>
      <c r="K3" s="12"/>
      <c r="L3" s="13"/>
      <c r="M3" s="13"/>
      <c r="N3" s="14"/>
      <c r="O3" s="12">
        <v>2</v>
      </c>
      <c r="P3" s="13">
        <v>1</v>
      </c>
      <c r="Q3" s="13">
        <v>1</v>
      </c>
      <c r="R3" s="14">
        <v>0</v>
      </c>
      <c r="S3" s="17"/>
    </row>
    <row r="4" spans="1:19" x14ac:dyDescent="0.2">
      <c r="A4" s="83" t="s">
        <v>137</v>
      </c>
      <c r="B4" s="86" t="s">
        <v>84</v>
      </c>
      <c r="C4" s="12">
        <v>4</v>
      </c>
      <c r="D4" s="13">
        <v>4</v>
      </c>
      <c r="E4" s="13">
        <v>0</v>
      </c>
      <c r="F4" s="14">
        <v>4</v>
      </c>
      <c r="G4" s="12"/>
      <c r="H4" s="13"/>
      <c r="I4" s="13"/>
      <c r="J4" s="14"/>
      <c r="K4" s="12">
        <v>3</v>
      </c>
      <c r="L4" s="13">
        <v>2</v>
      </c>
      <c r="M4" s="13">
        <v>0</v>
      </c>
      <c r="N4" s="14">
        <v>3</v>
      </c>
      <c r="O4" s="12"/>
      <c r="P4" s="13"/>
      <c r="Q4" s="13"/>
      <c r="R4" s="14"/>
      <c r="S4" s="17"/>
    </row>
    <row r="5" spans="1:19" x14ac:dyDescent="0.2">
      <c r="A5" s="83" t="s">
        <v>99</v>
      </c>
      <c r="B5" s="86" t="s">
        <v>178</v>
      </c>
      <c r="C5" s="12">
        <v>0</v>
      </c>
      <c r="D5" s="13">
        <v>0</v>
      </c>
      <c r="E5" s="13">
        <v>0</v>
      </c>
      <c r="F5" s="14">
        <v>1</v>
      </c>
      <c r="G5" s="12"/>
      <c r="H5" s="13"/>
      <c r="I5" s="13"/>
      <c r="J5" s="14"/>
      <c r="K5" s="12"/>
      <c r="L5" s="13"/>
      <c r="M5" s="13"/>
      <c r="N5" s="14"/>
      <c r="O5" s="12">
        <v>2</v>
      </c>
      <c r="P5" s="13">
        <v>1</v>
      </c>
      <c r="Q5" s="13">
        <v>0</v>
      </c>
      <c r="R5" s="14">
        <v>0</v>
      </c>
      <c r="S5" s="17"/>
    </row>
    <row r="6" spans="1:19" x14ac:dyDescent="0.2">
      <c r="A6" s="83" t="s">
        <v>145</v>
      </c>
      <c r="B6" s="86" t="s">
        <v>127</v>
      </c>
      <c r="C6" s="12">
        <v>3</v>
      </c>
      <c r="D6" s="130">
        <v>2</v>
      </c>
      <c r="E6" s="130">
        <v>0</v>
      </c>
      <c r="F6" s="14">
        <v>1</v>
      </c>
      <c r="G6" s="12">
        <v>0</v>
      </c>
      <c r="H6" s="130">
        <v>0</v>
      </c>
      <c r="I6" s="130">
        <v>0</v>
      </c>
      <c r="J6" s="14">
        <v>0</v>
      </c>
      <c r="K6" s="12">
        <v>2</v>
      </c>
      <c r="L6" s="130">
        <v>1</v>
      </c>
      <c r="M6" s="130">
        <v>0</v>
      </c>
      <c r="N6" s="14">
        <v>1</v>
      </c>
      <c r="O6" s="12"/>
      <c r="P6" s="130"/>
      <c r="Q6" s="130"/>
      <c r="R6" s="14"/>
      <c r="S6" s="17"/>
    </row>
    <row r="7" spans="1:19" x14ac:dyDescent="0.2">
      <c r="A7" s="83" t="s">
        <v>138</v>
      </c>
      <c r="B7" s="86" t="s">
        <v>185</v>
      </c>
      <c r="C7" s="12">
        <v>4</v>
      </c>
      <c r="D7" s="130">
        <v>2</v>
      </c>
      <c r="E7" s="130">
        <v>1</v>
      </c>
      <c r="F7" s="14">
        <v>0</v>
      </c>
      <c r="G7" s="12"/>
      <c r="H7" s="130"/>
      <c r="I7" s="130"/>
      <c r="J7" s="14"/>
      <c r="K7" s="12"/>
      <c r="L7" s="130"/>
      <c r="M7" s="130"/>
      <c r="N7" s="14"/>
      <c r="O7" s="12">
        <v>4</v>
      </c>
      <c r="P7" s="130">
        <v>4</v>
      </c>
      <c r="Q7" s="130">
        <v>0</v>
      </c>
      <c r="R7" s="14">
        <v>0</v>
      </c>
      <c r="S7" s="17"/>
    </row>
    <row r="8" spans="1:19" x14ac:dyDescent="0.2">
      <c r="A8" s="83" t="s">
        <v>155</v>
      </c>
      <c r="B8" s="86" t="s">
        <v>236</v>
      </c>
      <c r="C8" s="12"/>
      <c r="D8" s="130"/>
      <c r="E8" s="130"/>
      <c r="F8" s="14"/>
      <c r="G8" s="12">
        <v>4</v>
      </c>
      <c r="H8" s="130">
        <v>2</v>
      </c>
      <c r="I8" s="130">
        <v>1</v>
      </c>
      <c r="J8" s="14">
        <v>1</v>
      </c>
      <c r="K8" s="12"/>
      <c r="L8" s="130"/>
      <c r="M8" s="130"/>
      <c r="N8" s="14"/>
      <c r="O8" s="12">
        <v>4</v>
      </c>
      <c r="P8" s="130">
        <v>4</v>
      </c>
      <c r="Q8" s="130">
        <v>0</v>
      </c>
      <c r="R8" s="14">
        <v>0</v>
      </c>
      <c r="S8" s="17"/>
    </row>
    <row r="9" spans="1:19" x14ac:dyDescent="0.2">
      <c r="A9" s="83" t="s">
        <v>100</v>
      </c>
      <c r="B9" s="86" t="s">
        <v>283</v>
      </c>
      <c r="C9" s="12"/>
      <c r="D9" s="130"/>
      <c r="E9" s="130"/>
      <c r="F9" s="14"/>
      <c r="G9" s="12">
        <v>4</v>
      </c>
      <c r="H9" s="130">
        <v>2</v>
      </c>
      <c r="I9" s="130">
        <v>0</v>
      </c>
      <c r="J9" s="14">
        <v>1</v>
      </c>
      <c r="K9" s="12"/>
      <c r="L9" s="130"/>
      <c r="M9" s="130"/>
      <c r="N9" s="14"/>
      <c r="O9" s="12">
        <v>3</v>
      </c>
      <c r="P9" s="130">
        <v>2</v>
      </c>
      <c r="Q9" s="130">
        <v>0</v>
      </c>
      <c r="R9" s="14">
        <v>0</v>
      </c>
      <c r="S9" s="17"/>
    </row>
    <row r="10" spans="1:19" x14ac:dyDescent="0.2">
      <c r="A10" s="83" t="s">
        <v>140</v>
      </c>
      <c r="B10" s="86" t="s">
        <v>216</v>
      </c>
      <c r="C10" s="12">
        <v>3</v>
      </c>
      <c r="D10" s="130">
        <v>2</v>
      </c>
      <c r="E10" s="130">
        <v>1</v>
      </c>
      <c r="F10" s="14">
        <v>0</v>
      </c>
      <c r="G10" s="12"/>
      <c r="H10" s="130"/>
      <c r="I10" s="130"/>
      <c r="J10" s="14"/>
      <c r="K10" s="12"/>
      <c r="L10" s="130"/>
      <c r="M10" s="130"/>
      <c r="N10" s="14"/>
      <c r="O10" s="12"/>
      <c r="P10" s="130"/>
      <c r="Q10" s="130"/>
      <c r="R10" s="14"/>
      <c r="S10" s="17"/>
    </row>
    <row r="11" spans="1:19" x14ac:dyDescent="0.2">
      <c r="A11" s="83" t="s">
        <v>217</v>
      </c>
      <c r="B11" s="86" t="s">
        <v>266</v>
      </c>
      <c r="C11" s="12"/>
      <c r="D11" s="130"/>
      <c r="E11" s="130"/>
      <c r="F11" s="14"/>
      <c r="G11" s="12">
        <v>4</v>
      </c>
      <c r="H11" s="130">
        <v>2</v>
      </c>
      <c r="I11" s="130">
        <v>0</v>
      </c>
      <c r="J11" s="14">
        <v>0</v>
      </c>
      <c r="K11" s="12"/>
      <c r="L11" s="130"/>
      <c r="M11" s="130"/>
      <c r="N11" s="14"/>
      <c r="O11" s="12">
        <v>0</v>
      </c>
      <c r="P11" s="130">
        <v>0</v>
      </c>
      <c r="Q11" s="130">
        <v>0</v>
      </c>
      <c r="R11" s="14">
        <v>0</v>
      </c>
      <c r="S11" s="17"/>
    </row>
    <row r="12" spans="1:19" x14ac:dyDescent="0.2">
      <c r="A12" s="83" t="s">
        <v>149</v>
      </c>
      <c r="B12" s="86" t="s">
        <v>55</v>
      </c>
      <c r="C12" s="12"/>
      <c r="D12" s="130"/>
      <c r="E12" s="130"/>
      <c r="F12" s="14"/>
      <c r="G12" s="12">
        <v>0</v>
      </c>
      <c r="H12" s="130">
        <v>0</v>
      </c>
      <c r="I12" s="130">
        <v>0</v>
      </c>
      <c r="J12" s="14">
        <v>1</v>
      </c>
      <c r="K12" s="12">
        <v>2</v>
      </c>
      <c r="L12" s="130">
        <v>1</v>
      </c>
      <c r="M12" s="130">
        <v>1</v>
      </c>
      <c r="N12" s="14">
        <v>1</v>
      </c>
      <c r="O12" s="12"/>
      <c r="P12" s="130"/>
      <c r="Q12" s="130"/>
      <c r="R12" s="14"/>
      <c r="S12" s="17"/>
    </row>
    <row r="13" spans="1:19" x14ac:dyDescent="0.2">
      <c r="A13" s="83" t="s">
        <v>142</v>
      </c>
      <c r="B13" s="86" t="s">
        <v>170</v>
      </c>
      <c r="C13" s="12"/>
      <c r="D13" s="130"/>
      <c r="E13" s="130"/>
      <c r="F13" s="14"/>
      <c r="G13" s="12">
        <v>4</v>
      </c>
      <c r="H13" s="130">
        <v>3</v>
      </c>
      <c r="I13" s="130">
        <v>1</v>
      </c>
      <c r="J13" s="14">
        <v>4</v>
      </c>
      <c r="K13" s="12">
        <v>2</v>
      </c>
      <c r="L13" s="130">
        <v>2</v>
      </c>
      <c r="M13" s="130">
        <v>0</v>
      </c>
      <c r="N13" s="14">
        <v>0</v>
      </c>
      <c r="O13" s="12">
        <v>4</v>
      </c>
      <c r="P13" s="130">
        <v>2</v>
      </c>
      <c r="Q13" s="130">
        <v>0</v>
      </c>
      <c r="R13" s="14">
        <v>5</v>
      </c>
      <c r="S13" s="17"/>
    </row>
    <row r="14" spans="1:19" x14ac:dyDescent="0.2">
      <c r="A14" s="83" t="s">
        <v>136</v>
      </c>
      <c r="B14" s="86" t="s">
        <v>228</v>
      </c>
      <c r="C14" s="12"/>
      <c r="D14" s="130"/>
      <c r="E14" s="130"/>
      <c r="F14" s="14"/>
      <c r="G14" s="12">
        <v>4</v>
      </c>
      <c r="H14" s="130">
        <v>4</v>
      </c>
      <c r="I14" s="130">
        <v>0</v>
      </c>
      <c r="J14" s="14">
        <v>0</v>
      </c>
      <c r="K14" s="12">
        <v>5</v>
      </c>
      <c r="L14" s="130">
        <v>2</v>
      </c>
      <c r="M14" s="130">
        <v>3</v>
      </c>
      <c r="N14" s="14">
        <v>0</v>
      </c>
      <c r="O14" s="12"/>
      <c r="P14" s="130"/>
      <c r="Q14" s="130"/>
      <c r="R14" s="14"/>
      <c r="S14" s="17"/>
    </row>
    <row r="15" spans="1:19" x14ac:dyDescent="0.2">
      <c r="A15" s="83" t="s">
        <v>133</v>
      </c>
      <c r="B15" s="86" t="s">
        <v>323</v>
      </c>
      <c r="C15" s="12">
        <v>4</v>
      </c>
      <c r="D15" s="13">
        <v>2</v>
      </c>
      <c r="E15" s="13">
        <v>2</v>
      </c>
      <c r="F15" s="14">
        <v>0</v>
      </c>
      <c r="G15" s="12"/>
      <c r="H15" s="13"/>
      <c r="I15" s="13"/>
      <c r="J15" s="14"/>
      <c r="K15" s="12">
        <v>4</v>
      </c>
      <c r="L15" s="13">
        <v>4</v>
      </c>
      <c r="M15" s="13">
        <v>0</v>
      </c>
      <c r="N15" s="14">
        <v>1</v>
      </c>
      <c r="O15" s="12"/>
      <c r="P15" s="13"/>
      <c r="Q15" s="13"/>
      <c r="R15" s="14"/>
      <c r="S15" s="17"/>
    </row>
    <row r="16" spans="1:19" x14ac:dyDescent="0.2">
      <c r="A16" s="83" t="s">
        <v>132</v>
      </c>
      <c r="B16" s="86" t="s">
        <v>284</v>
      </c>
      <c r="C16" s="12">
        <v>3</v>
      </c>
      <c r="D16" s="13">
        <v>3</v>
      </c>
      <c r="E16" s="13">
        <v>0</v>
      </c>
      <c r="F16" s="14">
        <v>0</v>
      </c>
      <c r="G16" s="12"/>
      <c r="H16" s="13"/>
      <c r="I16" s="13"/>
      <c r="J16" s="14"/>
      <c r="K16" s="12">
        <v>3</v>
      </c>
      <c r="L16" s="13">
        <v>2</v>
      </c>
      <c r="M16" s="13">
        <v>1</v>
      </c>
      <c r="N16" s="14">
        <v>0</v>
      </c>
      <c r="O16" s="12"/>
      <c r="P16" s="13"/>
      <c r="Q16" s="13"/>
      <c r="R16" s="14"/>
      <c r="S16" s="17"/>
    </row>
    <row r="17" spans="1:24" x14ac:dyDescent="0.2">
      <c r="A17" s="83" t="s">
        <v>139</v>
      </c>
      <c r="B17" s="86" t="s">
        <v>289</v>
      </c>
      <c r="C17" s="12"/>
      <c r="D17" s="13"/>
      <c r="E17" s="13"/>
      <c r="F17" s="14"/>
      <c r="G17" s="12"/>
      <c r="H17" s="13"/>
      <c r="I17" s="13"/>
      <c r="J17" s="14"/>
      <c r="K17" s="12">
        <v>0</v>
      </c>
      <c r="L17" s="13">
        <v>0</v>
      </c>
      <c r="M17" s="13">
        <v>0</v>
      </c>
      <c r="N17" s="14">
        <v>0</v>
      </c>
      <c r="O17" s="12">
        <v>0</v>
      </c>
      <c r="P17" s="13">
        <v>0</v>
      </c>
      <c r="Q17" s="13">
        <v>0</v>
      </c>
      <c r="R17" s="14">
        <v>0</v>
      </c>
      <c r="S17" s="17"/>
    </row>
    <row r="18" spans="1:24" x14ac:dyDescent="0.2">
      <c r="A18" s="83" t="s">
        <v>97</v>
      </c>
      <c r="B18" s="86" t="s">
        <v>168</v>
      </c>
      <c r="C18" s="12"/>
      <c r="D18" s="130"/>
      <c r="E18" s="130"/>
      <c r="F18" s="14"/>
      <c r="G18" s="12"/>
      <c r="H18" s="130"/>
      <c r="I18" s="130"/>
      <c r="J18" s="14"/>
      <c r="K18" s="12">
        <v>1</v>
      </c>
      <c r="L18" s="130">
        <v>0</v>
      </c>
      <c r="M18" s="130">
        <v>0</v>
      </c>
      <c r="N18" s="14">
        <v>0</v>
      </c>
      <c r="O18" s="12">
        <v>1</v>
      </c>
      <c r="P18" s="130">
        <v>0</v>
      </c>
      <c r="Q18" s="130">
        <v>0</v>
      </c>
      <c r="R18" s="14">
        <v>0</v>
      </c>
      <c r="S18" s="17"/>
    </row>
    <row r="19" spans="1:24" s="131" customFormat="1" x14ac:dyDescent="0.2">
      <c r="A19" s="83" t="s">
        <v>391</v>
      </c>
      <c r="B19" s="86" t="s">
        <v>56</v>
      </c>
      <c r="C19" s="12"/>
      <c r="D19" s="130"/>
      <c r="E19" s="130"/>
      <c r="F19" s="14"/>
      <c r="G19" s="12"/>
      <c r="H19" s="130"/>
      <c r="I19" s="130"/>
      <c r="J19" s="14"/>
      <c r="K19" s="12">
        <v>5</v>
      </c>
      <c r="L19" s="130">
        <v>1</v>
      </c>
      <c r="M19" s="130">
        <v>3</v>
      </c>
      <c r="N19" s="14">
        <v>0</v>
      </c>
      <c r="O19" s="12">
        <v>4</v>
      </c>
      <c r="P19" s="130">
        <v>4</v>
      </c>
      <c r="Q19" s="130">
        <v>0</v>
      </c>
      <c r="R19" s="14">
        <v>2</v>
      </c>
      <c r="S19" s="17"/>
    </row>
    <row r="20" spans="1:24" s="131" customFormat="1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s="131" customFormat="1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83</v>
      </c>
      <c r="C22" s="20">
        <v>21</v>
      </c>
      <c r="D22" s="21">
        <v>15</v>
      </c>
      <c r="E22" s="21">
        <v>4</v>
      </c>
      <c r="F22" s="22">
        <v>6</v>
      </c>
      <c r="G22" s="20">
        <v>24</v>
      </c>
      <c r="H22" s="21">
        <v>15</v>
      </c>
      <c r="I22" s="21">
        <v>3</v>
      </c>
      <c r="J22" s="22">
        <v>8</v>
      </c>
      <c r="K22" s="20">
        <v>27</v>
      </c>
      <c r="L22" s="21">
        <v>15</v>
      </c>
      <c r="M22" s="21">
        <v>8</v>
      </c>
      <c r="N22" s="22">
        <v>6</v>
      </c>
      <c r="O22" s="20">
        <v>24</v>
      </c>
      <c r="P22" s="21">
        <v>18</v>
      </c>
      <c r="Q22" s="21">
        <v>1</v>
      </c>
      <c r="R22" s="22">
        <v>7</v>
      </c>
      <c r="S22" s="24"/>
    </row>
    <row r="23" spans="1:24" x14ac:dyDescent="0.2">
      <c r="A23" s="18"/>
      <c r="B23" s="152" t="s">
        <v>229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5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s="131" customFormat="1" ht="13.5" thickBot="1" x14ac:dyDescent="0.25">
      <c r="A25" s="18"/>
      <c r="B25" s="15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21</v>
      </c>
      <c r="D26" s="29">
        <f t="shared" si="0"/>
        <v>15</v>
      </c>
      <c r="E26" s="29">
        <f t="shared" si="0"/>
        <v>4</v>
      </c>
      <c r="F26" s="29">
        <f t="shared" si="0"/>
        <v>6</v>
      </c>
      <c r="G26" s="29">
        <f t="shared" si="0"/>
        <v>24</v>
      </c>
      <c r="H26" s="29">
        <f t="shared" si="0"/>
        <v>15</v>
      </c>
      <c r="I26" s="29">
        <f t="shared" si="0"/>
        <v>3</v>
      </c>
      <c r="J26" s="29">
        <f t="shared" si="0"/>
        <v>8</v>
      </c>
      <c r="K26" s="29">
        <f t="shared" si="0"/>
        <v>27</v>
      </c>
      <c r="L26" s="29">
        <f t="shared" si="0"/>
        <v>15</v>
      </c>
      <c r="M26" s="29">
        <f t="shared" si="0"/>
        <v>8</v>
      </c>
      <c r="N26" s="29">
        <f t="shared" si="0"/>
        <v>6</v>
      </c>
      <c r="O26" s="29">
        <f t="shared" si="0"/>
        <v>24</v>
      </c>
      <c r="P26" s="29">
        <f t="shared" si="0"/>
        <v>18</v>
      </c>
      <c r="Q26" s="29">
        <f t="shared" si="0"/>
        <v>1</v>
      </c>
      <c r="R26" s="29">
        <f t="shared" si="0"/>
        <v>7</v>
      </c>
      <c r="S26" s="24"/>
    </row>
    <row r="27" spans="1:24" ht="13.5" thickBot="1" x14ac:dyDescent="0.25">
      <c r="A27" s="18"/>
      <c r="B27" s="28" t="s">
        <v>11</v>
      </c>
      <c r="C27" s="30">
        <f>C26</f>
        <v>21</v>
      </c>
      <c r="D27" s="30">
        <f>D26</f>
        <v>15</v>
      </c>
      <c r="E27" s="30">
        <f>E26</f>
        <v>4</v>
      </c>
      <c r="F27" s="30">
        <f>F26</f>
        <v>6</v>
      </c>
      <c r="G27" s="30">
        <f t="shared" ref="G27:R27" si="1">SUM(C27,G26)</f>
        <v>45</v>
      </c>
      <c r="H27" s="30">
        <f t="shared" si="1"/>
        <v>30</v>
      </c>
      <c r="I27" s="30">
        <f t="shared" si="1"/>
        <v>7</v>
      </c>
      <c r="J27" s="30">
        <f t="shared" si="1"/>
        <v>14</v>
      </c>
      <c r="K27" s="30">
        <f t="shared" si="1"/>
        <v>72</v>
      </c>
      <c r="L27" s="30">
        <f t="shared" si="1"/>
        <v>45</v>
      </c>
      <c r="M27" s="30">
        <f t="shared" si="1"/>
        <v>15</v>
      </c>
      <c r="N27" s="30">
        <f t="shared" si="1"/>
        <v>20</v>
      </c>
      <c r="O27" s="31">
        <f t="shared" si="1"/>
        <v>96</v>
      </c>
      <c r="P27" s="30">
        <f t="shared" si="1"/>
        <v>63</v>
      </c>
      <c r="Q27" s="30">
        <f t="shared" si="1"/>
        <v>16</v>
      </c>
      <c r="R27" s="32">
        <f t="shared" si="1"/>
        <v>27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2" t="s">
        <v>244</v>
      </c>
      <c r="D29" s="193"/>
      <c r="E29" s="194"/>
      <c r="F29" s="4">
        <v>5</v>
      </c>
      <c r="G29" s="192" t="s">
        <v>40</v>
      </c>
      <c r="H29" s="193"/>
      <c r="I29" s="194"/>
      <c r="J29" s="4">
        <v>6</v>
      </c>
      <c r="K29" s="192" t="s">
        <v>304</v>
      </c>
      <c r="L29" s="193"/>
      <c r="M29" s="194"/>
      <c r="N29" s="4">
        <v>19</v>
      </c>
      <c r="O29" s="192" t="s">
        <v>67</v>
      </c>
      <c r="P29" s="193"/>
      <c r="Q29" s="194"/>
      <c r="R29" s="4">
        <v>15</v>
      </c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8" si="2">A3</f>
        <v>19</v>
      </c>
      <c r="B31" s="86" t="str">
        <f t="shared" si="2"/>
        <v>Steve Lyles</v>
      </c>
      <c r="C31" s="12"/>
      <c r="D31" s="13"/>
      <c r="E31" s="13"/>
      <c r="F31" s="14"/>
      <c r="G31" s="12"/>
      <c r="H31" s="13"/>
      <c r="I31" s="13"/>
      <c r="J31" s="14"/>
      <c r="K31" s="12"/>
      <c r="L31" s="13"/>
      <c r="M31" s="13"/>
      <c r="N31" s="106"/>
      <c r="O31" s="12"/>
      <c r="P31" s="13"/>
      <c r="Q31" s="13"/>
      <c r="R31" s="10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16</v>
      </c>
      <c r="B32" s="86" t="str">
        <f t="shared" si="2"/>
        <v>Ethan Johnston</v>
      </c>
      <c r="C32" s="12">
        <v>5</v>
      </c>
      <c r="D32" s="13">
        <v>3</v>
      </c>
      <c r="E32" s="13">
        <v>1</v>
      </c>
      <c r="F32" s="14">
        <v>3</v>
      </c>
      <c r="G32" s="12">
        <v>4</v>
      </c>
      <c r="H32" s="13">
        <v>3</v>
      </c>
      <c r="I32" s="13">
        <v>0</v>
      </c>
      <c r="J32" s="14">
        <v>7</v>
      </c>
      <c r="K32" s="12">
        <v>4</v>
      </c>
      <c r="L32" s="13">
        <v>0</v>
      </c>
      <c r="M32" s="13">
        <v>1</v>
      </c>
      <c r="N32" s="106">
        <v>7</v>
      </c>
      <c r="O32" s="12">
        <v>5</v>
      </c>
      <c r="P32" s="13">
        <v>1</v>
      </c>
      <c r="Q32" s="13">
        <v>0</v>
      </c>
      <c r="R32" s="106">
        <v>4</v>
      </c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2</v>
      </c>
      <c r="B33" s="86" t="str">
        <f t="shared" si="2"/>
        <v>Demitris Morrow</v>
      </c>
      <c r="C33" s="12">
        <v>5</v>
      </c>
      <c r="D33" s="13">
        <v>2</v>
      </c>
      <c r="E33" s="13">
        <v>1</v>
      </c>
      <c r="F33" s="14">
        <v>2</v>
      </c>
      <c r="G33" s="12">
        <v>0</v>
      </c>
      <c r="H33" s="13">
        <v>0</v>
      </c>
      <c r="I33" s="13">
        <v>0</v>
      </c>
      <c r="J33" s="14">
        <v>5</v>
      </c>
      <c r="K33" s="12">
        <v>3</v>
      </c>
      <c r="L33" s="13">
        <v>1</v>
      </c>
      <c r="M33" s="13">
        <v>0</v>
      </c>
      <c r="N33" s="106">
        <v>0</v>
      </c>
      <c r="O33" s="12">
        <v>2</v>
      </c>
      <c r="P33" s="13">
        <v>0</v>
      </c>
      <c r="Q33" s="13">
        <v>0</v>
      </c>
      <c r="R33" s="106">
        <v>3</v>
      </c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40</v>
      </c>
      <c r="B34" s="86" t="str">
        <f t="shared" si="2"/>
        <v>Rich Krussell</v>
      </c>
      <c r="C34" s="12">
        <v>4</v>
      </c>
      <c r="D34" s="13">
        <v>1</v>
      </c>
      <c r="E34" s="13">
        <v>2</v>
      </c>
      <c r="F34" s="14">
        <v>0</v>
      </c>
      <c r="G34" s="12"/>
      <c r="H34" s="13"/>
      <c r="I34" s="13"/>
      <c r="J34" s="14"/>
      <c r="K34" s="12">
        <v>2</v>
      </c>
      <c r="L34" s="13">
        <v>0</v>
      </c>
      <c r="M34" s="13">
        <v>1</v>
      </c>
      <c r="N34" s="106">
        <v>0</v>
      </c>
      <c r="O34" s="12">
        <v>2</v>
      </c>
      <c r="P34" s="13">
        <v>1</v>
      </c>
      <c r="Q34" s="13">
        <v>0</v>
      </c>
      <c r="R34" s="106">
        <v>1</v>
      </c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8</v>
      </c>
      <c r="B35" s="86" t="str">
        <f t="shared" si="2"/>
        <v>Chad Sumner</v>
      </c>
      <c r="C35" s="12"/>
      <c r="D35" s="13"/>
      <c r="E35" s="13"/>
      <c r="F35" s="14"/>
      <c r="G35" s="12">
        <v>3</v>
      </c>
      <c r="H35" s="13">
        <v>0</v>
      </c>
      <c r="I35" s="13">
        <v>2</v>
      </c>
      <c r="J35" s="14">
        <v>0</v>
      </c>
      <c r="K35" s="12"/>
      <c r="L35" s="13"/>
      <c r="M35" s="13"/>
      <c r="N35" s="106"/>
      <c r="O35" s="12">
        <v>3</v>
      </c>
      <c r="P35" s="13">
        <v>1</v>
      </c>
      <c r="Q35" s="13">
        <v>0</v>
      </c>
      <c r="R35" s="106">
        <v>0</v>
      </c>
      <c r="S35" s="17"/>
      <c r="U35" s="43"/>
      <c r="V35" s="39"/>
      <c r="W35" s="44"/>
      <c r="X35" s="39"/>
    </row>
    <row r="36" spans="1:24" ht="12.75" customHeight="1" x14ac:dyDescent="0.2">
      <c r="A36" s="83" t="str">
        <f t="shared" si="2"/>
        <v>14</v>
      </c>
      <c r="B36" s="86" t="str">
        <f t="shared" si="2"/>
        <v>Scott Hogwood</v>
      </c>
      <c r="C36" s="12"/>
      <c r="D36" s="13"/>
      <c r="E36" s="13"/>
      <c r="F36" s="14"/>
      <c r="G36" s="12"/>
      <c r="H36" s="13"/>
      <c r="I36" s="13"/>
      <c r="J36" s="14"/>
      <c r="K36" s="12"/>
      <c r="L36" s="13"/>
      <c r="M36" s="13"/>
      <c r="N36" s="106"/>
      <c r="O36" s="12">
        <v>4</v>
      </c>
      <c r="P36" s="13">
        <v>2</v>
      </c>
      <c r="Q36" s="13">
        <v>0</v>
      </c>
      <c r="R36" s="106">
        <v>0</v>
      </c>
      <c r="S36" s="17" t="s">
        <v>8</v>
      </c>
      <c r="U36" s="43"/>
      <c r="V36" s="39"/>
      <c r="W36" s="44"/>
      <c r="X36" s="39"/>
    </row>
    <row r="37" spans="1:24" ht="12.75" customHeight="1" x14ac:dyDescent="0.2">
      <c r="A37" s="83" t="str">
        <f t="shared" si="2"/>
        <v>11</v>
      </c>
      <c r="B37" s="86" t="str">
        <f t="shared" si="2"/>
        <v>Jimmie Burnett</v>
      </c>
      <c r="C37" s="12"/>
      <c r="D37" s="13"/>
      <c r="E37" s="13"/>
      <c r="F37" s="14"/>
      <c r="G37" s="12"/>
      <c r="H37" s="13"/>
      <c r="I37" s="13"/>
      <c r="J37" s="14"/>
      <c r="K37" s="12"/>
      <c r="L37" s="13"/>
      <c r="M37" s="13"/>
      <c r="N37" s="106"/>
      <c r="O37" s="12"/>
      <c r="P37" s="13"/>
      <c r="Q37" s="13"/>
      <c r="R37" s="106"/>
      <c r="S37" s="17"/>
      <c r="U37" s="43"/>
      <c r="V37" s="39"/>
      <c r="W37" s="44"/>
      <c r="X37" s="39"/>
    </row>
    <row r="38" spans="1:24" ht="12.75" customHeight="1" x14ac:dyDescent="0.2">
      <c r="A38" s="83" t="str">
        <f t="shared" si="2"/>
        <v>74</v>
      </c>
      <c r="B38" s="86" t="str">
        <f t="shared" si="2"/>
        <v>Mike Jackson</v>
      </c>
      <c r="C38" s="12">
        <v>4</v>
      </c>
      <c r="D38" s="13">
        <v>1</v>
      </c>
      <c r="E38" s="13">
        <v>1</v>
      </c>
      <c r="F38" s="14">
        <v>1</v>
      </c>
      <c r="G38" s="12"/>
      <c r="H38" s="13"/>
      <c r="I38" s="13"/>
      <c r="J38" s="14"/>
      <c r="K38" s="12">
        <v>3</v>
      </c>
      <c r="L38" s="13">
        <v>0</v>
      </c>
      <c r="M38" s="13">
        <v>0</v>
      </c>
      <c r="N38" s="106">
        <v>0</v>
      </c>
      <c r="O38" s="15">
        <v>2</v>
      </c>
      <c r="P38" s="13">
        <v>1</v>
      </c>
      <c r="Q38" s="13">
        <v>1</v>
      </c>
      <c r="R38" s="123">
        <v>0</v>
      </c>
      <c r="S38" s="17"/>
      <c r="U38" s="43"/>
      <c r="V38" s="39"/>
      <c r="W38" s="44"/>
      <c r="X38" s="39"/>
    </row>
    <row r="39" spans="1:24" ht="12.75" customHeight="1" x14ac:dyDescent="0.2">
      <c r="A39" s="83" t="str">
        <f t="shared" si="2"/>
        <v>29</v>
      </c>
      <c r="B39" s="86" t="str">
        <f t="shared" si="2"/>
        <v>Randy George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06"/>
      <c r="O39" s="15"/>
      <c r="P39" s="13"/>
      <c r="Q39" s="13"/>
      <c r="R39" s="16"/>
      <c r="S39" s="17"/>
      <c r="U39" s="43"/>
      <c r="V39" s="39"/>
      <c r="W39" s="44"/>
      <c r="X39" s="39"/>
    </row>
    <row r="40" spans="1:24" ht="12.75" customHeight="1" x14ac:dyDescent="0.2">
      <c r="A40" s="83" t="str">
        <f t="shared" si="2"/>
        <v>3</v>
      </c>
      <c r="B40" s="86" t="str">
        <f t="shared" si="2"/>
        <v>Rocky Zamora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06"/>
      <c r="O40" s="15"/>
      <c r="P40" s="13"/>
      <c r="Q40" s="13"/>
      <c r="R40" s="16"/>
      <c r="S40" s="17"/>
      <c r="U40" s="43"/>
      <c r="V40" s="39"/>
      <c r="W40" s="44"/>
      <c r="X40" s="39"/>
    </row>
    <row r="41" spans="1:24" ht="12.75" customHeight="1" x14ac:dyDescent="0.2">
      <c r="A41" s="83" t="str">
        <f t="shared" si="2"/>
        <v>12</v>
      </c>
      <c r="B41" s="86" t="str">
        <f t="shared" si="2"/>
        <v>Mike Coughlin</v>
      </c>
      <c r="C41" s="12"/>
      <c r="D41" s="13"/>
      <c r="E41" s="13"/>
      <c r="F41" s="14"/>
      <c r="G41" s="12">
        <v>4</v>
      </c>
      <c r="H41" s="13">
        <v>1</v>
      </c>
      <c r="I41" s="13">
        <v>0</v>
      </c>
      <c r="J41" s="14">
        <v>2</v>
      </c>
      <c r="K41" s="12">
        <v>2</v>
      </c>
      <c r="L41" s="13">
        <v>0</v>
      </c>
      <c r="M41" s="13">
        <v>1</v>
      </c>
      <c r="N41" s="106">
        <v>1</v>
      </c>
      <c r="O41" s="15">
        <v>2</v>
      </c>
      <c r="P41" s="13">
        <v>0</v>
      </c>
      <c r="Q41" s="13">
        <v>1</v>
      </c>
      <c r="R41" s="16">
        <v>0</v>
      </c>
      <c r="S41" s="17"/>
      <c r="U41" s="43"/>
      <c r="V41" s="39"/>
      <c r="W41" s="44"/>
      <c r="X41" s="39"/>
    </row>
    <row r="42" spans="1:24" x14ac:dyDescent="0.2">
      <c r="A42" s="83" t="str">
        <f t="shared" si="2"/>
        <v>23</v>
      </c>
      <c r="B42" s="86" t="str">
        <f t="shared" si="2"/>
        <v>Mike Malloy</v>
      </c>
      <c r="C42" s="12">
        <v>5</v>
      </c>
      <c r="D42" s="13">
        <v>2</v>
      </c>
      <c r="E42" s="13">
        <v>1</v>
      </c>
      <c r="F42" s="14">
        <v>0</v>
      </c>
      <c r="G42" s="12">
        <v>4</v>
      </c>
      <c r="H42" s="13">
        <v>3</v>
      </c>
      <c r="I42" s="13">
        <v>1</v>
      </c>
      <c r="J42" s="14">
        <v>0</v>
      </c>
      <c r="K42" s="12">
        <v>4</v>
      </c>
      <c r="L42" s="13">
        <v>0</v>
      </c>
      <c r="M42" s="13">
        <v>2</v>
      </c>
      <c r="N42" s="106">
        <v>0</v>
      </c>
      <c r="O42" s="15">
        <v>1</v>
      </c>
      <c r="P42" s="13">
        <v>0</v>
      </c>
      <c r="Q42" s="13">
        <v>0</v>
      </c>
      <c r="R42" s="16">
        <v>0</v>
      </c>
      <c r="S42" s="17"/>
      <c r="U42" s="43"/>
      <c r="V42" s="39"/>
      <c r="W42" s="39"/>
      <c r="X42" s="39"/>
    </row>
    <row r="43" spans="1:24" x14ac:dyDescent="0.2">
      <c r="A43" s="83" t="str">
        <f t="shared" si="2"/>
        <v>10</v>
      </c>
      <c r="B43" s="86" t="str">
        <f t="shared" si="2"/>
        <v>Cesar Lazcano</v>
      </c>
      <c r="C43" s="12">
        <v>1</v>
      </c>
      <c r="D43" s="13">
        <v>0</v>
      </c>
      <c r="E43" s="13">
        <v>0</v>
      </c>
      <c r="F43" s="14">
        <v>0</v>
      </c>
      <c r="G43" s="12">
        <v>1</v>
      </c>
      <c r="H43" s="13">
        <v>0</v>
      </c>
      <c r="I43" s="13">
        <v>1</v>
      </c>
      <c r="J43" s="14">
        <v>0</v>
      </c>
      <c r="K43" s="12">
        <v>0</v>
      </c>
      <c r="L43" s="13">
        <v>0</v>
      </c>
      <c r="M43" s="13">
        <v>0</v>
      </c>
      <c r="N43" s="106">
        <v>0</v>
      </c>
      <c r="O43" s="15"/>
      <c r="P43" s="13"/>
      <c r="Q43" s="13"/>
      <c r="R43" s="16"/>
      <c r="S43" s="17"/>
      <c r="U43" s="43"/>
      <c r="V43" s="39"/>
      <c r="W43" s="39"/>
      <c r="X43" s="39"/>
    </row>
    <row r="44" spans="1:24" x14ac:dyDescent="0.2">
      <c r="A44" s="83" t="str">
        <f t="shared" si="2"/>
        <v>17</v>
      </c>
      <c r="B44" s="86" t="str">
        <f t="shared" si="2"/>
        <v>John Margist</v>
      </c>
      <c r="C44" s="12">
        <v>5</v>
      </c>
      <c r="D44" s="13">
        <v>2</v>
      </c>
      <c r="E44" s="13">
        <v>0</v>
      </c>
      <c r="F44" s="14">
        <v>0</v>
      </c>
      <c r="G44" s="12">
        <v>4</v>
      </c>
      <c r="H44" s="13">
        <v>1</v>
      </c>
      <c r="I44" s="13">
        <v>1</v>
      </c>
      <c r="J44" s="14">
        <v>1</v>
      </c>
      <c r="K44" s="12">
        <v>4</v>
      </c>
      <c r="L44" s="13">
        <v>3</v>
      </c>
      <c r="M44" s="13">
        <v>0</v>
      </c>
      <c r="N44" s="106">
        <v>1</v>
      </c>
      <c r="O44" s="15">
        <v>5</v>
      </c>
      <c r="P44" s="13">
        <v>2</v>
      </c>
      <c r="Q44" s="13">
        <v>1</v>
      </c>
      <c r="R44" s="16">
        <v>0</v>
      </c>
      <c r="S44" s="17" t="s">
        <v>8</v>
      </c>
      <c r="U44" s="43"/>
      <c r="V44" s="39"/>
      <c r="W44" s="39"/>
      <c r="X44" s="39"/>
    </row>
    <row r="45" spans="1:24" x14ac:dyDescent="0.2">
      <c r="A45" s="83" t="str">
        <f t="shared" si="2"/>
        <v>13</v>
      </c>
      <c r="B45" s="87" t="str">
        <f t="shared" si="2"/>
        <v>Orlando Dominguez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43"/>
      <c r="V45" s="39"/>
      <c r="W45" s="39"/>
      <c r="X45" s="39"/>
    </row>
    <row r="46" spans="1:24" x14ac:dyDescent="0.2">
      <c r="A46" s="83" t="str">
        <f t="shared" si="2"/>
        <v>7</v>
      </c>
      <c r="B46" s="86" t="str">
        <f t="shared" si="2"/>
        <v>Frank Oldham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s="131" customFormat="1" x14ac:dyDescent="0.2">
      <c r="A47" s="83" t="str">
        <f t="shared" si="2"/>
        <v>85</v>
      </c>
      <c r="B47" s="86" t="str">
        <f t="shared" si="2"/>
        <v>Doug Biggins</v>
      </c>
      <c r="C47" s="12">
        <v>0</v>
      </c>
      <c r="D47" s="130">
        <v>0</v>
      </c>
      <c r="E47" s="130">
        <v>0</v>
      </c>
      <c r="F47" s="14">
        <v>4</v>
      </c>
      <c r="G47" s="12">
        <v>3</v>
      </c>
      <c r="H47" s="130">
        <v>0</v>
      </c>
      <c r="I47" s="130">
        <v>2</v>
      </c>
      <c r="J47" s="14">
        <v>0</v>
      </c>
      <c r="K47" s="12">
        <v>0</v>
      </c>
      <c r="L47" s="130">
        <v>0</v>
      </c>
      <c r="M47" s="130">
        <v>0</v>
      </c>
      <c r="N47" s="14">
        <v>1</v>
      </c>
      <c r="O47" s="15">
        <v>0</v>
      </c>
      <c r="P47" s="130">
        <v>0</v>
      </c>
      <c r="Q47" s="130">
        <v>0</v>
      </c>
      <c r="R47" s="14">
        <v>3</v>
      </c>
      <c r="S47" s="17"/>
      <c r="U47" s="43"/>
      <c r="V47" s="39"/>
      <c r="W47" s="39"/>
      <c r="X47" s="39"/>
    </row>
    <row r="48" spans="1:24" s="131" customFormat="1" x14ac:dyDescent="0.2">
      <c r="A48" s="83">
        <f t="shared" si="2"/>
        <v>0</v>
      </c>
      <c r="B48" s="86">
        <f t="shared" si="2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s="131" customFormat="1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Jon Walker</v>
      </c>
      <c r="C50" s="20">
        <v>29</v>
      </c>
      <c r="D50" s="21">
        <v>11</v>
      </c>
      <c r="E50" s="21">
        <v>6</v>
      </c>
      <c r="F50" s="22">
        <v>10</v>
      </c>
      <c r="G50" s="20">
        <v>23</v>
      </c>
      <c r="H50" s="21">
        <v>8</v>
      </c>
      <c r="I50" s="21">
        <v>7</v>
      </c>
      <c r="J50" s="22">
        <v>15</v>
      </c>
      <c r="K50" s="20">
        <v>22</v>
      </c>
      <c r="L50" s="21">
        <v>4</v>
      </c>
      <c r="M50" s="21">
        <v>5</v>
      </c>
      <c r="N50" s="22">
        <v>10</v>
      </c>
      <c r="O50" s="20">
        <v>26</v>
      </c>
      <c r="P50" s="21">
        <v>8</v>
      </c>
      <c r="Q50" s="21">
        <v>3</v>
      </c>
      <c r="R50" s="23">
        <v>11</v>
      </c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Cory Buckingham</v>
      </c>
      <c r="C51" s="90"/>
      <c r="D51" s="56"/>
      <c r="E51" s="56"/>
      <c r="F51" s="91"/>
      <c r="G51" s="90"/>
      <c r="H51" s="56"/>
      <c r="I51" s="56"/>
      <c r="J51" s="91"/>
      <c r="K51" s="90"/>
      <c r="L51" s="56"/>
      <c r="M51" s="56"/>
      <c r="N51" s="91"/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s="131" customFormat="1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3">SUM(C31:C48)</f>
        <v>29</v>
      </c>
      <c r="D54" s="29">
        <f t="shared" si="3"/>
        <v>11</v>
      </c>
      <c r="E54" s="29">
        <f t="shared" si="3"/>
        <v>6</v>
      </c>
      <c r="F54" s="29">
        <f t="shared" si="3"/>
        <v>10</v>
      </c>
      <c r="G54" s="29">
        <f t="shared" si="3"/>
        <v>23</v>
      </c>
      <c r="H54" s="29">
        <f t="shared" si="3"/>
        <v>8</v>
      </c>
      <c r="I54" s="29">
        <f t="shared" si="3"/>
        <v>7</v>
      </c>
      <c r="J54" s="29">
        <f t="shared" si="3"/>
        <v>15</v>
      </c>
      <c r="K54" s="29">
        <f t="shared" si="3"/>
        <v>22</v>
      </c>
      <c r="L54" s="29">
        <f t="shared" si="3"/>
        <v>4</v>
      </c>
      <c r="M54" s="29">
        <f t="shared" si="3"/>
        <v>5</v>
      </c>
      <c r="N54" s="29">
        <f t="shared" si="3"/>
        <v>10</v>
      </c>
      <c r="O54" s="29">
        <f t="shared" si="3"/>
        <v>26</v>
      </c>
      <c r="P54" s="29">
        <f t="shared" si="3"/>
        <v>8</v>
      </c>
      <c r="Q54" s="29">
        <f t="shared" si="3"/>
        <v>3</v>
      </c>
      <c r="R54" s="29">
        <f t="shared" si="3"/>
        <v>11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125</v>
      </c>
      <c r="D55" s="30">
        <f>SUM(P27,D54)</f>
        <v>74</v>
      </c>
      <c r="E55" s="30">
        <f>SUM(Q27,E54)</f>
        <v>22</v>
      </c>
      <c r="F55" s="30">
        <f>SUM(R27,F54)</f>
        <v>37</v>
      </c>
      <c r="G55" s="30">
        <f t="shared" ref="G55:R55" si="4">SUM(C55,G54)</f>
        <v>148</v>
      </c>
      <c r="H55" s="30">
        <f t="shared" si="4"/>
        <v>82</v>
      </c>
      <c r="I55" s="30">
        <f t="shared" si="4"/>
        <v>29</v>
      </c>
      <c r="J55" s="30">
        <f t="shared" si="4"/>
        <v>52</v>
      </c>
      <c r="K55" s="30">
        <f t="shared" si="4"/>
        <v>170</v>
      </c>
      <c r="L55" s="30">
        <f t="shared" si="4"/>
        <v>86</v>
      </c>
      <c r="M55" s="30">
        <f t="shared" si="4"/>
        <v>34</v>
      </c>
      <c r="N55" s="30">
        <f t="shared" si="4"/>
        <v>62</v>
      </c>
      <c r="O55" s="31">
        <f t="shared" si="4"/>
        <v>196</v>
      </c>
      <c r="P55" s="30">
        <f t="shared" si="4"/>
        <v>94</v>
      </c>
      <c r="Q55" s="30">
        <f t="shared" si="4"/>
        <v>37</v>
      </c>
      <c r="R55" s="32">
        <f t="shared" si="4"/>
        <v>73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/>
      <c r="D57" s="193"/>
      <c r="E57" s="194"/>
      <c r="F57" s="49"/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54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5">A3</f>
        <v>19</v>
      </c>
      <c r="B59" s="86" t="str">
        <f t="shared" ref="B59:B76" si="6">B31</f>
        <v>Steve Lyles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8">
        <f>SUM(C3,G3,K3,O3,C31,G31,K31,O31,C59,G59,K59)</f>
        <v>6</v>
      </c>
      <c r="P59" s="88">
        <f>SUM(D3,H3,L3,P3,D31,H31,L31,P31,D59,H59,L59)</f>
        <v>3</v>
      </c>
      <c r="Q59" s="88">
        <f>SUM(E3,I3,M3,Q3,E31,I31,M31,Q31,E59,I59,M59)</f>
        <v>2</v>
      </c>
      <c r="R59" s="89">
        <f>SUM(F3,J3,N3,R3,F31,J31,N31,R31,F59,J59,N59)</f>
        <v>1</v>
      </c>
      <c r="S59" s="84">
        <f>IF(O59=0,0,AVERAGE(P59/O59))</f>
        <v>0.5</v>
      </c>
      <c r="U59" s="43" t="s">
        <v>154</v>
      </c>
      <c r="V59" s="86" t="s">
        <v>53</v>
      </c>
      <c r="W59" s="59">
        <v>1</v>
      </c>
      <c r="X59" s="59">
        <v>1</v>
      </c>
      <c r="Y59" s="60">
        <v>0.5</v>
      </c>
      <c r="Z59" s="60" t="s">
        <v>203</v>
      </c>
      <c r="AA59" s="60">
        <v>0.5</v>
      </c>
      <c r="AB59" s="60" t="s">
        <v>204</v>
      </c>
      <c r="AC59" s="59">
        <v>2</v>
      </c>
      <c r="AD59" s="105">
        <v>0.15</v>
      </c>
    </row>
    <row r="60" spans="1:30" x14ac:dyDescent="0.2">
      <c r="A60" s="83" t="str">
        <f t="shared" si="5"/>
        <v>16</v>
      </c>
      <c r="B60" s="86" t="str">
        <f t="shared" si="6"/>
        <v>Ethan Johnston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90">
        <f t="shared" ref="O60:R60" si="7">SUM(C4,G4,K4,O4,C32,G32,K32,O32,C60,G60,K60)</f>
        <v>25</v>
      </c>
      <c r="P60" s="56">
        <f t="shared" si="7"/>
        <v>13</v>
      </c>
      <c r="Q60" s="56">
        <f t="shared" si="7"/>
        <v>2</v>
      </c>
      <c r="R60" s="91">
        <f t="shared" si="7"/>
        <v>28</v>
      </c>
      <c r="S60" s="85">
        <f t="shared" ref="S60:S76" si="8">IF(O60=0,0,AVERAGE(P60/O60))</f>
        <v>0.52</v>
      </c>
      <c r="U60" s="43" t="s">
        <v>137</v>
      </c>
      <c r="V60" s="86" t="s">
        <v>84</v>
      </c>
      <c r="W60" s="59">
        <v>28</v>
      </c>
      <c r="X60" s="59">
        <v>28</v>
      </c>
      <c r="Y60" s="60">
        <v>0.52</v>
      </c>
      <c r="Z60" s="60" t="s">
        <v>200</v>
      </c>
      <c r="AA60" s="60">
        <v>4.666666666666667</v>
      </c>
      <c r="AB60" s="60" t="s">
        <v>200</v>
      </c>
      <c r="AC60" s="59">
        <v>6</v>
      </c>
      <c r="AD60" s="105">
        <v>0.52</v>
      </c>
    </row>
    <row r="61" spans="1:30" x14ac:dyDescent="0.2">
      <c r="A61" s="83" t="str">
        <f t="shared" si="5"/>
        <v>2</v>
      </c>
      <c r="B61" s="86" t="str">
        <f t="shared" si="6"/>
        <v>Demitris Morrow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90">
        <f t="shared" ref="O61:R61" si="9">SUM(C5,G5,K5,O5,C33,G33,K33,O33,C61,G61,K61)</f>
        <v>12</v>
      </c>
      <c r="P61" s="56">
        <f t="shared" si="9"/>
        <v>4</v>
      </c>
      <c r="Q61" s="56">
        <f t="shared" si="9"/>
        <v>1</v>
      </c>
      <c r="R61" s="91">
        <f t="shared" si="9"/>
        <v>11</v>
      </c>
      <c r="S61" s="85">
        <f t="shared" si="8"/>
        <v>0.33333333333333331</v>
      </c>
      <c r="U61" s="43" t="s">
        <v>99</v>
      </c>
      <c r="V61" s="86" t="s">
        <v>178</v>
      </c>
      <c r="W61" s="59">
        <v>11</v>
      </c>
      <c r="X61" s="59">
        <v>11</v>
      </c>
      <c r="Y61" s="60">
        <v>0.33333333333333331</v>
      </c>
      <c r="Z61" s="60" t="s">
        <v>203</v>
      </c>
      <c r="AA61" s="60">
        <v>1.8333333333333333</v>
      </c>
      <c r="AB61" s="60" t="s">
        <v>200</v>
      </c>
      <c r="AC61" s="59">
        <v>6</v>
      </c>
      <c r="AD61" s="105">
        <v>0.2</v>
      </c>
    </row>
    <row r="62" spans="1:30" x14ac:dyDescent="0.2">
      <c r="A62" s="83" t="str">
        <f t="shared" si="5"/>
        <v>40</v>
      </c>
      <c r="B62" s="86" t="str">
        <f t="shared" si="6"/>
        <v>Rich Krussell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90">
        <f t="shared" ref="O62:R62" si="10">SUM(C6,G6,K6,O6,C34,G34,K34,O34,C62,G62,K62)</f>
        <v>13</v>
      </c>
      <c r="P62" s="56">
        <f t="shared" si="10"/>
        <v>5</v>
      </c>
      <c r="Q62" s="56">
        <f t="shared" si="10"/>
        <v>3</v>
      </c>
      <c r="R62" s="91">
        <f t="shared" si="10"/>
        <v>3</v>
      </c>
      <c r="S62" s="85">
        <f t="shared" si="8"/>
        <v>0.38461538461538464</v>
      </c>
      <c r="U62" s="43" t="s">
        <v>145</v>
      </c>
      <c r="V62" s="86" t="s">
        <v>127</v>
      </c>
      <c r="W62" s="59">
        <v>3</v>
      </c>
      <c r="X62" s="59">
        <v>3</v>
      </c>
      <c r="Y62" s="60">
        <v>0.38461538461538464</v>
      </c>
      <c r="Z62" s="60" t="s">
        <v>203</v>
      </c>
      <c r="AA62" s="60">
        <v>0.5</v>
      </c>
      <c r="AB62" s="60" t="s">
        <v>200</v>
      </c>
      <c r="AC62" s="59">
        <v>6</v>
      </c>
      <c r="AD62" s="105">
        <v>0.25</v>
      </c>
    </row>
    <row r="63" spans="1:30" x14ac:dyDescent="0.2">
      <c r="A63" s="83" t="str">
        <f t="shared" si="5"/>
        <v>8</v>
      </c>
      <c r="B63" s="86" t="str">
        <f t="shared" si="6"/>
        <v>Chad Sumner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90">
        <f t="shared" ref="O63:R63" si="11">SUM(C7,G7,K7,O7,C35,G35,K35,O35,C63,G63,K63)</f>
        <v>14</v>
      </c>
      <c r="P63" s="56">
        <f t="shared" si="11"/>
        <v>7</v>
      </c>
      <c r="Q63" s="56">
        <f t="shared" si="11"/>
        <v>3</v>
      </c>
      <c r="R63" s="91">
        <f t="shared" si="11"/>
        <v>0</v>
      </c>
      <c r="S63" s="85">
        <f t="shared" si="8"/>
        <v>0.5</v>
      </c>
      <c r="U63" s="43" t="s">
        <v>138</v>
      </c>
      <c r="V63" s="86" t="s">
        <v>185</v>
      </c>
      <c r="W63" s="59">
        <v>0</v>
      </c>
      <c r="X63" s="59" t="s">
        <v>434</v>
      </c>
      <c r="Y63" s="60">
        <v>0.5</v>
      </c>
      <c r="Z63" s="60" t="s">
        <v>203</v>
      </c>
      <c r="AA63" s="60">
        <v>0</v>
      </c>
      <c r="AB63" s="60" t="s">
        <v>200</v>
      </c>
      <c r="AC63" s="59">
        <v>4</v>
      </c>
      <c r="AD63" s="105">
        <v>0.35</v>
      </c>
    </row>
    <row r="64" spans="1:30" x14ac:dyDescent="0.2">
      <c r="A64" s="83" t="str">
        <f t="shared" si="5"/>
        <v>14</v>
      </c>
      <c r="B64" s="86" t="str">
        <f t="shared" si="6"/>
        <v>Scott Hogwood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90">
        <f t="shared" ref="O64:R64" si="12">SUM(C8,G8,K8,O8,C36,G36,K36,O36,C64,G64,K64)</f>
        <v>12</v>
      </c>
      <c r="P64" s="56">
        <f t="shared" si="12"/>
        <v>8</v>
      </c>
      <c r="Q64" s="56">
        <f t="shared" si="12"/>
        <v>1</v>
      </c>
      <c r="R64" s="91">
        <f t="shared" si="12"/>
        <v>1</v>
      </c>
      <c r="S64" s="85">
        <f t="shared" si="8"/>
        <v>0.66666666666666663</v>
      </c>
      <c r="U64" s="43" t="s">
        <v>155</v>
      </c>
      <c r="V64" s="86" t="s">
        <v>236</v>
      </c>
      <c r="W64" s="59">
        <v>1</v>
      </c>
      <c r="X64" s="59">
        <v>1</v>
      </c>
      <c r="Y64" s="60">
        <v>0.66666666666666663</v>
      </c>
      <c r="Z64" s="60" t="s">
        <v>203</v>
      </c>
      <c r="AA64" s="60">
        <v>0.33333333333333331</v>
      </c>
      <c r="AB64" s="60" t="s">
        <v>204</v>
      </c>
      <c r="AC64" s="59">
        <v>3</v>
      </c>
      <c r="AD64" s="105">
        <v>0.4</v>
      </c>
    </row>
    <row r="65" spans="1:30" x14ac:dyDescent="0.2">
      <c r="A65" s="83" t="str">
        <f t="shared" si="5"/>
        <v>11</v>
      </c>
      <c r="B65" s="86" t="str">
        <f t="shared" si="6"/>
        <v>Jimmie Burnett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90">
        <f t="shared" ref="O65:R65" si="13">SUM(C9,G9,K9,O9,C37,G37,K37,O37,C65,G65,K65)</f>
        <v>7</v>
      </c>
      <c r="P65" s="56">
        <f t="shared" si="13"/>
        <v>4</v>
      </c>
      <c r="Q65" s="56">
        <f t="shared" si="13"/>
        <v>0</v>
      </c>
      <c r="R65" s="91">
        <f t="shared" si="13"/>
        <v>1</v>
      </c>
      <c r="S65" s="85">
        <f t="shared" si="8"/>
        <v>0.5714285714285714</v>
      </c>
      <c r="U65" s="43" t="s">
        <v>100</v>
      </c>
      <c r="V65" s="86" t="s">
        <v>283</v>
      </c>
      <c r="W65" s="59">
        <v>1</v>
      </c>
      <c r="X65" s="59">
        <v>1</v>
      </c>
      <c r="Y65" s="60">
        <v>0.5714285714285714</v>
      </c>
      <c r="Z65" s="60" t="s">
        <v>203</v>
      </c>
      <c r="AA65" s="60">
        <v>0.5</v>
      </c>
      <c r="AB65" s="60" t="s">
        <v>204</v>
      </c>
      <c r="AC65" s="59">
        <v>2</v>
      </c>
      <c r="AD65" s="105">
        <v>0.2</v>
      </c>
    </row>
    <row r="66" spans="1:30" x14ac:dyDescent="0.2">
      <c r="A66" s="83" t="str">
        <f t="shared" si="5"/>
        <v>74</v>
      </c>
      <c r="B66" s="86" t="str">
        <f t="shared" si="6"/>
        <v>Mike Jackson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90">
        <f t="shared" ref="O66:R66" si="14">SUM(C10,G10,K10,O10,C38,G38,K38,O38,C66,G66,K66)</f>
        <v>12</v>
      </c>
      <c r="P66" s="56">
        <f t="shared" si="14"/>
        <v>4</v>
      </c>
      <c r="Q66" s="56">
        <f t="shared" si="14"/>
        <v>3</v>
      </c>
      <c r="R66" s="91">
        <f t="shared" si="14"/>
        <v>1</v>
      </c>
      <c r="S66" s="85">
        <f t="shared" si="8"/>
        <v>0.33333333333333331</v>
      </c>
      <c r="U66" s="43" t="s">
        <v>140</v>
      </c>
      <c r="V66" s="86" t="s">
        <v>216</v>
      </c>
      <c r="W66" s="59">
        <v>1</v>
      </c>
      <c r="X66" s="59">
        <v>1</v>
      </c>
      <c r="Y66" s="60">
        <v>0.33333333333333331</v>
      </c>
      <c r="Z66" s="60" t="s">
        <v>203</v>
      </c>
      <c r="AA66" s="60">
        <v>0.25</v>
      </c>
      <c r="AB66" s="60" t="s">
        <v>200</v>
      </c>
      <c r="AC66" s="59">
        <v>4</v>
      </c>
      <c r="AD66" s="105">
        <v>0.2</v>
      </c>
    </row>
    <row r="67" spans="1:30" x14ac:dyDescent="0.2">
      <c r="A67" s="83" t="str">
        <f t="shared" si="5"/>
        <v>29</v>
      </c>
      <c r="B67" s="86" t="str">
        <f t="shared" si="6"/>
        <v>Randy George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90">
        <f t="shared" ref="O67:R67" si="15">SUM(C11,G11,K11,O11,C39,G39,K39,O39,C67,G67,K67)</f>
        <v>4</v>
      </c>
      <c r="P67" s="56">
        <f t="shared" si="15"/>
        <v>2</v>
      </c>
      <c r="Q67" s="56">
        <f t="shared" si="15"/>
        <v>0</v>
      </c>
      <c r="R67" s="91">
        <f t="shared" si="15"/>
        <v>0</v>
      </c>
      <c r="S67" s="85">
        <f t="shared" si="8"/>
        <v>0.5</v>
      </c>
      <c r="U67" s="43" t="s">
        <v>217</v>
      </c>
      <c r="V67" s="86" t="s">
        <v>266</v>
      </c>
      <c r="W67" s="59">
        <v>0</v>
      </c>
      <c r="X67" s="59" t="s">
        <v>434</v>
      </c>
      <c r="Y67" s="60">
        <v>0.5</v>
      </c>
      <c r="Z67" s="60" t="s">
        <v>203</v>
      </c>
      <c r="AA67" s="60">
        <v>0</v>
      </c>
      <c r="AB67" s="60" t="s">
        <v>204</v>
      </c>
      <c r="AC67" s="59">
        <v>2</v>
      </c>
      <c r="AD67" s="105">
        <v>0.1</v>
      </c>
    </row>
    <row r="68" spans="1:30" x14ac:dyDescent="0.2">
      <c r="A68" s="83" t="str">
        <f t="shared" si="5"/>
        <v>3</v>
      </c>
      <c r="B68" s="86" t="str">
        <f t="shared" si="6"/>
        <v>Rocky Zamora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90">
        <f t="shared" ref="O68:R68" si="16">SUM(C12,G12,K12,O12,C40,G40,K40,O40,C68,G68,K68)</f>
        <v>2</v>
      </c>
      <c r="P68" s="56">
        <f t="shared" si="16"/>
        <v>1</v>
      </c>
      <c r="Q68" s="56">
        <f t="shared" si="16"/>
        <v>1</v>
      </c>
      <c r="R68" s="91">
        <f t="shared" si="16"/>
        <v>2</v>
      </c>
      <c r="S68" s="85">
        <f t="shared" si="8"/>
        <v>0.5</v>
      </c>
      <c r="U68" s="43" t="s">
        <v>149</v>
      </c>
      <c r="V68" s="86" t="s">
        <v>55</v>
      </c>
      <c r="W68" s="59">
        <v>2</v>
      </c>
      <c r="X68" s="59">
        <v>2</v>
      </c>
      <c r="Y68" s="60">
        <v>0.5</v>
      </c>
      <c r="Z68" s="60" t="s">
        <v>203</v>
      </c>
      <c r="AA68" s="60">
        <v>1</v>
      </c>
      <c r="AB68" s="60" t="s">
        <v>204</v>
      </c>
      <c r="AC68" s="59">
        <v>2</v>
      </c>
      <c r="AD68" s="105">
        <v>0.05</v>
      </c>
    </row>
    <row r="69" spans="1:30" x14ac:dyDescent="0.2">
      <c r="A69" s="83" t="str">
        <f t="shared" si="5"/>
        <v>12</v>
      </c>
      <c r="B69" s="86" t="str">
        <f t="shared" si="6"/>
        <v>Mike Coughlin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90">
        <f t="shared" ref="O69:R69" si="17">SUM(C13,G13,K13,O13,C41,G41,K41,O41,C69,G69,K69)</f>
        <v>18</v>
      </c>
      <c r="P69" s="56">
        <f t="shared" si="17"/>
        <v>8</v>
      </c>
      <c r="Q69" s="56">
        <f t="shared" si="17"/>
        <v>3</v>
      </c>
      <c r="R69" s="91">
        <f t="shared" si="17"/>
        <v>12</v>
      </c>
      <c r="S69" s="85">
        <f t="shared" si="8"/>
        <v>0.44444444444444442</v>
      </c>
      <c r="U69" s="43" t="s">
        <v>142</v>
      </c>
      <c r="V69" s="86" t="s">
        <v>170</v>
      </c>
      <c r="W69" s="59">
        <v>12</v>
      </c>
      <c r="X69" s="59">
        <v>12</v>
      </c>
      <c r="Y69" s="60">
        <v>0.44444444444444442</v>
      </c>
      <c r="Z69" s="60" t="s">
        <v>203</v>
      </c>
      <c r="AA69" s="60">
        <v>2</v>
      </c>
      <c r="AB69" s="60" t="s">
        <v>200</v>
      </c>
      <c r="AC69" s="59">
        <v>6</v>
      </c>
      <c r="AD69" s="105">
        <v>0.4</v>
      </c>
    </row>
    <row r="70" spans="1:30" x14ac:dyDescent="0.2">
      <c r="A70" s="83" t="str">
        <f t="shared" si="5"/>
        <v>23</v>
      </c>
      <c r="B70" s="86" t="str">
        <f t="shared" si="6"/>
        <v>Mike Malloy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92">
        <f t="shared" ref="O70:R70" si="18">SUM(C14,G14,K14,O14,C42,G42,K42,O42,C70,G70,K70)</f>
        <v>23</v>
      </c>
      <c r="P70" s="93">
        <f t="shared" si="18"/>
        <v>11</v>
      </c>
      <c r="Q70" s="93">
        <f t="shared" si="18"/>
        <v>7</v>
      </c>
      <c r="R70" s="94">
        <f t="shared" si="18"/>
        <v>0</v>
      </c>
      <c r="S70" s="85">
        <f t="shared" si="8"/>
        <v>0.47826086956521741</v>
      </c>
      <c r="U70" s="43" t="s">
        <v>136</v>
      </c>
      <c r="V70" s="86" t="s">
        <v>228</v>
      </c>
      <c r="W70" s="59">
        <v>0</v>
      </c>
      <c r="X70" s="59" t="s">
        <v>434</v>
      </c>
      <c r="Y70" s="60">
        <v>0.47826086956521741</v>
      </c>
      <c r="Z70" s="60" t="s">
        <v>200</v>
      </c>
      <c r="AA70" s="60">
        <v>0</v>
      </c>
      <c r="AB70" s="60" t="s">
        <v>200</v>
      </c>
      <c r="AC70" s="59">
        <v>6</v>
      </c>
      <c r="AD70" s="105">
        <v>0.47826086956521741</v>
      </c>
    </row>
    <row r="71" spans="1:30" x14ac:dyDescent="0.2">
      <c r="A71" s="83" t="str">
        <f t="shared" si="5"/>
        <v>10</v>
      </c>
      <c r="B71" s="86" t="str">
        <f t="shared" si="6"/>
        <v>Cesar Lazcano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90">
        <f t="shared" ref="O71:R71" si="19">SUM(C15,G15,K15,O15,C43,G43,K43,O43,C71,G71,K71)</f>
        <v>10</v>
      </c>
      <c r="P71" s="56">
        <f t="shared" si="19"/>
        <v>6</v>
      </c>
      <c r="Q71" s="56">
        <f t="shared" si="19"/>
        <v>3</v>
      </c>
      <c r="R71" s="91">
        <f t="shared" si="19"/>
        <v>1</v>
      </c>
      <c r="S71" s="85">
        <f t="shared" si="8"/>
        <v>0.6</v>
      </c>
      <c r="U71" s="43" t="s">
        <v>133</v>
      </c>
      <c r="V71" s="86" t="s">
        <v>323</v>
      </c>
      <c r="W71" s="59">
        <v>1</v>
      </c>
      <c r="X71" s="59">
        <v>1</v>
      </c>
      <c r="Y71" s="60">
        <v>0.6</v>
      </c>
      <c r="Z71" s="60" t="s">
        <v>203</v>
      </c>
      <c r="AA71" s="60">
        <v>0.2</v>
      </c>
      <c r="AB71" s="60" t="s">
        <v>200</v>
      </c>
      <c r="AC71" s="59">
        <v>5</v>
      </c>
      <c r="AD71" s="105">
        <v>0.3</v>
      </c>
    </row>
    <row r="72" spans="1:30" x14ac:dyDescent="0.2">
      <c r="A72" s="83" t="str">
        <f t="shared" si="5"/>
        <v>17</v>
      </c>
      <c r="B72" s="86" t="str">
        <f t="shared" si="6"/>
        <v>John Margist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90">
        <f t="shared" ref="O72:R72" si="20">SUM(C16,G16,K16,O16,C44,G44,K44,O44,C72,G72,K72)</f>
        <v>24</v>
      </c>
      <c r="P72" s="56">
        <f t="shared" si="20"/>
        <v>13</v>
      </c>
      <c r="Q72" s="56">
        <f t="shared" si="20"/>
        <v>3</v>
      </c>
      <c r="R72" s="91">
        <f t="shared" si="20"/>
        <v>2</v>
      </c>
      <c r="S72" s="85">
        <f t="shared" si="8"/>
        <v>0.54166666666666663</v>
      </c>
      <c r="U72" s="43" t="s">
        <v>132</v>
      </c>
      <c r="V72" s="86" t="s">
        <v>284</v>
      </c>
      <c r="W72" s="59">
        <v>2</v>
      </c>
      <c r="X72" s="59">
        <v>2</v>
      </c>
      <c r="Y72" s="60">
        <v>0.54166666666666663</v>
      </c>
      <c r="Z72" s="60" t="s">
        <v>200</v>
      </c>
      <c r="AA72" s="60">
        <v>0.33333333333333331</v>
      </c>
      <c r="AB72" s="60" t="s">
        <v>200</v>
      </c>
      <c r="AC72" s="59">
        <v>6</v>
      </c>
      <c r="AD72" s="105">
        <v>0.54166666666666663</v>
      </c>
    </row>
    <row r="73" spans="1:30" x14ac:dyDescent="0.2">
      <c r="A73" s="83" t="str">
        <f t="shared" si="5"/>
        <v>13</v>
      </c>
      <c r="B73" s="86" t="str">
        <f t="shared" si="6"/>
        <v>Orlando Dominguez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90">
        <f t="shared" ref="O73:R73" si="21">SUM(C17,G17,K17,O17,C45,G45,K45,O45,C73,G73,K73)</f>
        <v>0</v>
      </c>
      <c r="P73" s="56">
        <f t="shared" si="21"/>
        <v>0</v>
      </c>
      <c r="Q73" s="56">
        <f t="shared" si="21"/>
        <v>0</v>
      </c>
      <c r="R73" s="91">
        <f t="shared" si="21"/>
        <v>0</v>
      </c>
      <c r="S73" s="85">
        <f t="shared" si="8"/>
        <v>0</v>
      </c>
      <c r="U73" s="43" t="s">
        <v>139</v>
      </c>
      <c r="V73" s="86" t="s">
        <v>289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2</v>
      </c>
      <c r="AD73" s="105">
        <v>0</v>
      </c>
    </row>
    <row r="74" spans="1:30" x14ac:dyDescent="0.2">
      <c r="A74" s="83" t="str">
        <f t="shared" si="5"/>
        <v>7</v>
      </c>
      <c r="B74" s="86" t="str">
        <f t="shared" si="6"/>
        <v>Frank Oldham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2">SUM(C18,G18,K18,O18,C46,G46,K46,O46,C74,G74,K74)</f>
        <v>2</v>
      </c>
      <c r="P74" s="56">
        <f t="shared" si="22"/>
        <v>0</v>
      </c>
      <c r="Q74" s="56">
        <f t="shared" si="22"/>
        <v>0</v>
      </c>
      <c r="R74" s="91">
        <f t="shared" si="22"/>
        <v>0</v>
      </c>
      <c r="S74" s="85">
        <f t="shared" si="8"/>
        <v>0</v>
      </c>
      <c r="U74" s="43" t="s">
        <v>97</v>
      </c>
      <c r="V74" s="86" t="s">
        <v>168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2</v>
      </c>
      <c r="AD74" s="105">
        <v>0</v>
      </c>
    </row>
    <row r="75" spans="1:30" s="131" customFormat="1" x14ac:dyDescent="0.2">
      <c r="A75" s="83" t="str">
        <f t="shared" si="5"/>
        <v>85</v>
      </c>
      <c r="B75" s="86" t="str">
        <f t="shared" si="6"/>
        <v>Doug Biggins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3">SUM(C19,G19,K19,O19,C47,G47,K47,O47,C75,G75,K75)</f>
        <v>12</v>
      </c>
      <c r="P75" s="56">
        <f t="shared" si="23"/>
        <v>5</v>
      </c>
      <c r="Q75" s="56">
        <f t="shared" si="23"/>
        <v>5</v>
      </c>
      <c r="R75" s="91">
        <f t="shared" si="23"/>
        <v>10</v>
      </c>
      <c r="S75" s="85">
        <f t="shared" si="8"/>
        <v>0.41666666666666669</v>
      </c>
      <c r="U75" s="43" t="s">
        <v>391</v>
      </c>
      <c r="V75" s="86" t="s">
        <v>56</v>
      </c>
      <c r="W75" s="59">
        <v>10</v>
      </c>
      <c r="X75" s="59">
        <v>10</v>
      </c>
      <c r="Y75" s="60">
        <v>0.41666666666666669</v>
      </c>
      <c r="Z75" s="60" t="s">
        <v>203</v>
      </c>
      <c r="AA75" s="60">
        <v>1.6666666666666667</v>
      </c>
      <c r="AB75" s="60" t="s">
        <v>200</v>
      </c>
      <c r="AC75" s="59">
        <v>6</v>
      </c>
      <c r="AD75" s="105">
        <v>0.25</v>
      </c>
    </row>
    <row r="76" spans="1:30" s="131" customFormat="1" x14ac:dyDescent="0.2">
      <c r="A76" s="83">
        <f t="shared" si="5"/>
        <v>0</v>
      </c>
      <c r="B76" s="86">
        <f t="shared" si="6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4">SUM(C20,G20,K20,O20,C48,G48,K48,O48,C76,G76,K76)</f>
        <v>0</v>
      </c>
      <c r="P76" s="56">
        <f t="shared" si="24"/>
        <v>0</v>
      </c>
      <c r="Q76" s="56">
        <f t="shared" si="24"/>
        <v>0</v>
      </c>
      <c r="R76" s="91">
        <f t="shared" si="24"/>
        <v>0</v>
      </c>
      <c r="S76" s="85">
        <f t="shared" si="8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Jon Walker</v>
      </c>
      <c r="C78" s="20"/>
      <c r="D78" s="21"/>
      <c r="E78" s="21"/>
      <c r="F78" s="22"/>
      <c r="G78" s="20"/>
      <c r="H78" s="21"/>
      <c r="I78" s="21"/>
      <c r="J78" s="22"/>
      <c r="K78" s="64"/>
      <c r="L78" s="65"/>
      <c r="M78" s="65"/>
      <c r="N78" s="66"/>
      <c r="O78" s="32">
        <f t="shared" ref="O78:Q81" si="25">SUM(C22,G22,K22,O22,C50,G50,K50,O50,C78,G78,K78)</f>
        <v>196</v>
      </c>
      <c r="P78" s="21">
        <f t="shared" si="25"/>
        <v>94</v>
      </c>
      <c r="Q78" s="142">
        <f t="shared" si="25"/>
        <v>37</v>
      </c>
      <c r="R78" s="141"/>
      <c r="S78" s="143">
        <f>SUM(Q78/O78)</f>
        <v>0.18877551020408162</v>
      </c>
      <c r="V78" s="56" t="s">
        <v>23</v>
      </c>
      <c r="W78" s="59">
        <v>73</v>
      </c>
      <c r="X78" s="59">
        <v>73</v>
      </c>
      <c r="Y78" s="61"/>
      <c r="Z78" s="61"/>
      <c r="AA78" s="61"/>
      <c r="AB78" s="61"/>
      <c r="AC78" s="62"/>
    </row>
    <row r="79" spans="1:30" x14ac:dyDescent="0.2">
      <c r="A79" s="11"/>
      <c r="B79" s="140" t="str">
        <f>B51</f>
        <v>Cory Buckingham</v>
      </c>
      <c r="C79" s="90"/>
      <c r="D79" s="56"/>
      <c r="E79" s="56"/>
      <c r="F79" s="14"/>
      <c r="G79" s="12"/>
      <c r="H79" s="13"/>
      <c r="I79" s="13"/>
      <c r="J79" s="14"/>
      <c r="K79" s="12"/>
      <c r="L79" s="13"/>
      <c r="M79" s="13"/>
      <c r="N79" s="14"/>
      <c r="O79" s="90">
        <f t="shared" si="25"/>
        <v>0</v>
      </c>
      <c r="P79" s="56">
        <f t="shared" si="25"/>
        <v>0</v>
      </c>
      <c r="Q79" s="56">
        <f t="shared" si="25"/>
        <v>0</v>
      </c>
      <c r="R79" s="91"/>
      <c r="S79" s="144" t="e">
        <f>SUM(Q79/O79)</f>
        <v>#DIV/0!</v>
      </c>
      <c r="V79" s="67" t="s">
        <v>24</v>
      </c>
      <c r="W79" s="62"/>
      <c r="X79" s="62"/>
      <c r="Y79" s="68">
        <v>0.66666666666666663</v>
      </c>
      <c r="Z79" s="68"/>
      <c r="AA79" s="68">
        <v>4.666666666666667</v>
      </c>
      <c r="AB79" s="68"/>
      <c r="AC79" s="62"/>
    </row>
    <row r="80" spans="1:30" x14ac:dyDescent="0.2">
      <c r="A80" s="11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5"/>
        <v>0</v>
      </c>
      <c r="P80" s="56">
        <f t="shared" si="25"/>
        <v>0</v>
      </c>
      <c r="Q80" s="56">
        <f t="shared" si="25"/>
        <v>0</v>
      </c>
      <c r="R80" s="91"/>
      <c r="S80" s="144" t="e">
        <f>SUM(Q80/O80)</f>
        <v>#DIV/0!</v>
      </c>
      <c r="V80" s="67"/>
      <c r="W80" s="62"/>
      <c r="X80" s="62"/>
      <c r="Y80" s="68"/>
      <c r="Z80" s="68"/>
      <c r="AA80" s="68"/>
      <c r="AB80" s="68"/>
      <c r="AC80" s="62"/>
    </row>
    <row r="81" spans="1:29" s="131" customFormat="1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5"/>
        <v>0</v>
      </c>
      <c r="P81" s="26">
        <f t="shared" si="25"/>
        <v>0</v>
      </c>
      <c r="Q81" s="26">
        <f t="shared" si="25"/>
        <v>0</v>
      </c>
      <c r="R81" s="27"/>
      <c r="S81" s="145" t="e">
        <f>SUM(Q81/O81)</f>
        <v>#DIV/0!</v>
      </c>
      <c r="V81" s="67"/>
      <c r="W81" s="154"/>
      <c r="X81" s="154"/>
      <c r="Y81" s="68"/>
      <c r="Z81" s="68"/>
      <c r="AA81" s="68"/>
      <c r="AB81" s="68"/>
      <c r="AC81" s="154"/>
    </row>
    <row r="82" spans="1:29" ht="13.5" thickBot="1" x14ac:dyDescent="0.25">
      <c r="A82" s="18"/>
      <c r="B82" s="28" t="s">
        <v>10</v>
      </c>
      <c r="C82" s="29">
        <f t="shared" ref="C82:R82" si="26">SUM(C59:C76)</f>
        <v>0</v>
      </c>
      <c r="D82" s="29">
        <f t="shared" si="26"/>
        <v>0</v>
      </c>
      <c r="E82" s="29">
        <f t="shared" si="26"/>
        <v>0</v>
      </c>
      <c r="F82" s="29">
        <f t="shared" si="26"/>
        <v>0</v>
      </c>
      <c r="G82" s="29">
        <f t="shared" si="26"/>
        <v>0</v>
      </c>
      <c r="H82" s="29">
        <f t="shared" si="26"/>
        <v>0</v>
      </c>
      <c r="I82" s="29">
        <f t="shared" si="26"/>
        <v>0</v>
      </c>
      <c r="J82" s="29">
        <f t="shared" si="26"/>
        <v>0</v>
      </c>
      <c r="K82" s="29">
        <f t="shared" si="26"/>
        <v>0</v>
      </c>
      <c r="L82" s="29">
        <f t="shared" si="26"/>
        <v>0</v>
      </c>
      <c r="M82" s="29">
        <f t="shared" si="26"/>
        <v>0</v>
      </c>
      <c r="N82" s="29">
        <f t="shared" si="26"/>
        <v>0</v>
      </c>
      <c r="O82" s="29">
        <f t="shared" si="26"/>
        <v>196</v>
      </c>
      <c r="P82" s="29">
        <f t="shared" si="26"/>
        <v>94</v>
      </c>
      <c r="Q82" s="29">
        <f t="shared" si="26"/>
        <v>37</v>
      </c>
      <c r="R82" s="29">
        <f t="shared" si="26"/>
        <v>73</v>
      </c>
      <c r="S82" s="69">
        <f>AVERAGE(P82/O82)</f>
        <v>0.47959183673469385</v>
      </c>
      <c r="Y82" s="62"/>
      <c r="Z82" s="62"/>
    </row>
    <row r="83" spans="1:29" ht="13.5" thickBot="1" x14ac:dyDescent="0.25">
      <c r="A83" s="18"/>
      <c r="B83" s="28" t="s">
        <v>11</v>
      </c>
      <c r="C83" s="29">
        <f>SUM(O55,C82)</f>
        <v>196</v>
      </c>
      <c r="D83" s="29">
        <f>SUM(P55,D82)</f>
        <v>94</v>
      </c>
      <c r="E83" s="29">
        <f>SUM(Q55,E82)</f>
        <v>37</v>
      </c>
      <c r="F83" s="29">
        <f>SUM(R55,F82)</f>
        <v>73</v>
      </c>
      <c r="G83" s="29">
        <f t="shared" ref="G83:M83" si="27">SUM(C83,G82)</f>
        <v>196</v>
      </c>
      <c r="H83" s="29">
        <f t="shared" si="27"/>
        <v>94</v>
      </c>
      <c r="I83" s="29">
        <f t="shared" si="27"/>
        <v>37</v>
      </c>
      <c r="J83" s="29">
        <f>SUM(F83,J82)</f>
        <v>73</v>
      </c>
      <c r="K83" s="29">
        <f t="shared" si="27"/>
        <v>196</v>
      </c>
      <c r="L83" s="29">
        <f t="shared" si="27"/>
        <v>94</v>
      </c>
      <c r="M83" s="29">
        <f t="shared" si="27"/>
        <v>37</v>
      </c>
      <c r="N83" s="29">
        <f>SUM(AA27,N82)</f>
        <v>0</v>
      </c>
      <c r="O83" s="70"/>
      <c r="P83" s="71"/>
      <c r="Q83" s="71"/>
      <c r="R83" s="71"/>
      <c r="S83" s="72"/>
      <c r="Y83" s="62"/>
      <c r="Z83" s="62"/>
      <c r="AC83" s="62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>
        <f>1-(P82/(O82-Q82))</f>
        <v>0.4088050314465409</v>
      </c>
      <c r="V84" s="195" t="s">
        <v>25</v>
      </c>
      <c r="W84" s="196"/>
      <c r="X84" s="197"/>
      <c r="Y84" s="62"/>
      <c r="Z84" s="62"/>
      <c r="AA84" s="73" t="s">
        <v>26</v>
      </c>
      <c r="AB84" s="73"/>
      <c r="AC84" s="62"/>
    </row>
    <row r="85" spans="1:29" x14ac:dyDescent="0.2">
      <c r="V85" s="77" t="s">
        <v>27</v>
      </c>
      <c r="W85" s="61"/>
      <c r="X85" s="78">
        <v>1.8518518518518519</v>
      </c>
      <c r="Y85" s="62" t="s">
        <v>37</v>
      </c>
      <c r="Z85" s="62"/>
      <c r="AA85" s="73" t="s">
        <v>28</v>
      </c>
      <c r="AB85" s="73"/>
      <c r="AC85" s="62"/>
    </row>
    <row r="86" spans="1:29" x14ac:dyDescent="0.2">
      <c r="A86" s="67" t="s">
        <v>31</v>
      </c>
      <c r="C86" s="13">
        <f>COUNTA(C1,G1,K1,O1,C29,G29,K29,O29,C57,G57,K57)</f>
        <v>8</v>
      </c>
      <c r="E86" s="73" t="s">
        <v>32</v>
      </c>
      <c r="V86" s="77" t="s">
        <v>29</v>
      </c>
      <c r="W86" s="61" t="s">
        <v>83</v>
      </c>
      <c r="X86" s="79">
        <v>0.81122448979591844</v>
      </c>
      <c r="Y86" s="62" t="s">
        <v>200</v>
      </c>
      <c r="Z86" s="62"/>
      <c r="AA86" s="73" t="s">
        <v>30</v>
      </c>
      <c r="AB86" s="73"/>
      <c r="AC86" s="62"/>
    </row>
    <row r="87" spans="1:29" x14ac:dyDescent="0.2">
      <c r="E87" s="73"/>
      <c r="V87" s="77" t="s">
        <v>29</v>
      </c>
      <c r="W87" s="61" t="s">
        <v>229</v>
      </c>
      <c r="X87" s="147" t="e">
        <v>#DIV/0!</v>
      </c>
      <c r="Y87" s="62" t="s">
        <v>205</v>
      </c>
      <c r="Z87" s="62"/>
      <c r="AA87" s="62"/>
      <c r="AB87" s="62"/>
      <c r="AC87" s="62"/>
    </row>
    <row r="88" spans="1:29" x14ac:dyDescent="0.2">
      <c r="V88" s="77" t="s">
        <v>29</v>
      </c>
      <c r="W88" s="61">
        <v>0</v>
      </c>
      <c r="X88" s="147" t="e">
        <v>#DIV/0!</v>
      </c>
      <c r="Y88" s="62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4" t="s">
        <v>205</v>
      </c>
    </row>
  </sheetData>
  <sheetProtection password="97AA" sheet="1" objects="1" scenarios="1"/>
  <sortState ref="T31:T45">
    <sortCondition ref="T31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4 Y77:Z77">
    <cfRule type="cellIs" dxfId="89" priority="5" stopIfTrue="1" operator="equal">
      <formula>$Y$79</formula>
    </cfRule>
  </conditionalFormatting>
  <conditionalFormatting sqref="AA59:AB74 AA77:AB77">
    <cfRule type="cellIs" dxfId="88" priority="6" stopIfTrue="1" operator="equal">
      <formula>$AA$79</formula>
    </cfRule>
  </conditionalFormatting>
  <conditionalFormatting sqref="Y75:Z75">
    <cfRule type="cellIs" dxfId="87" priority="3" stopIfTrue="1" operator="equal">
      <formula>$Y$79</formula>
    </cfRule>
  </conditionalFormatting>
  <conditionalFormatting sqref="AA75:AB75">
    <cfRule type="cellIs" dxfId="86" priority="4" stopIfTrue="1" operator="equal">
      <formula>$AA$79</formula>
    </cfRule>
  </conditionalFormatting>
  <conditionalFormatting sqref="Y76:Z76">
    <cfRule type="cellIs" dxfId="85" priority="1" stopIfTrue="1" operator="equal">
      <formula>$Y$79</formula>
    </cfRule>
  </conditionalFormatting>
  <conditionalFormatting sqref="AA76:AB76">
    <cfRule type="cellIs" dxfId="8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9">
    <tabColor rgb="FF92D050"/>
  </sheetPr>
  <dimension ref="A1:AD89"/>
  <sheetViews>
    <sheetView zoomScaleNormal="100" workbookViewId="0">
      <pane xSplit="2" ySplit="2" topLeftCell="C64" activePane="bottomRight" state="frozen"/>
      <selection activeCell="V60" sqref="V60"/>
      <selection pane="topRight" activeCell="V60" sqref="V60"/>
      <selection pane="bottomLeft" activeCell="V60" sqref="V60"/>
      <selection pane="bottomRight" activeCell="V60" sqref="V60"/>
    </sheetView>
  </sheetViews>
  <sheetFormatPr defaultRowHeight="12.75" x14ac:dyDescent="0.2"/>
  <cols>
    <col min="1" max="1" width="9.140625" style="131"/>
    <col min="2" max="2" width="18.140625" style="131" customWidth="1"/>
    <col min="3" max="18" width="5.28515625" style="131" customWidth="1"/>
    <col min="19" max="19" width="18" style="131" customWidth="1"/>
    <col min="20" max="21" width="9.140625" style="131"/>
    <col min="22" max="22" width="20.5703125" style="131" customWidth="1"/>
    <col min="23" max="24" width="9.28515625" style="131" bestFit="1" customWidth="1"/>
    <col min="25" max="25" width="9.42578125" style="131" bestFit="1" customWidth="1"/>
    <col min="26" max="26" width="9.140625" style="131"/>
    <col min="27" max="27" width="12.140625" style="131" customWidth="1"/>
    <col min="28" max="28" width="9.140625" style="131"/>
    <col min="29" max="29" width="9.28515625" style="131" bestFit="1" customWidth="1"/>
    <col min="30" max="16384" width="9.140625" style="131"/>
  </cols>
  <sheetData>
    <row r="1" spans="1:19" ht="13.5" thickBot="1" x14ac:dyDescent="0.25">
      <c r="A1" s="1" t="s">
        <v>0</v>
      </c>
      <c r="B1" s="2" t="s">
        <v>1</v>
      </c>
      <c r="C1" s="192" t="s">
        <v>244</v>
      </c>
      <c r="D1" s="193"/>
      <c r="E1" s="194"/>
      <c r="F1" s="4">
        <v>13</v>
      </c>
      <c r="G1" s="192" t="s">
        <v>39</v>
      </c>
      <c r="H1" s="193"/>
      <c r="I1" s="194"/>
      <c r="J1" s="4">
        <v>15</v>
      </c>
      <c r="K1" s="192" t="s">
        <v>41</v>
      </c>
      <c r="L1" s="193"/>
      <c r="M1" s="194"/>
      <c r="N1" s="4">
        <v>3</v>
      </c>
      <c r="O1" s="192" t="s">
        <v>250</v>
      </c>
      <c r="P1" s="193"/>
      <c r="Q1" s="194"/>
      <c r="R1" s="4">
        <v>7</v>
      </c>
      <c r="S1" s="6"/>
    </row>
    <row r="2" spans="1:19" ht="13.5" thickBot="1" x14ac:dyDescent="0.25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2">
      <c r="A3" s="83" t="s">
        <v>141</v>
      </c>
      <c r="B3" s="86" t="s">
        <v>403</v>
      </c>
      <c r="C3" s="12">
        <v>4</v>
      </c>
      <c r="D3" s="130">
        <v>1</v>
      </c>
      <c r="E3" s="130">
        <v>3</v>
      </c>
      <c r="F3" s="14">
        <v>0</v>
      </c>
      <c r="G3" s="12"/>
      <c r="H3" s="130"/>
      <c r="I3" s="130"/>
      <c r="J3" s="14"/>
      <c r="K3" s="12">
        <v>4</v>
      </c>
      <c r="L3" s="130">
        <v>2</v>
      </c>
      <c r="M3" s="130">
        <v>2</v>
      </c>
      <c r="N3" s="14">
        <v>0</v>
      </c>
      <c r="O3" s="12">
        <v>3</v>
      </c>
      <c r="P3" s="130">
        <v>0</v>
      </c>
      <c r="Q3" s="130">
        <v>2</v>
      </c>
      <c r="R3" s="14">
        <v>1</v>
      </c>
      <c r="S3" s="17"/>
    </row>
    <row r="4" spans="1:19" x14ac:dyDescent="0.2">
      <c r="A4" s="83" t="s">
        <v>138</v>
      </c>
      <c r="B4" s="86" t="s">
        <v>382</v>
      </c>
      <c r="C4" s="12">
        <v>3</v>
      </c>
      <c r="D4" s="130">
        <v>0</v>
      </c>
      <c r="E4" s="130">
        <v>2</v>
      </c>
      <c r="F4" s="14">
        <v>0</v>
      </c>
      <c r="G4" s="12">
        <v>3</v>
      </c>
      <c r="H4" s="130">
        <v>1</v>
      </c>
      <c r="I4" s="130">
        <v>2</v>
      </c>
      <c r="J4" s="14">
        <v>0</v>
      </c>
      <c r="K4" s="12">
        <v>4</v>
      </c>
      <c r="L4" s="130">
        <v>0</v>
      </c>
      <c r="M4" s="130">
        <v>4</v>
      </c>
      <c r="N4" s="14">
        <v>0</v>
      </c>
      <c r="O4" s="12">
        <v>3</v>
      </c>
      <c r="P4" s="130">
        <v>0</v>
      </c>
      <c r="Q4" s="130">
        <v>3</v>
      </c>
      <c r="R4" s="14">
        <v>0</v>
      </c>
      <c r="S4" s="17"/>
    </row>
    <row r="5" spans="1:19" x14ac:dyDescent="0.2">
      <c r="A5" s="83" t="s">
        <v>153</v>
      </c>
      <c r="B5" s="86" t="s">
        <v>195</v>
      </c>
      <c r="C5" s="12">
        <v>3</v>
      </c>
      <c r="D5" s="130">
        <v>0</v>
      </c>
      <c r="E5" s="130">
        <v>3</v>
      </c>
      <c r="F5" s="14">
        <v>0</v>
      </c>
      <c r="G5" s="12"/>
      <c r="H5" s="130"/>
      <c r="I5" s="130"/>
      <c r="J5" s="14"/>
      <c r="K5" s="12">
        <v>3</v>
      </c>
      <c r="L5" s="130">
        <v>0</v>
      </c>
      <c r="M5" s="130">
        <v>3</v>
      </c>
      <c r="N5" s="14">
        <v>1</v>
      </c>
      <c r="O5" s="12">
        <v>2</v>
      </c>
      <c r="P5" s="130">
        <v>0</v>
      </c>
      <c r="Q5" s="130">
        <v>2</v>
      </c>
      <c r="R5" s="14">
        <v>1</v>
      </c>
      <c r="S5" s="17"/>
    </row>
    <row r="6" spans="1:19" x14ac:dyDescent="0.2">
      <c r="A6" s="83" t="s">
        <v>290</v>
      </c>
      <c r="B6" s="86" t="s">
        <v>359</v>
      </c>
      <c r="C6" s="12">
        <v>3</v>
      </c>
      <c r="D6" s="130">
        <v>0</v>
      </c>
      <c r="E6" s="130">
        <v>3</v>
      </c>
      <c r="F6" s="14">
        <v>0</v>
      </c>
      <c r="G6" s="12"/>
      <c r="H6" s="130"/>
      <c r="I6" s="130"/>
      <c r="J6" s="14"/>
      <c r="K6" s="12">
        <v>3</v>
      </c>
      <c r="L6" s="130">
        <v>0</v>
      </c>
      <c r="M6" s="130">
        <v>3</v>
      </c>
      <c r="N6" s="14">
        <v>1</v>
      </c>
      <c r="O6" s="12">
        <v>3</v>
      </c>
      <c r="P6" s="130">
        <v>0</v>
      </c>
      <c r="Q6" s="130">
        <v>3</v>
      </c>
      <c r="R6" s="14">
        <v>1</v>
      </c>
      <c r="S6" s="17" t="s">
        <v>8</v>
      </c>
    </row>
    <row r="7" spans="1:19" x14ac:dyDescent="0.2">
      <c r="A7" s="83" t="s">
        <v>132</v>
      </c>
      <c r="B7" s="86" t="s">
        <v>406</v>
      </c>
      <c r="C7" s="12">
        <v>3</v>
      </c>
      <c r="D7" s="130">
        <v>0</v>
      </c>
      <c r="E7" s="130">
        <v>3</v>
      </c>
      <c r="F7" s="14">
        <v>0</v>
      </c>
      <c r="G7" s="12">
        <v>3</v>
      </c>
      <c r="H7" s="130">
        <v>0</v>
      </c>
      <c r="I7" s="130">
        <v>3</v>
      </c>
      <c r="J7" s="14">
        <v>1</v>
      </c>
      <c r="K7" s="12"/>
      <c r="L7" s="130"/>
      <c r="M7" s="130"/>
      <c r="N7" s="14"/>
      <c r="O7" s="12">
        <v>2</v>
      </c>
      <c r="P7" s="130">
        <v>0</v>
      </c>
      <c r="Q7" s="130">
        <v>2</v>
      </c>
      <c r="R7" s="14">
        <v>0</v>
      </c>
      <c r="S7" s="17"/>
    </row>
    <row r="8" spans="1:19" x14ac:dyDescent="0.2">
      <c r="A8" s="83" t="s">
        <v>167</v>
      </c>
      <c r="B8" s="86" t="s">
        <v>404</v>
      </c>
      <c r="C8" s="12">
        <v>3</v>
      </c>
      <c r="D8" s="130">
        <v>0</v>
      </c>
      <c r="E8" s="130">
        <v>2</v>
      </c>
      <c r="F8" s="14">
        <v>0</v>
      </c>
      <c r="G8" s="12">
        <v>3</v>
      </c>
      <c r="H8" s="130">
        <v>0</v>
      </c>
      <c r="I8" s="130">
        <v>3</v>
      </c>
      <c r="J8" s="14">
        <v>0</v>
      </c>
      <c r="K8" s="12">
        <v>3</v>
      </c>
      <c r="L8" s="130">
        <v>0</v>
      </c>
      <c r="M8" s="130">
        <v>3</v>
      </c>
      <c r="N8" s="14">
        <v>0</v>
      </c>
      <c r="O8" s="12">
        <v>3</v>
      </c>
      <c r="P8" s="130">
        <v>0</v>
      </c>
      <c r="Q8" s="130">
        <v>2</v>
      </c>
      <c r="R8" s="14">
        <v>0</v>
      </c>
      <c r="S8" s="17"/>
    </row>
    <row r="9" spans="1:19" x14ac:dyDescent="0.2">
      <c r="A9" s="83" t="s">
        <v>146</v>
      </c>
      <c r="B9" s="86" t="s">
        <v>405</v>
      </c>
      <c r="C9" s="12"/>
      <c r="D9" s="130"/>
      <c r="E9" s="130"/>
      <c r="F9" s="14"/>
      <c r="G9" s="12">
        <v>4</v>
      </c>
      <c r="H9" s="130">
        <v>0</v>
      </c>
      <c r="I9" s="130">
        <v>3</v>
      </c>
      <c r="J9" s="14">
        <v>3</v>
      </c>
      <c r="K9" s="12">
        <v>3</v>
      </c>
      <c r="L9" s="130">
        <v>0</v>
      </c>
      <c r="M9" s="130">
        <v>3</v>
      </c>
      <c r="N9" s="14">
        <v>0</v>
      </c>
      <c r="O9" s="12"/>
      <c r="P9" s="130"/>
      <c r="Q9" s="130"/>
      <c r="R9" s="14"/>
      <c r="S9" s="17"/>
    </row>
    <row r="10" spans="1:19" x14ac:dyDescent="0.2">
      <c r="A10" s="83" t="s">
        <v>97</v>
      </c>
      <c r="B10" s="86" t="s">
        <v>383</v>
      </c>
      <c r="C10" s="12"/>
      <c r="D10" s="130"/>
      <c r="E10" s="130"/>
      <c r="F10" s="14"/>
      <c r="G10" s="12">
        <v>3</v>
      </c>
      <c r="H10" s="130">
        <v>0</v>
      </c>
      <c r="I10" s="130">
        <v>2</v>
      </c>
      <c r="J10" s="14">
        <v>0</v>
      </c>
      <c r="K10" s="12"/>
      <c r="L10" s="130"/>
      <c r="M10" s="130"/>
      <c r="N10" s="14"/>
      <c r="O10" s="12"/>
      <c r="P10" s="130"/>
      <c r="Q10" s="130"/>
      <c r="R10" s="14"/>
      <c r="S10" s="17"/>
    </row>
    <row r="11" spans="1:19" x14ac:dyDescent="0.2">
      <c r="A11" s="83" t="s">
        <v>143</v>
      </c>
      <c r="B11" s="86" t="s">
        <v>384</v>
      </c>
      <c r="C11" s="12"/>
      <c r="D11" s="130"/>
      <c r="E11" s="130"/>
      <c r="F11" s="14"/>
      <c r="G11" s="12">
        <v>3</v>
      </c>
      <c r="H11" s="130">
        <v>0</v>
      </c>
      <c r="I11" s="130">
        <v>1</v>
      </c>
      <c r="J11" s="14">
        <v>0</v>
      </c>
      <c r="K11" s="12"/>
      <c r="L11" s="130"/>
      <c r="M11" s="130"/>
      <c r="N11" s="14"/>
      <c r="O11" s="12">
        <v>1</v>
      </c>
      <c r="P11" s="130">
        <v>0</v>
      </c>
      <c r="Q11" s="130">
        <v>1</v>
      </c>
      <c r="R11" s="14">
        <v>0</v>
      </c>
      <c r="S11" s="17"/>
    </row>
    <row r="12" spans="1:19" x14ac:dyDescent="0.2">
      <c r="A12" s="83"/>
      <c r="B12" s="86"/>
      <c r="C12" s="12"/>
      <c r="D12" s="130"/>
      <c r="E12" s="130"/>
      <c r="F12" s="14"/>
      <c r="G12" s="12"/>
      <c r="H12" s="130"/>
      <c r="I12" s="130"/>
      <c r="J12" s="14"/>
      <c r="K12" s="12"/>
      <c r="L12" s="130"/>
      <c r="M12" s="130"/>
      <c r="N12" s="14"/>
      <c r="O12" s="12"/>
      <c r="P12" s="130"/>
      <c r="Q12" s="130"/>
      <c r="R12" s="14"/>
      <c r="S12" s="17"/>
    </row>
    <row r="13" spans="1:19" x14ac:dyDescent="0.2">
      <c r="A13" s="83"/>
      <c r="B13" s="86"/>
      <c r="C13" s="12"/>
      <c r="D13" s="130"/>
      <c r="E13" s="130"/>
      <c r="F13" s="14"/>
      <c r="G13" s="12"/>
      <c r="H13" s="130"/>
      <c r="I13" s="130"/>
      <c r="J13" s="14"/>
      <c r="K13" s="12"/>
      <c r="L13" s="130"/>
      <c r="M13" s="130"/>
      <c r="N13" s="14"/>
      <c r="O13" s="12"/>
      <c r="P13" s="130"/>
      <c r="Q13" s="130"/>
      <c r="R13" s="14"/>
      <c r="S13" s="17"/>
    </row>
    <row r="14" spans="1:19" x14ac:dyDescent="0.2">
      <c r="A14" s="83"/>
      <c r="B14" s="86"/>
      <c r="C14" s="12"/>
      <c r="D14" s="130"/>
      <c r="E14" s="130"/>
      <c r="F14" s="14"/>
      <c r="G14" s="12"/>
      <c r="H14" s="130"/>
      <c r="I14" s="130"/>
      <c r="J14" s="14"/>
      <c r="K14" s="12"/>
      <c r="L14" s="130"/>
      <c r="M14" s="130"/>
      <c r="N14" s="14"/>
      <c r="O14" s="12"/>
      <c r="P14" s="130"/>
      <c r="Q14" s="130"/>
      <c r="R14" s="14"/>
      <c r="S14" s="17"/>
    </row>
    <row r="15" spans="1:19" x14ac:dyDescent="0.2">
      <c r="A15" s="83"/>
      <c r="B15" s="86"/>
      <c r="C15" s="12"/>
      <c r="D15" s="130"/>
      <c r="E15" s="130"/>
      <c r="F15" s="14"/>
      <c r="G15" s="12"/>
      <c r="H15" s="130"/>
      <c r="I15" s="130"/>
      <c r="J15" s="14"/>
      <c r="K15" s="12"/>
      <c r="L15" s="130"/>
      <c r="M15" s="130"/>
      <c r="N15" s="14"/>
      <c r="O15" s="12"/>
      <c r="P15" s="130"/>
      <c r="Q15" s="130"/>
      <c r="R15" s="14"/>
      <c r="S15" s="17"/>
    </row>
    <row r="16" spans="1:19" x14ac:dyDescent="0.2">
      <c r="A16" s="83"/>
      <c r="B16" s="86"/>
      <c r="C16" s="12"/>
      <c r="D16" s="130"/>
      <c r="E16" s="130"/>
      <c r="F16" s="14"/>
      <c r="G16" s="12"/>
      <c r="H16" s="130"/>
      <c r="I16" s="130"/>
      <c r="J16" s="14"/>
      <c r="K16" s="12"/>
      <c r="L16" s="130"/>
      <c r="M16" s="130"/>
      <c r="N16" s="14"/>
      <c r="O16" s="12"/>
      <c r="P16" s="130"/>
      <c r="Q16" s="130"/>
      <c r="R16" s="14"/>
      <c r="S16" s="17" t="s">
        <v>8</v>
      </c>
    </row>
    <row r="17" spans="1:24" x14ac:dyDescent="0.2">
      <c r="A17" s="83"/>
      <c r="B17" s="86"/>
      <c r="C17" s="12"/>
      <c r="D17" s="130"/>
      <c r="E17" s="130"/>
      <c r="F17" s="14"/>
      <c r="G17" s="12"/>
      <c r="H17" s="130"/>
      <c r="I17" s="130"/>
      <c r="J17" s="14"/>
      <c r="K17" s="12"/>
      <c r="L17" s="130"/>
      <c r="M17" s="130"/>
      <c r="N17" s="14"/>
      <c r="O17" s="12"/>
      <c r="P17" s="130"/>
      <c r="Q17" s="130"/>
      <c r="R17" s="14"/>
      <c r="S17" s="17"/>
    </row>
    <row r="18" spans="1:24" x14ac:dyDescent="0.2">
      <c r="A18" s="83"/>
      <c r="B18" s="86"/>
      <c r="C18" s="12"/>
      <c r="D18" s="130"/>
      <c r="E18" s="130"/>
      <c r="F18" s="14"/>
      <c r="G18" s="12"/>
      <c r="H18" s="130"/>
      <c r="I18" s="130"/>
      <c r="J18" s="14"/>
      <c r="K18" s="12"/>
      <c r="L18" s="130"/>
      <c r="M18" s="130"/>
      <c r="N18" s="14"/>
      <c r="O18" s="12"/>
      <c r="P18" s="130"/>
      <c r="Q18" s="130"/>
      <c r="R18" s="14"/>
      <c r="S18" s="17"/>
    </row>
    <row r="19" spans="1:24" x14ac:dyDescent="0.2">
      <c r="A19" s="83"/>
      <c r="B19" s="86"/>
      <c r="C19" s="12"/>
      <c r="D19" s="130"/>
      <c r="E19" s="130"/>
      <c r="F19" s="14"/>
      <c r="G19" s="12"/>
      <c r="H19" s="130"/>
      <c r="I19" s="130"/>
      <c r="J19" s="14"/>
      <c r="K19" s="12"/>
      <c r="L19" s="130"/>
      <c r="M19" s="130"/>
      <c r="N19" s="14"/>
      <c r="O19" s="12"/>
      <c r="P19" s="130"/>
      <c r="Q19" s="130"/>
      <c r="R19" s="14"/>
      <c r="S19" s="17"/>
    </row>
    <row r="20" spans="1:24" x14ac:dyDescent="0.2">
      <c r="A20" s="83"/>
      <c r="B20" s="86"/>
      <c r="C20" s="12"/>
      <c r="D20" s="130"/>
      <c r="E20" s="130"/>
      <c r="F20" s="14"/>
      <c r="G20" s="12"/>
      <c r="H20" s="130"/>
      <c r="I20" s="130"/>
      <c r="J20" s="14"/>
      <c r="K20" s="12"/>
      <c r="L20" s="130"/>
      <c r="M20" s="130"/>
      <c r="N20" s="14"/>
      <c r="O20" s="12"/>
      <c r="P20" s="130"/>
      <c r="Q20" s="130"/>
      <c r="R20" s="14"/>
      <c r="S20" s="17"/>
    </row>
    <row r="21" spans="1:24" ht="13.5" thickBot="1" x14ac:dyDescent="0.25">
      <c r="A21" s="83"/>
      <c r="B21" s="107"/>
      <c r="C21" s="108"/>
      <c r="D21" s="109"/>
      <c r="E21" s="109"/>
      <c r="F21" s="110"/>
      <c r="G21" s="108"/>
      <c r="H21" s="109"/>
      <c r="I21" s="109"/>
      <c r="J21" s="110"/>
      <c r="K21" s="108"/>
      <c r="L21" s="109"/>
      <c r="M21" s="109"/>
      <c r="N21" s="110"/>
      <c r="O21" s="108"/>
      <c r="P21" s="109"/>
      <c r="Q21" s="109"/>
      <c r="R21" s="110"/>
      <c r="S21" s="17"/>
    </row>
    <row r="22" spans="1:24" x14ac:dyDescent="0.2">
      <c r="A22" s="18" t="s">
        <v>9</v>
      </c>
      <c r="B22" s="151" t="s">
        <v>385</v>
      </c>
      <c r="C22" s="20">
        <v>19</v>
      </c>
      <c r="D22" s="21">
        <v>1</v>
      </c>
      <c r="E22" s="21">
        <v>16</v>
      </c>
      <c r="F22" s="22">
        <v>0</v>
      </c>
      <c r="G22" s="20">
        <v>19</v>
      </c>
      <c r="H22" s="21">
        <v>1</v>
      </c>
      <c r="I22" s="21">
        <v>14</v>
      </c>
      <c r="J22" s="22">
        <v>4</v>
      </c>
      <c r="K22" s="20">
        <v>20</v>
      </c>
      <c r="L22" s="21">
        <v>2</v>
      </c>
      <c r="M22" s="21">
        <v>18</v>
      </c>
      <c r="N22" s="22">
        <v>2</v>
      </c>
      <c r="O22" s="20">
        <v>17</v>
      </c>
      <c r="P22" s="21">
        <v>0</v>
      </c>
      <c r="Q22" s="21">
        <v>15</v>
      </c>
      <c r="R22" s="22">
        <v>3</v>
      </c>
      <c r="S22" s="24"/>
    </row>
    <row r="23" spans="1:24" x14ac:dyDescent="0.2">
      <c r="A23" s="18"/>
      <c r="B23" s="152" t="s">
        <v>432</v>
      </c>
      <c r="C23" s="90"/>
      <c r="D23" s="56"/>
      <c r="E23" s="56"/>
      <c r="F23" s="91"/>
      <c r="G23" s="90"/>
      <c r="H23" s="56"/>
      <c r="I23" s="56"/>
      <c r="J23" s="91"/>
      <c r="K23" s="90"/>
      <c r="L23" s="56"/>
      <c r="M23" s="56"/>
      <c r="N23" s="91"/>
      <c r="O23" s="90"/>
      <c r="P23" s="56"/>
      <c r="Q23" s="56"/>
      <c r="R23" s="91"/>
      <c r="S23" s="24"/>
    </row>
    <row r="24" spans="1:24" x14ac:dyDescent="0.2">
      <c r="A24" s="18"/>
      <c r="B24" s="152"/>
      <c r="C24" s="90"/>
      <c r="D24" s="56"/>
      <c r="E24" s="56"/>
      <c r="F24" s="91"/>
      <c r="G24" s="90"/>
      <c r="H24" s="56"/>
      <c r="I24" s="56"/>
      <c r="J24" s="91"/>
      <c r="K24" s="90"/>
      <c r="L24" s="56"/>
      <c r="M24" s="56"/>
      <c r="N24" s="91"/>
      <c r="O24" s="90"/>
      <c r="P24" s="56"/>
      <c r="Q24" s="56"/>
      <c r="R24" s="91"/>
      <c r="S24" s="24"/>
    </row>
    <row r="25" spans="1:24" ht="13.5" thickBot="1" x14ac:dyDescent="0.25">
      <c r="A25" s="18"/>
      <c r="B25" s="152"/>
      <c r="C25" s="90"/>
      <c r="D25" s="56"/>
      <c r="E25" s="56"/>
      <c r="F25" s="91"/>
      <c r="G25" s="90"/>
      <c r="H25" s="56"/>
      <c r="I25" s="56"/>
      <c r="J25" s="91"/>
      <c r="K25" s="90"/>
      <c r="L25" s="56"/>
      <c r="M25" s="56"/>
      <c r="N25" s="91"/>
      <c r="O25" s="90"/>
      <c r="P25" s="56"/>
      <c r="Q25" s="56"/>
      <c r="R25" s="91"/>
      <c r="S25" s="24"/>
    </row>
    <row r="26" spans="1:24" ht="13.5" thickBot="1" x14ac:dyDescent="0.25">
      <c r="A26" s="18"/>
      <c r="B26" s="28" t="s">
        <v>10</v>
      </c>
      <c r="C26" s="29">
        <f t="shared" ref="C26:R26" si="0">SUM(C3:C20)</f>
        <v>19</v>
      </c>
      <c r="D26" s="29">
        <f t="shared" si="0"/>
        <v>1</v>
      </c>
      <c r="E26" s="29">
        <f t="shared" si="0"/>
        <v>16</v>
      </c>
      <c r="F26" s="29">
        <f t="shared" si="0"/>
        <v>0</v>
      </c>
      <c r="G26" s="29">
        <f t="shared" si="0"/>
        <v>19</v>
      </c>
      <c r="H26" s="29">
        <f t="shared" si="0"/>
        <v>1</v>
      </c>
      <c r="I26" s="29">
        <f t="shared" si="0"/>
        <v>14</v>
      </c>
      <c r="J26" s="29">
        <f t="shared" si="0"/>
        <v>4</v>
      </c>
      <c r="K26" s="29">
        <f t="shared" si="0"/>
        <v>20</v>
      </c>
      <c r="L26" s="29">
        <f t="shared" si="0"/>
        <v>2</v>
      </c>
      <c r="M26" s="29">
        <f t="shared" si="0"/>
        <v>18</v>
      </c>
      <c r="N26" s="29">
        <f t="shared" si="0"/>
        <v>2</v>
      </c>
      <c r="O26" s="29">
        <f t="shared" si="0"/>
        <v>17</v>
      </c>
      <c r="P26" s="29">
        <f t="shared" si="0"/>
        <v>0</v>
      </c>
      <c r="Q26" s="29">
        <f t="shared" si="0"/>
        <v>15</v>
      </c>
      <c r="R26" s="29">
        <f t="shared" si="0"/>
        <v>3</v>
      </c>
      <c r="S26" s="24"/>
    </row>
    <row r="27" spans="1:24" ht="13.5" thickBot="1" x14ac:dyDescent="0.25">
      <c r="A27" s="18"/>
      <c r="B27" s="28" t="s">
        <v>11</v>
      </c>
      <c r="C27" s="30">
        <f>C26</f>
        <v>19</v>
      </c>
      <c r="D27" s="30">
        <f>D26</f>
        <v>1</v>
      </c>
      <c r="E27" s="30">
        <f>E26</f>
        <v>16</v>
      </c>
      <c r="F27" s="30">
        <f>F26</f>
        <v>0</v>
      </c>
      <c r="G27" s="30">
        <f t="shared" ref="G27:R27" si="1">SUM(C27,G26)</f>
        <v>38</v>
      </c>
      <c r="H27" s="30">
        <f t="shared" si="1"/>
        <v>2</v>
      </c>
      <c r="I27" s="30">
        <f t="shared" si="1"/>
        <v>30</v>
      </c>
      <c r="J27" s="30">
        <f t="shared" si="1"/>
        <v>4</v>
      </c>
      <c r="K27" s="30">
        <f t="shared" si="1"/>
        <v>58</v>
      </c>
      <c r="L27" s="30">
        <f t="shared" si="1"/>
        <v>4</v>
      </c>
      <c r="M27" s="30">
        <f t="shared" si="1"/>
        <v>48</v>
      </c>
      <c r="N27" s="30">
        <f t="shared" si="1"/>
        <v>6</v>
      </c>
      <c r="O27" s="31">
        <f t="shared" si="1"/>
        <v>75</v>
      </c>
      <c r="P27" s="30">
        <f t="shared" si="1"/>
        <v>4</v>
      </c>
      <c r="Q27" s="30">
        <f t="shared" si="1"/>
        <v>63</v>
      </c>
      <c r="R27" s="32">
        <f t="shared" si="1"/>
        <v>9</v>
      </c>
      <c r="S27" s="24"/>
    </row>
    <row r="28" spans="1:24" ht="13.5" thickBot="1" x14ac:dyDescent="0.25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4" ht="13.5" customHeight="1" thickBot="1" x14ac:dyDescent="0.3">
      <c r="A29" s="1" t="s">
        <v>0</v>
      </c>
      <c r="B29" s="2" t="s">
        <v>1</v>
      </c>
      <c r="C29" s="192" t="s">
        <v>305</v>
      </c>
      <c r="D29" s="193"/>
      <c r="E29" s="194"/>
      <c r="F29" s="4">
        <v>15</v>
      </c>
      <c r="G29" s="192" t="s">
        <v>301</v>
      </c>
      <c r="H29" s="193"/>
      <c r="I29" s="194"/>
      <c r="J29" s="4"/>
      <c r="K29" s="192" t="s">
        <v>131</v>
      </c>
      <c r="L29" s="193"/>
      <c r="M29" s="194"/>
      <c r="N29" s="4">
        <v>4</v>
      </c>
      <c r="O29" s="192"/>
      <c r="P29" s="193"/>
      <c r="Q29" s="194"/>
      <c r="R29" s="4"/>
      <c r="S29" s="38"/>
      <c r="U29" s="39"/>
      <c r="V29" s="40"/>
      <c r="W29" s="39"/>
      <c r="X29" s="39"/>
    </row>
    <row r="30" spans="1:24" ht="13.5" thickBot="1" x14ac:dyDescent="0.25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164" t="s">
        <v>4</v>
      </c>
      <c r="P30" s="8" t="s">
        <v>5</v>
      </c>
      <c r="Q30" s="8" t="s">
        <v>6</v>
      </c>
      <c r="R30" s="163" t="s">
        <v>7</v>
      </c>
      <c r="S30" s="10"/>
      <c r="U30" s="39"/>
      <c r="V30" s="39"/>
      <c r="W30" s="39"/>
      <c r="X30" s="39"/>
    </row>
    <row r="31" spans="1:24" x14ac:dyDescent="0.2">
      <c r="A31" s="83" t="str">
        <f t="shared" ref="A31:B46" si="2">A3</f>
        <v>15</v>
      </c>
      <c r="B31" s="86" t="str">
        <f t="shared" si="2"/>
        <v>Dejohn Jackson</v>
      </c>
      <c r="C31" s="12">
        <v>4</v>
      </c>
      <c r="D31" s="130">
        <v>1</v>
      </c>
      <c r="E31" s="130">
        <v>2</v>
      </c>
      <c r="F31" s="14">
        <v>0</v>
      </c>
      <c r="G31" s="12"/>
      <c r="H31" s="130"/>
      <c r="I31" s="130"/>
      <c r="J31" s="14"/>
      <c r="K31" s="12">
        <v>4</v>
      </c>
      <c r="L31" s="130">
        <v>2</v>
      </c>
      <c r="M31" s="130">
        <v>2</v>
      </c>
      <c r="N31" s="106">
        <v>1</v>
      </c>
      <c r="O31" s="12"/>
      <c r="P31" s="130"/>
      <c r="Q31" s="130"/>
      <c r="R31" s="106"/>
      <c r="S31" s="17"/>
      <c r="U31" s="41"/>
      <c r="V31" s="42"/>
      <c r="W31" s="41"/>
      <c r="X31" s="39"/>
    </row>
    <row r="32" spans="1:24" ht="12.75" customHeight="1" x14ac:dyDescent="0.2">
      <c r="A32" s="83" t="str">
        <f t="shared" si="2"/>
        <v>8</v>
      </c>
      <c r="B32" s="86" t="str">
        <f t="shared" si="2"/>
        <v>Tekesha Shaffold</v>
      </c>
      <c r="C32" s="12">
        <v>3</v>
      </c>
      <c r="D32" s="130">
        <v>0</v>
      </c>
      <c r="E32" s="130">
        <v>3</v>
      </c>
      <c r="F32" s="14">
        <v>0</v>
      </c>
      <c r="G32" s="12"/>
      <c r="H32" s="130"/>
      <c r="I32" s="130"/>
      <c r="J32" s="14"/>
      <c r="K32" s="12">
        <v>4</v>
      </c>
      <c r="L32" s="130">
        <v>0</v>
      </c>
      <c r="M32" s="130">
        <v>3</v>
      </c>
      <c r="N32" s="106">
        <v>0</v>
      </c>
      <c r="O32" s="12"/>
      <c r="P32" s="130"/>
      <c r="Q32" s="130"/>
      <c r="R32" s="106"/>
      <c r="S32" s="17"/>
      <c r="U32" s="43"/>
      <c r="V32" s="39"/>
      <c r="W32" s="39"/>
      <c r="X32" s="39"/>
    </row>
    <row r="33" spans="1:24" ht="12.75" customHeight="1" x14ac:dyDescent="0.2">
      <c r="A33" s="83" t="str">
        <f t="shared" si="2"/>
        <v>41</v>
      </c>
      <c r="B33" s="86" t="str">
        <f t="shared" si="2"/>
        <v>Willie Scales</v>
      </c>
      <c r="C33" s="12">
        <v>3</v>
      </c>
      <c r="D33" s="130">
        <v>0</v>
      </c>
      <c r="E33" s="130">
        <v>3</v>
      </c>
      <c r="F33" s="14">
        <v>2</v>
      </c>
      <c r="G33" s="12"/>
      <c r="H33" s="130"/>
      <c r="I33" s="130"/>
      <c r="J33" s="14"/>
      <c r="K33" s="12">
        <v>3</v>
      </c>
      <c r="L33" s="130">
        <v>0</v>
      </c>
      <c r="M33" s="130">
        <v>3</v>
      </c>
      <c r="N33" s="106">
        <v>0</v>
      </c>
      <c r="O33" s="12"/>
      <c r="P33" s="130"/>
      <c r="Q33" s="130"/>
      <c r="R33" s="106"/>
      <c r="S33" s="17"/>
      <c r="U33" s="43"/>
      <c r="V33" s="39"/>
      <c r="W33" s="39"/>
      <c r="X33" s="39"/>
    </row>
    <row r="34" spans="1:24" ht="12.75" customHeight="1" x14ac:dyDescent="0.2">
      <c r="A34" s="83" t="str">
        <f t="shared" si="2"/>
        <v>34</v>
      </c>
      <c r="B34" s="86" t="str">
        <f t="shared" si="2"/>
        <v>Neesha Jackson</v>
      </c>
      <c r="C34" s="12">
        <v>3</v>
      </c>
      <c r="D34" s="130">
        <v>0</v>
      </c>
      <c r="E34" s="130">
        <v>3</v>
      </c>
      <c r="F34" s="14">
        <v>0</v>
      </c>
      <c r="G34" s="12" t="s">
        <v>427</v>
      </c>
      <c r="H34" s="130" t="s">
        <v>425</v>
      </c>
      <c r="I34" s="130" t="s">
        <v>426</v>
      </c>
      <c r="J34" s="14"/>
      <c r="K34" s="12">
        <v>3</v>
      </c>
      <c r="L34" s="130">
        <v>0</v>
      </c>
      <c r="M34" s="130">
        <v>3</v>
      </c>
      <c r="N34" s="106">
        <v>4</v>
      </c>
      <c r="O34" s="12"/>
      <c r="P34" s="130"/>
      <c r="Q34" s="130"/>
      <c r="R34" s="106"/>
      <c r="S34" s="17"/>
      <c r="U34" s="43"/>
      <c r="V34" s="39"/>
      <c r="W34" s="44"/>
      <c r="X34" s="39"/>
    </row>
    <row r="35" spans="1:24" ht="12.75" customHeight="1" x14ac:dyDescent="0.2">
      <c r="A35" s="83" t="str">
        <f t="shared" si="2"/>
        <v>17</v>
      </c>
      <c r="B35" s="86" t="str">
        <f t="shared" si="2"/>
        <v>John Crosley</v>
      </c>
      <c r="C35" s="12">
        <v>3</v>
      </c>
      <c r="D35" s="130">
        <v>0</v>
      </c>
      <c r="E35" s="130">
        <v>3</v>
      </c>
      <c r="F35" s="14">
        <v>0</v>
      </c>
      <c r="G35" s="12"/>
      <c r="H35" s="130"/>
      <c r="I35" s="130"/>
      <c r="J35" s="14"/>
      <c r="K35" s="12">
        <v>3</v>
      </c>
      <c r="L35" s="130">
        <v>0</v>
      </c>
      <c r="M35" s="130">
        <v>3</v>
      </c>
      <c r="N35" s="106">
        <v>0</v>
      </c>
      <c r="O35" s="12"/>
      <c r="P35" s="130"/>
      <c r="Q35" s="130"/>
      <c r="R35" s="106"/>
      <c r="S35" s="17"/>
      <c r="T35" s="132"/>
      <c r="U35" s="43"/>
      <c r="V35" s="39"/>
      <c r="W35" s="44"/>
      <c r="X35" s="39"/>
    </row>
    <row r="36" spans="1:24" ht="12.75" customHeight="1" x14ac:dyDescent="0.2">
      <c r="A36" s="83" t="str">
        <f t="shared" si="2"/>
        <v>20</v>
      </c>
      <c r="B36" s="86" t="str">
        <f t="shared" si="2"/>
        <v>Greg Lindberg</v>
      </c>
      <c r="C36" s="12"/>
      <c r="D36" s="130"/>
      <c r="E36" s="130"/>
      <c r="F36" s="14"/>
      <c r="G36" s="12"/>
      <c r="H36" s="130"/>
      <c r="I36" s="130"/>
      <c r="J36" s="14"/>
      <c r="K36" s="12"/>
      <c r="L36" s="130"/>
      <c r="M36" s="130"/>
      <c r="N36" s="106"/>
      <c r="O36" s="12"/>
      <c r="P36" s="130"/>
      <c r="Q36" s="130"/>
      <c r="R36" s="106"/>
      <c r="S36" s="17" t="s">
        <v>8</v>
      </c>
      <c r="T36" s="132"/>
      <c r="U36" s="43"/>
      <c r="V36" s="39"/>
      <c r="W36" s="44"/>
      <c r="X36" s="39"/>
    </row>
    <row r="37" spans="1:24" ht="12.75" customHeight="1" x14ac:dyDescent="0.2">
      <c r="A37" s="83" t="str">
        <f t="shared" si="2"/>
        <v>32</v>
      </c>
      <c r="B37" s="86" t="str">
        <f t="shared" si="2"/>
        <v>David Lindberg</v>
      </c>
      <c r="C37" s="12"/>
      <c r="D37" s="130"/>
      <c r="E37" s="130"/>
      <c r="F37" s="14"/>
      <c r="G37" s="12"/>
      <c r="H37" s="130"/>
      <c r="I37" s="130"/>
      <c r="J37" s="14"/>
      <c r="K37" s="12"/>
      <c r="L37" s="130"/>
      <c r="M37" s="130"/>
      <c r="N37" s="106"/>
      <c r="O37" s="12"/>
      <c r="P37" s="130"/>
      <c r="Q37" s="130"/>
      <c r="R37" s="106"/>
      <c r="S37" s="17"/>
      <c r="T37" s="132"/>
      <c r="U37" s="43"/>
      <c r="V37" s="39"/>
      <c r="W37" s="44"/>
      <c r="X37" s="39"/>
    </row>
    <row r="38" spans="1:24" ht="12.75" customHeight="1" x14ac:dyDescent="0.2">
      <c r="A38" s="83" t="str">
        <f t="shared" si="2"/>
        <v>7</v>
      </c>
      <c r="B38" s="86" t="str">
        <f t="shared" si="2"/>
        <v>Gwen Myers</v>
      </c>
      <c r="C38" s="12"/>
      <c r="D38" s="130"/>
      <c r="E38" s="130"/>
      <c r="F38" s="14"/>
      <c r="G38" s="12"/>
      <c r="H38" s="130"/>
      <c r="I38" s="130"/>
      <c r="J38" s="14"/>
      <c r="K38" s="12">
        <v>3</v>
      </c>
      <c r="L38" s="130">
        <v>0</v>
      </c>
      <c r="M38" s="130">
        <v>3</v>
      </c>
      <c r="N38" s="106">
        <v>0</v>
      </c>
      <c r="O38" s="15"/>
      <c r="P38" s="130"/>
      <c r="Q38" s="130"/>
      <c r="R38" s="123"/>
      <c r="S38" s="17"/>
      <c r="T38" s="132"/>
      <c r="U38" s="43"/>
      <c r="V38" s="39"/>
      <c r="W38" s="44"/>
      <c r="X38" s="39"/>
    </row>
    <row r="39" spans="1:24" ht="12.75" customHeight="1" x14ac:dyDescent="0.2">
      <c r="A39" s="83" t="str">
        <f t="shared" si="2"/>
        <v>33</v>
      </c>
      <c r="B39" s="86" t="str">
        <f t="shared" si="2"/>
        <v>Nicole Ledbetter</v>
      </c>
      <c r="C39" s="12">
        <v>3</v>
      </c>
      <c r="D39" s="130">
        <v>0</v>
      </c>
      <c r="E39" s="130">
        <v>3</v>
      </c>
      <c r="F39" s="14">
        <v>0</v>
      </c>
      <c r="G39" s="12"/>
      <c r="H39" s="130"/>
      <c r="I39" s="130"/>
      <c r="J39" s="14"/>
      <c r="K39" s="12"/>
      <c r="L39" s="130"/>
      <c r="M39" s="130"/>
      <c r="N39" s="106"/>
      <c r="O39" s="15"/>
      <c r="P39" s="130"/>
      <c r="Q39" s="130"/>
      <c r="R39" s="16"/>
      <c r="S39" s="17"/>
      <c r="T39" s="132"/>
      <c r="U39" s="43"/>
      <c r="V39" s="39"/>
      <c r="W39" s="44"/>
      <c r="X39" s="39"/>
    </row>
    <row r="40" spans="1:24" ht="12.75" customHeight="1" x14ac:dyDescent="0.2">
      <c r="A40" s="83">
        <f t="shared" si="2"/>
        <v>0</v>
      </c>
      <c r="B40" s="86">
        <f t="shared" si="2"/>
        <v>0</v>
      </c>
      <c r="C40" s="12"/>
      <c r="D40" s="130"/>
      <c r="E40" s="130"/>
      <c r="F40" s="14"/>
      <c r="G40" s="12"/>
      <c r="H40" s="130"/>
      <c r="I40" s="130"/>
      <c r="J40" s="14"/>
      <c r="K40" s="12"/>
      <c r="L40" s="130"/>
      <c r="M40" s="130"/>
      <c r="N40" s="106"/>
      <c r="O40" s="15"/>
      <c r="P40" s="130"/>
      <c r="Q40" s="130"/>
      <c r="R40" s="16"/>
      <c r="S40" s="17"/>
      <c r="T40" s="132"/>
      <c r="U40" s="43"/>
      <c r="V40" s="39"/>
      <c r="W40" s="44"/>
      <c r="X40" s="39"/>
    </row>
    <row r="41" spans="1:24" ht="12.75" customHeight="1" x14ac:dyDescent="0.2">
      <c r="A41" s="83">
        <f t="shared" si="2"/>
        <v>0</v>
      </c>
      <c r="B41" s="86">
        <f t="shared" si="2"/>
        <v>0</v>
      </c>
      <c r="C41" s="12"/>
      <c r="D41" s="130"/>
      <c r="E41" s="130"/>
      <c r="F41" s="14"/>
      <c r="G41" s="12"/>
      <c r="H41" s="130"/>
      <c r="I41" s="130"/>
      <c r="J41" s="14"/>
      <c r="K41" s="12"/>
      <c r="L41" s="130"/>
      <c r="M41" s="130"/>
      <c r="N41" s="106"/>
      <c r="O41" s="15"/>
      <c r="P41" s="130"/>
      <c r="Q41" s="130"/>
      <c r="R41" s="16"/>
      <c r="S41" s="17"/>
      <c r="T41" s="132"/>
      <c r="U41" s="43"/>
      <c r="V41" s="39"/>
      <c r="W41" s="44"/>
      <c r="X41" s="39"/>
    </row>
    <row r="42" spans="1:24" x14ac:dyDescent="0.2">
      <c r="A42" s="83">
        <f t="shared" si="2"/>
        <v>0</v>
      </c>
      <c r="B42" s="86">
        <f t="shared" si="2"/>
        <v>0</v>
      </c>
      <c r="C42" s="12"/>
      <c r="D42" s="130"/>
      <c r="E42" s="130"/>
      <c r="F42" s="14"/>
      <c r="G42" s="12"/>
      <c r="H42" s="130"/>
      <c r="I42" s="130"/>
      <c r="J42" s="14"/>
      <c r="K42" s="12"/>
      <c r="L42" s="130"/>
      <c r="M42" s="130"/>
      <c r="N42" s="106"/>
      <c r="O42" s="15"/>
      <c r="P42" s="130"/>
      <c r="Q42" s="130"/>
      <c r="R42" s="16"/>
      <c r="S42" s="17"/>
      <c r="T42" s="132"/>
      <c r="U42" s="43"/>
      <c r="V42" s="39"/>
      <c r="W42" s="39"/>
      <c r="X42" s="39"/>
    </row>
    <row r="43" spans="1:24" x14ac:dyDescent="0.2">
      <c r="A43" s="83">
        <f t="shared" si="2"/>
        <v>0</v>
      </c>
      <c r="B43" s="86">
        <f t="shared" si="2"/>
        <v>0</v>
      </c>
      <c r="C43" s="12"/>
      <c r="D43" s="130"/>
      <c r="E43" s="130"/>
      <c r="F43" s="14"/>
      <c r="G43" s="12"/>
      <c r="H43" s="130"/>
      <c r="I43" s="130"/>
      <c r="J43" s="14"/>
      <c r="K43" s="12"/>
      <c r="L43" s="130"/>
      <c r="M43" s="130"/>
      <c r="N43" s="106"/>
      <c r="O43" s="15"/>
      <c r="P43" s="130"/>
      <c r="Q43" s="130"/>
      <c r="R43" s="16"/>
      <c r="S43" s="17"/>
      <c r="U43" s="43"/>
      <c r="V43" s="39"/>
      <c r="W43" s="39"/>
      <c r="X43" s="39"/>
    </row>
    <row r="44" spans="1:24" x14ac:dyDescent="0.2">
      <c r="A44" s="83">
        <f t="shared" si="2"/>
        <v>0</v>
      </c>
      <c r="B44" s="86">
        <f t="shared" si="2"/>
        <v>0</v>
      </c>
      <c r="C44" s="12"/>
      <c r="D44" s="130"/>
      <c r="E44" s="130"/>
      <c r="F44" s="14"/>
      <c r="G44" s="12"/>
      <c r="H44" s="130"/>
      <c r="I44" s="130"/>
      <c r="J44" s="14"/>
      <c r="K44" s="12"/>
      <c r="L44" s="130"/>
      <c r="M44" s="130"/>
      <c r="N44" s="106"/>
      <c r="O44" s="15"/>
      <c r="P44" s="130"/>
      <c r="Q44" s="130"/>
      <c r="R44" s="16"/>
      <c r="S44" s="17" t="s">
        <v>8</v>
      </c>
      <c r="U44" s="43"/>
      <c r="V44" s="39"/>
      <c r="W44" s="39"/>
      <c r="X44" s="39"/>
    </row>
    <row r="45" spans="1:24" x14ac:dyDescent="0.2">
      <c r="A45" s="83">
        <f t="shared" si="2"/>
        <v>0</v>
      </c>
      <c r="B45" s="87">
        <f t="shared" si="2"/>
        <v>0</v>
      </c>
      <c r="C45" s="12"/>
      <c r="D45" s="130"/>
      <c r="E45" s="130"/>
      <c r="F45" s="14"/>
      <c r="G45" s="12"/>
      <c r="H45" s="130"/>
      <c r="I45" s="130"/>
      <c r="J45" s="14"/>
      <c r="K45" s="12"/>
      <c r="L45" s="130"/>
      <c r="M45" s="130"/>
      <c r="N45" s="14"/>
      <c r="O45" s="15"/>
      <c r="P45" s="130"/>
      <c r="Q45" s="130"/>
      <c r="R45" s="14"/>
      <c r="S45" s="17"/>
      <c r="U45" s="43"/>
      <c r="V45" s="39"/>
      <c r="W45" s="39"/>
      <c r="X45" s="39"/>
    </row>
    <row r="46" spans="1:24" x14ac:dyDescent="0.2">
      <c r="A46" s="83">
        <f t="shared" si="2"/>
        <v>0</v>
      </c>
      <c r="B46" s="86">
        <f t="shared" si="2"/>
        <v>0</v>
      </c>
      <c r="C46" s="12"/>
      <c r="D46" s="130"/>
      <c r="E46" s="130"/>
      <c r="F46" s="14"/>
      <c r="G46" s="12"/>
      <c r="H46" s="130"/>
      <c r="I46" s="130"/>
      <c r="J46" s="14"/>
      <c r="K46" s="12"/>
      <c r="L46" s="130"/>
      <c r="M46" s="130"/>
      <c r="N46" s="14"/>
      <c r="O46" s="15"/>
      <c r="P46" s="130"/>
      <c r="Q46" s="130"/>
      <c r="R46" s="14"/>
      <c r="S46" s="17"/>
      <c r="U46" s="43"/>
      <c r="V46" s="39"/>
      <c r="W46" s="39"/>
      <c r="X46" s="39"/>
    </row>
    <row r="47" spans="1:24" x14ac:dyDescent="0.2">
      <c r="A47" s="83">
        <f t="shared" ref="A47:B48" si="3">A19</f>
        <v>0</v>
      </c>
      <c r="B47" s="86">
        <f t="shared" si="3"/>
        <v>0</v>
      </c>
      <c r="C47" s="12"/>
      <c r="D47" s="130"/>
      <c r="E47" s="130"/>
      <c r="F47" s="14"/>
      <c r="G47" s="12"/>
      <c r="H47" s="130"/>
      <c r="I47" s="130"/>
      <c r="J47" s="14"/>
      <c r="K47" s="12"/>
      <c r="L47" s="130"/>
      <c r="M47" s="130"/>
      <c r="N47" s="14"/>
      <c r="O47" s="15"/>
      <c r="P47" s="130"/>
      <c r="Q47" s="130"/>
      <c r="R47" s="14"/>
      <c r="S47" s="17"/>
      <c r="U47" s="43"/>
      <c r="V47" s="39"/>
      <c r="W47" s="39"/>
      <c r="X47" s="39"/>
    </row>
    <row r="48" spans="1:24" x14ac:dyDescent="0.2">
      <c r="A48" s="83">
        <f t="shared" si="3"/>
        <v>0</v>
      </c>
      <c r="B48" s="86">
        <f t="shared" si="3"/>
        <v>0</v>
      </c>
      <c r="C48" s="12"/>
      <c r="D48" s="130"/>
      <c r="E48" s="130"/>
      <c r="F48" s="14"/>
      <c r="G48" s="12"/>
      <c r="H48" s="130"/>
      <c r="I48" s="130"/>
      <c r="J48" s="14"/>
      <c r="K48" s="12"/>
      <c r="L48" s="130"/>
      <c r="M48" s="130"/>
      <c r="N48" s="14"/>
      <c r="O48" s="15"/>
      <c r="P48" s="130"/>
      <c r="Q48" s="130"/>
      <c r="R48" s="14"/>
      <c r="S48" s="17"/>
      <c r="U48" s="43"/>
      <c r="V48" s="39"/>
      <c r="W48" s="39"/>
      <c r="X48" s="39"/>
    </row>
    <row r="49" spans="1:30" ht="13.5" thickBot="1" x14ac:dyDescent="0.25">
      <c r="A49" s="83"/>
      <c r="B49" s="107"/>
      <c r="C49" s="108"/>
      <c r="D49" s="109"/>
      <c r="E49" s="109"/>
      <c r="F49" s="110"/>
      <c r="G49" s="108"/>
      <c r="H49" s="109"/>
      <c r="I49" s="109"/>
      <c r="J49" s="110"/>
      <c r="K49" s="108"/>
      <c r="L49" s="109"/>
      <c r="M49" s="109"/>
      <c r="N49" s="110"/>
      <c r="O49" s="136"/>
      <c r="P49" s="109"/>
      <c r="Q49" s="109"/>
      <c r="R49" s="111"/>
      <c r="S49" s="17"/>
      <c r="U49" s="43"/>
      <c r="V49" s="39"/>
      <c r="W49" s="39"/>
      <c r="X49" s="39"/>
    </row>
    <row r="50" spans="1:30" x14ac:dyDescent="0.2">
      <c r="A50" s="18" t="s">
        <v>9</v>
      </c>
      <c r="B50" s="19" t="str">
        <f>B22</f>
        <v>Tom Fallone</v>
      </c>
      <c r="C50" s="20">
        <v>19</v>
      </c>
      <c r="D50" s="21">
        <v>1</v>
      </c>
      <c r="E50" s="21">
        <v>17</v>
      </c>
      <c r="F50" s="22">
        <v>2</v>
      </c>
      <c r="G50" s="20"/>
      <c r="H50" s="21"/>
      <c r="I50" s="21"/>
      <c r="J50" s="22"/>
      <c r="K50" s="20"/>
      <c r="L50" s="21"/>
      <c r="M50" s="21"/>
      <c r="N50" s="22"/>
      <c r="O50" s="20"/>
      <c r="P50" s="21"/>
      <c r="Q50" s="21"/>
      <c r="R50" s="23"/>
      <c r="S50" s="24"/>
      <c r="U50" s="39"/>
      <c r="V50" s="39"/>
      <c r="W50" s="39"/>
      <c r="X50" s="39"/>
    </row>
    <row r="51" spans="1:30" x14ac:dyDescent="0.2">
      <c r="A51" s="18"/>
      <c r="B51" s="146" t="str">
        <f>B23</f>
        <v>Henry Woodson</v>
      </c>
      <c r="C51" s="90"/>
      <c r="D51" s="56"/>
      <c r="E51" s="56"/>
      <c r="F51" s="91"/>
      <c r="G51" s="90"/>
      <c r="H51" s="56"/>
      <c r="I51" s="56"/>
      <c r="J51" s="91"/>
      <c r="K51" s="90">
        <v>20</v>
      </c>
      <c r="L51" s="56">
        <v>2</v>
      </c>
      <c r="M51" s="56">
        <v>17</v>
      </c>
      <c r="N51" s="91">
        <v>5</v>
      </c>
      <c r="O51" s="90"/>
      <c r="P51" s="56"/>
      <c r="Q51" s="56"/>
      <c r="R51" s="91"/>
      <c r="S51" s="24"/>
      <c r="U51" s="39"/>
      <c r="V51" s="39"/>
      <c r="W51" s="39"/>
      <c r="X51" s="39"/>
    </row>
    <row r="52" spans="1:30" x14ac:dyDescent="0.2">
      <c r="A52" s="18"/>
      <c r="B52" s="146">
        <f>B24</f>
        <v>0</v>
      </c>
      <c r="C52" s="90"/>
      <c r="D52" s="56"/>
      <c r="E52" s="56"/>
      <c r="F52" s="91"/>
      <c r="G52" s="90"/>
      <c r="H52" s="56"/>
      <c r="I52" s="56"/>
      <c r="J52" s="91"/>
      <c r="K52" s="90"/>
      <c r="L52" s="56"/>
      <c r="M52" s="56"/>
      <c r="N52" s="91"/>
      <c r="O52" s="90"/>
      <c r="P52" s="56"/>
      <c r="Q52" s="56"/>
      <c r="R52" s="91"/>
      <c r="S52" s="24"/>
      <c r="U52" s="39"/>
      <c r="V52" s="39"/>
      <c r="W52" s="39"/>
      <c r="X52" s="39"/>
    </row>
    <row r="53" spans="1:30" ht="13.5" thickBot="1" x14ac:dyDescent="0.25">
      <c r="A53" s="18"/>
      <c r="B53" s="146">
        <f>B25</f>
        <v>0</v>
      </c>
      <c r="C53" s="90"/>
      <c r="D53" s="56"/>
      <c r="E53" s="56"/>
      <c r="F53" s="91"/>
      <c r="G53" s="90"/>
      <c r="H53" s="56"/>
      <c r="I53" s="56"/>
      <c r="J53" s="91"/>
      <c r="K53" s="90"/>
      <c r="L53" s="56"/>
      <c r="M53" s="56"/>
      <c r="N53" s="91"/>
      <c r="O53" s="90"/>
      <c r="P53" s="56"/>
      <c r="Q53" s="56"/>
      <c r="R53" s="91"/>
      <c r="S53" s="24"/>
      <c r="U53" s="39"/>
      <c r="V53" s="39"/>
      <c r="W53" s="39"/>
      <c r="X53" s="39"/>
    </row>
    <row r="54" spans="1:30" ht="13.5" thickBot="1" x14ac:dyDescent="0.25">
      <c r="A54" s="18"/>
      <c r="B54" s="28" t="s">
        <v>10</v>
      </c>
      <c r="C54" s="29">
        <f t="shared" ref="C54:R54" si="4">SUM(C31:C48)</f>
        <v>19</v>
      </c>
      <c r="D54" s="29">
        <f t="shared" si="4"/>
        <v>1</v>
      </c>
      <c r="E54" s="29">
        <f t="shared" si="4"/>
        <v>17</v>
      </c>
      <c r="F54" s="29">
        <f t="shared" si="4"/>
        <v>2</v>
      </c>
      <c r="G54" s="29">
        <f t="shared" si="4"/>
        <v>0</v>
      </c>
      <c r="H54" s="29">
        <f t="shared" si="4"/>
        <v>0</v>
      </c>
      <c r="I54" s="29">
        <f t="shared" si="4"/>
        <v>0</v>
      </c>
      <c r="J54" s="29">
        <f t="shared" si="4"/>
        <v>0</v>
      </c>
      <c r="K54" s="29">
        <f t="shared" si="4"/>
        <v>20</v>
      </c>
      <c r="L54" s="29">
        <f t="shared" si="4"/>
        <v>2</v>
      </c>
      <c r="M54" s="29">
        <f t="shared" si="4"/>
        <v>17</v>
      </c>
      <c r="N54" s="29">
        <f t="shared" si="4"/>
        <v>5</v>
      </c>
      <c r="O54" s="29">
        <f t="shared" si="4"/>
        <v>0</v>
      </c>
      <c r="P54" s="29">
        <f t="shared" si="4"/>
        <v>0</v>
      </c>
      <c r="Q54" s="29">
        <f t="shared" si="4"/>
        <v>0</v>
      </c>
      <c r="R54" s="29">
        <f t="shared" si="4"/>
        <v>0</v>
      </c>
      <c r="S54" s="24"/>
      <c r="U54" s="39"/>
      <c r="V54" s="39"/>
      <c r="W54" s="39"/>
      <c r="X54" s="39"/>
    </row>
    <row r="55" spans="1:30" ht="13.5" thickBot="1" x14ac:dyDescent="0.25">
      <c r="A55" s="18"/>
      <c r="B55" s="28" t="s">
        <v>11</v>
      </c>
      <c r="C55" s="30">
        <f>SUM(O27,C54)</f>
        <v>94</v>
      </c>
      <c r="D55" s="30">
        <f>SUM(P27,D54)</f>
        <v>5</v>
      </c>
      <c r="E55" s="30">
        <f>SUM(Q27,E54)</f>
        <v>80</v>
      </c>
      <c r="F55" s="30">
        <f>SUM(R27,F54)</f>
        <v>11</v>
      </c>
      <c r="G55" s="30">
        <f t="shared" ref="G55:R55" si="5">SUM(C55,G54)</f>
        <v>94</v>
      </c>
      <c r="H55" s="30">
        <f t="shared" si="5"/>
        <v>5</v>
      </c>
      <c r="I55" s="30">
        <f t="shared" si="5"/>
        <v>80</v>
      </c>
      <c r="J55" s="30">
        <f t="shared" si="5"/>
        <v>11</v>
      </c>
      <c r="K55" s="30">
        <f t="shared" si="5"/>
        <v>114</v>
      </c>
      <c r="L55" s="30">
        <f t="shared" si="5"/>
        <v>7</v>
      </c>
      <c r="M55" s="30">
        <f t="shared" si="5"/>
        <v>97</v>
      </c>
      <c r="N55" s="30">
        <f t="shared" si="5"/>
        <v>16</v>
      </c>
      <c r="O55" s="31">
        <f t="shared" si="5"/>
        <v>114</v>
      </c>
      <c r="P55" s="30">
        <f t="shared" si="5"/>
        <v>7</v>
      </c>
      <c r="Q55" s="30">
        <f t="shared" si="5"/>
        <v>97</v>
      </c>
      <c r="R55" s="32">
        <f t="shared" si="5"/>
        <v>16</v>
      </c>
      <c r="S55" s="45"/>
      <c r="U55" s="39"/>
      <c r="V55" s="39"/>
      <c r="W55" s="39"/>
      <c r="X55" s="39"/>
    </row>
    <row r="56" spans="1:30" ht="13.5" thickBot="1" x14ac:dyDescent="0.25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6"/>
      <c r="S56" s="47"/>
      <c r="V56" s="48" t="s">
        <v>13</v>
      </c>
    </row>
    <row r="57" spans="1:30" ht="13.5" thickBot="1" x14ac:dyDescent="0.25">
      <c r="A57" s="1" t="s">
        <v>0</v>
      </c>
      <c r="B57" s="28" t="s">
        <v>1</v>
      </c>
      <c r="C57" s="192"/>
      <c r="D57" s="193"/>
      <c r="E57" s="194"/>
      <c r="F57" s="49"/>
      <c r="G57" s="192"/>
      <c r="H57" s="193"/>
      <c r="I57" s="194"/>
      <c r="J57" s="49"/>
      <c r="K57" s="192"/>
      <c r="L57" s="193"/>
      <c r="M57" s="198"/>
      <c r="N57" s="50"/>
      <c r="O57" s="51" t="s">
        <v>14</v>
      </c>
      <c r="P57" s="52"/>
      <c r="Q57" s="4"/>
      <c r="R57" s="53">
        <f>SUM(F1,J1,N1,R1,F29,J29,N29,R29,F57,J57,N57)</f>
        <v>57</v>
      </c>
      <c r="S57" s="54" t="s">
        <v>15</v>
      </c>
    </row>
    <row r="58" spans="1:30" ht="13.5" thickBot="1" x14ac:dyDescent="0.25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5" t="s">
        <v>17</v>
      </c>
      <c r="U58" s="41" t="s">
        <v>18</v>
      </c>
      <c r="V58" s="56" t="s">
        <v>19</v>
      </c>
      <c r="W58" s="57" t="s">
        <v>7</v>
      </c>
      <c r="X58" s="57" t="s">
        <v>20</v>
      </c>
      <c r="Y58" s="57" t="s">
        <v>21</v>
      </c>
      <c r="Z58" s="57" t="s">
        <v>34</v>
      </c>
      <c r="AA58" s="57" t="s">
        <v>433</v>
      </c>
      <c r="AB58" s="57" t="s">
        <v>34</v>
      </c>
      <c r="AC58" s="57" t="s">
        <v>22</v>
      </c>
      <c r="AD58" s="104" t="s">
        <v>43</v>
      </c>
    </row>
    <row r="59" spans="1:30" ht="13.5" thickTop="1" x14ac:dyDescent="0.2">
      <c r="A59" s="83" t="str">
        <f t="shared" ref="A59:A76" si="6">A3</f>
        <v>15</v>
      </c>
      <c r="B59" s="86" t="str">
        <f t="shared" ref="B59:B76" si="7">B31</f>
        <v>Dejohn Jackson</v>
      </c>
      <c r="C59" s="12"/>
      <c r="D59" s="130"/>
      <c r="E59" s="130"/>
      <c r="F59" s="14"/>
      <c r="G59" s="12"/>
      <c r="H59" s="130"/>
      <c r="I59" s="130"/>
      <c r="J59" s="14"/>
      <c r="K59" s="12"/>
      <c r="L59" s="130"/>
      <c r="M59" s="130"/>
      <c r="N59" s="14"/>
      <c r="O59" s="58">
        <f>SUM(C3,G3,K3,O3,C31,G31,K31,O31,C59,G59,K59)</f>
        <v>19</v>
      </c>
      <c r="P59" s="88">
        <f>SUM(D3,H3,L3,P3,D31,H31,L31,P31,D59,H59,L59)</f>
        <v>6</v>
      </c>
      <c r="Q59" s="88">
        <f>SUM(E3,I3,M3,Q3,E31,I31,M31,Q31,E59,I59,M59)</f>
        <v>11</v>
      </c>
      <c r="R59" s="89">
        <f>SUM(F3,J3,N3,R3,F31,J31,N31,R31,F59,J59,N59)</f>
        <v>2</v>
      </c>
      <c r="S59" s="84">
        <f>IF(O59=0,0,AVERAGE(P59/O59))</f>
        <v>0.31578947368421051</v>
      </c>
      <c r="U59" s="43" t="s">
        <v>141</v>
      </c>
      <c r="V59" s="86" t="s">
        <v>403</v>
      </c>
      <c r="W59" s="59">
        <v>2</v>
      </c>
      <c r="X59" s="59">
        <v>2</v>
      </c>
      <c r="Y59" s="60">
        <v>0.31578947368421051</v>
      </c>
      <c r="Z59" s="60" t="s">
        <v>203</v>
      </c>
      <c r="AA59" s="60">
        <v>0.4</v>
      </c>
      <c r="AB59" s="60" t="s">
        <v>200</v>
      </c>
      <c r="AC59" s="59">
        <v>5</v>
      </c>
      <c r="AD59" s="105">
        <v>0.3</v>
      </c>
    </row>
    <row r="60" spans="1:30" x14ac:dyDescent="0.2">
      <c r="A60" s="83" t="str">
        <f t="shared" si="6"/>
        <v>8</v>
      </c>
      <c r="B60" s="86" t="str">
        <f t="shared" si="7"/>
        <v>Tekesha Shaffold</v>
      </c>
      <c r="C60" s="12"/>
      <c r="D60" s="130"/>
      <c r="E60" s="130"/>
      <c r="F60" s="14"/>
      <c r="G60" s="12"/>
      <c r="H60" s="130"/>
      <c r="I60" s="130"/>
      <c r="J60" s="14"/>
      <c r="K60" s="12"/>
      <c r="L60" s="130"/>
      <c r="M60" s="130"/>
      <c r="N60" s="14"/>
      <c r="O60" s="90">
        <f t="shared" ref="O60:R60" si="8">SUM(C4,G4,K4,O4,C32,G32,K32,O32,C60,G60,K60)</f>
        <v>20</v>
      </c>
      <c r="P60" s="56">
        <f t="shared" si="8"/>
        <v>1</v>
      </c>
      <c r="Q60" s="56">
        <f t="shared" si="8"/>
        <v>17</v>
      </c>
      <c r="R60" s="91">
        <f t="shared" si="8"/>
        <v>0</v>
      </c>
      <c r="S60" s="85">
        <f t="shared" ref="S60:S76" si="9">IF(O60=0,0,AVERAGE(P60/O60))</f>
        <v>0.05</v>
      </c>
      <c r="U60" s="43" t="s">
        <v>138</v>
      </c>
      <c r="V60" s="86" t="s">
        <v>382</v>
      </c>
      <c r="W60" s="59">
        <v>0</v>
      </c>
      <c r="X60" s="59" t="s">
        <v>434</v>
      </c>
      <c r="Y60" s="60">
        <v>0.05</v>
      </c>
      <c r="Z60" s="60" t="s">
        <v>200</v>
      </c>
      <c r="AA60" s="60">
        <v>0</v>
      </c>
      <c r="AB60" s="60" t="s">
        <v>200</v>
      </c>
      <c r="AC60" s="59">
        <v>6</v>
      </c>
      <c r="AD60" s="105">
        <v>0.05</v>
      </c>
    </row>
    <row r="61" spans="1:30" x14ac:dyDescent="0.2">
      <c r="A61" s="83" t="str">
        <f t="shared" si="6"/>
        <v>41</v>
      </c>
      <c r="B61" s="86" t="str">
        <f t="shared" si="7"/>
        <v>Willie Scales</v>
      </c>
      <c r="C61" s="12"/>
      <c r="D61" s="130"/>
      <c r="E61" s="130"/>
      <c r="F61" s="14"/>
      <c r="G61" s="12"/>
      <c r="H61" s="130"/>
      <c r="I61" s="130"/>
      <c r="J61" s="14"/>
      <c r="K61" s="12"/>
      <c r="L61" s="130"/>
      <c r="M61" s="130"/>
      <c r="N61" s="14"/>
      <c r="O61" s="90">
        <f t="shared" ref="O61:R61" si="10">SUM(C5,G5,K5,O5,C33,G33,K33,O33,C61,G61,K61)</f>
        <v>14</v>
      </c>
      <c r="P61" s="56">
        <f t="shared" si="10"/>
        <v>0</v>
      </c>
      <c r="Q61" s="56">
        <f t="shared" si="10"/>
        <v>14</v>
      </c>
      <c r="R61" s="91">
        <f t="shared" si="10"/>
        <v>4</v>
      </c>
      <c r="S61" s="85">
        <f t="shared" si="9"/>
        <v>0</v>
      </c>
      <c r="U61" s="43" t="s">
        <v>153</v>
      </c>
      <c r="V61" s="86" t="s">
        <v>195</v>
      </c>
      <c r="W61" s="59">
        <v>4</v>
      </c>
      <c r="X61" s="59">
        <v>4</v>
      </c>
      <c r="Y61" s="60">
        <v>0</v>
      </c>
      <c r="Z61" s="60" t="s">
        <v>203</v>
      </c>
      <c r="AA61" s="60">
        <v>0.8</v>
      </c>
      <c r="AB61" s="60" t="s">
        <v>200</v>
      </c>
      <c r="AC61" s="59">
        <v>5</v>
      </c>
      <c r="AD61" s="105">
        <v>0</v>
      </c>
    </row>
    <row r="62" spans="1:30" x14ac:dyDescent="0.2">
      <c r="A62" s="83" t="str">
        <f t="shared" si="6"/>
        <v>34</v>
      </c>
      <c r="B62" s="86" t="str">
        <f t="shared" si="7"/>
        <v>Neesha Jackson</v>
      </c>
      <c r="C62" s="12"/>
      <c r="D62" s="130"/>
      <c r="E62" s="130"/>
      <c r="F62" s="14"/>
      <c r="G62" s="12"/>
      <c r="H62" s="130"/>
      <c r="I62" s="130"/>
      <c r="J62" s="14"/>
      <c r="K62" s="12"/>
      <c r="L62" s="130"/>
      <c r="M62" s="130"/>
      <c r="N62" s="14"/>
      <c r="O62" s="90">
        <f t="shared" ref="O62:R62" si="11">SUM(C6,G6,K6,O6,C34,G34,K34,O34,C62,G62,K62)</f>
        <v>15</v>
      </c>
      <c r="P62" s="56">
        <f t="shared" si="11"/>
        <v>0</v>
      </c>
      <c r="Q62" s="56">
        <f t="shared" si="11"/>
        <v>15</v>
      </c>
      <c r="R62" s="91">
        <f t="shared" si="11"/>
        <v>6</v>
      </c>
      <c r="S62" s="85">
        <f t="shared" si="9"/>
        <v>0</v>
      </c>
      <c r="U62" s="43" t="s">
        <v>290</v>
      </c>
      <c r="V62" s="86" t="s">
        <v>359</v>
      </c>
      <c r="W62" s="59">
        <v>6</v>
      </c>
      <c r="X62" s="59">
        <v>6</v>
      </c>
      <c r="Y62" s="60">
        <v>0</v>
      </c>
      <c r="Z62" s="60" t="s">
        <v>203</v>
      </c>
      <c r="AA62" s="60">
        <v>1.2</v>
      </c>
      <c r="AB62" s="60" t="s">
        <v>200</v>
      </c>
      <c r="AC62" s="59">
        <v>5</v>
      </c>
      <c r="AD62" s="105">
        <v>0</v>
      </c>
    </row>
    <row r="63" spans="1:30" x14ac:dyDescent="0.2">
      <c r="A63" s="83" t="str">
        <f t="shared" si="6"/>
        <v>17</v>
      </c>
      <c r="B63" s="86" t="str">
        <f t="shared" si="7"/>
        <v>John Crosley</v>
      </c>
      <c r="C63" s="12"/>
      <c r="D63" s="130"/>
      <c r="E63" s="130"/>
      <c r="F63" s="14"/>
      <c r="G63" s="12"/>
      <c r="H63" s="130"/>
      <c r="I63" s="130"/>
      <c r="J63" s="14"/>
      <c r="K63" s="12"/>
      <c r="L63" s="130"/>
      <c r="M63" s="130"/>
      <c r="N63" s="14"/>
      <c r="O63" s="90">
        <f t="shared" ref="O63:R63" si="12">SUM(C7,G7,K7,O7,C35,G35,K35,O35,C63,G63,K63)</f>
        <v>14</v>
      </c>
      <c r="P63" s="56">
        <f t="shared" si="12"/>
        <v>0</v>
      </c>
      <c r="Q63" s="56">
        <f t="shared" si="12"/>
        <v>14</v>
      </c>
      <c r="R63" s="91">
        <f t="shared" si="12"/>
        <v>1</v>
      </c>
      <c r="S63" s="85">
        <f t="shared" si="9"/>
        <v>0</v>
      </c>
      <c r="U63" s="43" t="s">
        <v>132</v>
      </c>
      <c r="V63" s="86" t="s">
        <v>406</v>
      </c>
      <c r="W63" s="59">
        <v>1</v>
      </c>
      <c r="X63" s="59">
        <v>1</v>
      </c>
      <c r="Y63" s="60">
        <v>0</v>
      </c>
      <c r="Z63" s="60" t="s">
        <v>203</v>
      </c>
      <c r="AA63" s="60">
        <v>0.2</v>
      </c>
      <c r="AB63" s="60" t="s">
        <v>200</v>
      </c>
      <c r="AC63" s="59">
        <v>5</v>
      </c>
      <c r="AD63" s="105">
        <v>0</v>
      </c>
    </row>
    <row r="64" spans="1:30" x14ac:dyDescent="0.2">
      <c r="A64" s="83" t="str">
        <f t="shared" si="6"/>
        <v>20</v>
      </c>
      <c r="B64" s="86" t="str">
        <f t="shared" si="7"/>
        <v>Greg Lindberg</v>
      </c>
      <c r="C64" s="12"/>
      <c r="D64" s="130"/>
      <c r="E64" s="130"/>
      <c r="F64" s="14"/>
      <c r="G64" s="12"/>
      <c r="H64" s="130"/>
      <c r="I64" s="130"/>
      <c r="J64" s="14"/>
      <c r="K64" s="12"/>
      <c r="L64" s="130"/>
      <c r="M64" s="130"/>
      <c r="N64" s="14"/>
      <c r="O64" s="90">
        <f t="shared" ref="O64:R64" si="13">SUM(C8,G8,K8,O8,C36,G36,K36,O36,C64,G64,K64)</f>
        <v>12</v>
      </c>
      <c r="P64" s="56">
        <f t="shared" si="13"/>
        <v>0</v>
      </c>
      <c r="Q64" s="56">
        <f t="shared" si="13"/>
        <v>10</v>
      </c>
      <c r="R64" s="91">
        <f t="shared" si="13"/>
        <v>0</v>
      </c>
      <c r="S64" s="85">
        <f t="shared" si="9"/>
        <v>0</v>
      </c>
      <c r="U64" s="43" t="s">
        <v>167</v>
      </c>
      <c r="V64" s="86" t="s">
        <v>404</v>
      </c>
      <c r="W64" s="59">
        <v>0</v>
      </c>
      <c r="X64" s="59" t="s">
        <v>434</v>
      </c>
      <c r="Y64" s="60">
        <v>0</v>
      </c>
      <c r="Z64" s="60" t="s">
        <v>203</v>
      </c>
      <c r="AA64" s="60">
        <v>0</v>
      </c>
      <c r="AB64" s="60" t="s">
        <v>200</v>
      </c>
      <c r="AC64" s="59">
        <v>4</v>
      </c>
      <c r="AD64" s="105">
        <v>0</v>
      </c>
    </row>
    <row r="65" spans="1:30" x14ac:dyDescent="0.2">
      <c r="A65" s="83" t="str">
        <f t="shared" si="6"/>
        <v>32</v>
      </c>
      <c r="B65" s="86" t="str">
        <f t="shared" si="7"/>
        <v>David Lindberg</v>
      </c>
      <c r="C65" s="12"/>
      <c r="D65" s="130"/>
      <c r="E65" s="130"/>
      <c r="F65" s="14"/>
      <c r="G65" s="12"/>
      <c r="H65" s="130"/>
      <c r="I65" s="130"/>
      <c r="J65" s="14"/>
      <c r="K65" s="12"/>
      <c r="L65" s="130"/>
      <c r="M65" s="130"/>
      <c r="N65" s="14"/>
      <c r="O65" s="90">
        <f t="shared" ref="O65:R65" si="14">SUM(C9,G9,K9,O9,C37,G37,K37,O37,C65,G65,K65)</f>
        <v>7</v>
      </c>
      <c r="P65" s="56">
        <f t="shared" si="14"/>
        <v>0</v>
      </c>
      <c r="Q65" s="56">
        <f t="shared" si="14"/>
        <v>6</v>
      </c>
      <c r="R65" s="91">
        <f t="shared" si="14"/>
        <v>3</v>
      </c>
      <c r="S65" s="85">
        <f t="shared" si="9"/>
        <v>0</v>
      </c>
      <c r="U65" s="43" t="s">
        <v>146</v>
      </c>
      <c r="V65" s="86" t="s">
        <v>405</v>
      </c>
      <c r="W65" s="59">
        <v>3</v>
      </c>
      <c r="X65" s="59">
        <v>3</v>
      </c>
      <c r="Y65" s="60">
        <v>0</v>
      </c>
      <c r="Z65" s="60" t="s">
        <v>203</v>
      </c>
      <c r="AA65" s="60">
        <v>1.5</v>
      </c>
      <c r="AB65" s="60" t="s">
        <v>204</v>
      </c>
      <c r="AC65" s="59">
        <v>2</v>
      </c>
      <c r="AD65" s="105">
        <v>0</v>
      </c>
    </row>
    <row r="66" spans="1:30" x14ac:dyDescent="0.2">
      <c r="A66" s="83" t="str">
        <f t="shared" si="6"/>
        <v>7</v>
      </c>
      <c r="B66" s="86" t="str">
        <f t="shared" si="7"/>
        <v>Gwen Myers</v>
      </c>
      <c r="C66" s="12"/>
      <c r="D66" s="130"/>
      <c r="E66" s="130"/>
      <c r="F66" s="14"/>
      <c r="G66" s="12"/>
      <c r="H66" s="130"/>
      <c r="I66" s="130"/>
      <c r="J66" s="14"/>
      <c r="K66" s="12"/>
      <c r="L66" s="130"/>
      <c r="M66" s="130"/>
      <c r="N66" s="14"/>
      <c r="O66" s="90">
        <f t="shared" ref="O66:R66" si="15">SUM(C10,G10,K10,O10,C38,G38,K38,O38,C66,G66,K66)</f>
        <v>6</v>
      </c>
      <c r="P66" s="56">
        <f t="shared" si="15"/>
        <v>0</v>
      </c>
      <c r="Q66" s="56">
        <f t="shared" si="15"/>
        <v>5</v>
      </c>
      <c r="R66" s="91">
        <f t="shared" si="15"/>
        <v>0</v>
      </c>
      <c r="S66" s="85">
        <f t="shared" si="9"/>
        <v>0</v>
      </c>
      <c r="U66" s="43" t="s">
        <v>97</v>
      </c>
      <c r="V66" s="86" t="s">
        <v>383</v>
      </c>
      <c r="W66" s="59">
        <v>0</v>
      </c>
      <c r="X66" s="59" t="s">
        <v>434</v>
      </c>
      <c r="Y66" s="60">
        <v>0</v>
      </c>
      <c r="Z66" s="60" t="s">
        <v>203</v>
      </c>
      <c r="AA66" s="60">
        <v>0</v>
      </c>
      <c r="AB66" s="60" t="s">
        <v>204</v>
      </c>
      <c r="AC66" s="59">
        <v>2</v>
      </c>
      <c r="AD66" s="105">
        <v>0</v>
      </c>
    </row>
    <row r="67" spans="1:30" x14ac:dyDescent="0.2">
      <c r="A67" s="83" t="str">
        <f t="shared" si="6"/>
        <v>33</v>
      </c>
      <c r="B67" s="86" t="str">
        <f t="shared" si="7"/>
        <v>Nicole Ledbetter</v>
      </c>
      <c r="C67" s="12"/>
      <c r="D67" s="130"/>
      <c r="E67" s="130"/>
      <c r="F67" s="14"/>
      <c r="G67" s="12"/>
      <c r="H67" s="130"/>
      <c r="I67" s="130"/>
      <c r="J67" s="14"/>
      <c r="K67" s="12"/>
      <c r="L67" s="130"/>
      <c r="M67" s="130"/>
      <c r="N67" s="14"/>
      <c r="O67" s="90">
        <f t="shared" ref="O67:R67" si="16">SUM(C11,G11,K11,O11,C39,G39,K39,O39,C67,G67,K67)</f>
        <v>7</v>
      </c>
      <c r="P67" s="56">
        <f t="shared" si="16"/>
        <v>0</v>
      </c>
      <c r="Q67" s="56">
        <f t="shared" si="16"/>
        <v>5</v>
      </c>
      <c r="R67" s="91">
        <f t="shared" si="16"/>
        <v>0</v>
      </c>
      <c r="S67" s="85">
        <f t="shared" si="9"/>
        <v>0</v>
      </c>
      <c r="U67" s="43" t="s">
        <v>143</v>
      </c>
      <c r="V67" s="86" t="s">
        <v>384</v>
      </c>
      <c r="W67" s="59">
        <v>0</v>
      </c>
      <c r="X67" s="59" t="s">
        <v>434</v>
      </c>
      <c r="Y67" s="60">
        <v>0</v>
      </c>
      <c r="Z67" s="60" t="s">
        <v>203</v>
      </c>
      <c r="AA67" s="60">
        <v>0</v>
      </c>
      <c r="AB67" s="60" t="s">
        <v>204</v>
      </c>
      <c r="AC67" s="59">
        <v>3</v>
      </c>
      <c r="AD67" s="105">
        <v>0</v>
      </c>
    </row>
    <row r="68" spans="1:30" x14ac:dyDescent="0.2">
      <c r="A68" s="83">
        <f t="shared" si="6"/>
        <v>0</v>
      </c>
      <c r="B68" s="86">
        <f t="shared" si="7"/>
        <v>0</v>
      </c>
      <c r="C68" s="12"/>
      <c r="D68" s="130"/>
      <c r="E68" s="130"/>
      <c r="F68" s="14"/>
      <c r="G68" s="12"/>
      <c r="H68" s="130"/>
      <c r="I68" s="130"/>
      <c r="J68" s="14"/>
      <c r="K68" s="12"/>
      <c r="L68" s="130"/>
      <c r="M68" s="130"/>
      <c r="N68" s="14"/>
      <c r="O68" s="90">
        <f t="shared" ref="O68:R68" si="17">SUM(C12,G12,K12,O12,C40,G40,K40,O40,C68,G68,K68)</f>
        <v>0</v>
      </c>
      <c r="P68" s="56">
        <f t="shared" si="17"/>
        <v>0</v>
      </c>
      <c r="Q68" s="56">
        <f t="shared" si="17"/>
        <v>0</v>
      </c>
      <c r="R68" s="91">
        <f t="shared" si="17"/>
        <v>0</v>
      </c>
      <c r="S68" s="85">
        <f t="shared" si="9"/>
        <v>0</v>
      </c>
      <c r="U68" s="43">
        <v>0</v>
      </c>
      <c r="V68" s="86">
        <v>0</v>
      </c>
      <c r="W68" s="59">
        <v>0</v>
      </c>
      <c r="X68" s="59" t="s">
        <v>434</v>
      </c>
      <c r="Y68" s="60">
        <v>0</v>
      </c>
      <c r="Z68" s="60" t="s">
        <v>203</v>
      </c>
      <c r="AA68" s="60">
        <v>0</v>
      </c>
      <c r="AB68" s="60" t="s">
        <v>204</v>
      </c>
      <c r="AC68" s="59">
        <v>0</v>
      </c>
      <c r="AD68" s="105">
        <v>0</v>
      </c>
    </row>
    <row r="69" spans="1:30" x14ac:dyDescent="0.2">
      <c r="A69" s="83">
        <f t="shared" si="6"/>
        <v>0</v>
      </c>
      <c r="B69" s="86">
        <f t="shared" si="7"/>
        <v>0</v>
      </c>
      <c r="C69" s="12"/>
      <c r="D69" s="130"/>
      <c r="E69" s="130"/>
      <c r="F69" s="14"/>
      <c r="G69" s="12"/>
      <c r="H69" s="130"/>
      <c r="I69" s="130"/>
      <c r="J69" s="14"/>
      <c r="K69" s="12"/>
      <c r="L69" s="130"/>
      <c r="M69" s="130"/>
      <c r="N69" s="14"/>
      <c r="O69" s="90">
        <f t="shared" ref="O69:R69" si="18">SUM(C13,G13,K13,O13,C41,G41,K41,O41,C69,G69,K69)</f>
        <v>0</v>
      </c>
      <c r="P69" s="56">
        <f t="shared" si="18"/>
        <v>0</v>
      </c>
      <c r="Q69" s="56">
        <f t="shared" si="18"/>
        <v>0</v>
      </c>
      <c r="R69" s="91">
        <f t="shared" si="18"/>
        <v>0</v>
      </c>
      <c r="S69" s="85">
        <f t="shared" si="9"/>
        <v>0</v>
      </c>
      <c r="U69" s="43">
        <v>0</v>
      </c>
      <c r="V69" s="86">
        <v>0</v>
      </c>
      <c r="W69" s="59">
        <v>0</v>
      </c>
      <c r="X69" s="59" t="s">
        <v>434</v>
      </c>
      <c r="Y69" s="60">
        <v>0</v>
      </c>
      <c r="Z69" s="60" t="s">
        <v>203</v>
      </c>
      <c r="AA69" s="60">
        <v>0</v>
      </c>
      <c r="AB69" s="60" t="s">
        <v>204</v>
      </c>
      <c r="AC69" s="59">
        <v>0</v>
      </c>
      <c r="AD69" s="105">
        <v>0</v>
      </c>
    </row>
    <row r="70" spans="1:30" x14ac:dyDescent="0.2">
      <c r="A70" s="83">
        <f t="shared" si="6"/>
        <v>0</v>
      </c>
      <c r="B70" s="86">
        <f t="shared" si="7"/>
        <v>0</v>
      </c>
      <c r="C70" s="12"/>
      <c r="D70" s="130"/>
      <c r="E70" s="130"/>
      <c r="F70" s="14"/>
      <c r="G70" s="12"/>
      <c r="H70" s="130"/>
      <c r="I70" s="130"/>
      <c r="J70" s="14"/>
      <c r="K70" s="12"/>
      <c r="L70" s="130"/>
      <c r="M70" s="130"/>
      <c r="N70" s="14"/>
      <c r="O70" s="92">
        <f t="shared" ref="O70:R70" si="19">SUM(C14,G14,K14,O14,C42,G42,K42,O42,C70,G70,K70)</f>
        <v>0</v>
      </c>
      <c r="P70" s="93">
        <f t="shared" si="19"/>
        <v>0</v>
      </c>
      <c r="Q70" s="93">
        <f t="shared" si="19"/>
        <v>0</v>
      </c>
      <c r="R70" s="94">
        <f t="shared" si="19"/>
        <v>0</v>
      </c>
      <c r="S70" s="85">
        <f t="shared" si="9"/>
        <v>0</v>
      </c>
      <c r="U70" s="43">
        <v>0</v>
      </c>
      <c r="V70" s="86">
        <v>0</v>
      </c>
      <c r="W70" s="59">
        <v>0</v>
      </c>
      <c r="X70" s="59" t="s">
        <v>434</v>
      </c>
      <c r="Y70" s="60">
        <v>0</v>
      </c>
      <c r="Z70" s="60" t="s">
        <v>203</v>
      </c>
      <c r="AA70" s="60">
        <v>0</v>
      </c>
      <c r="AB70" s="60" t="s">
        <v>204</v>
      </c>
      <c r="AC70" s="59">
        <v>0</v>
      </c>
      <c r="AD70" s="105">
        <v>0</v>
      </c>
    </row>
    <row r="71" spans="1:30" x14ac:dyDescent="0.2">
      <c r="A71" s="83">
        <f t="shared" si="6"/>
        <v>0</v>
      </c>
      <c r="B71" s="86">
        <f t="shared" si="7"/>
        <v>0</v>
      </c>
      <c r="C71" s="12"/>
      <c r="D71" s="130"/>
      <c r="E71" s="130"/>
      <c r="F71" s="14"/>
      <c r="G71" s="12"/>
      <c r="H71" s="130"/>
      <c r="I71" s="130"/>
      <c r="J71" s="14"/>
      <c r="K71" s="12"/>
      <c r="L71" s="130"/>
      <c r="M71" s="130"/>
      <c r="N71" s="16"/>
      <c r="O71" s="90">
        <f t="shared" ref="O71:R71" si="20">SUM(C15,G15,K15,O15,C43,G43,K43,O43,C71,G71,K71)</f>
        <v>0</v>
      </c>
      <c r="P71" s="56">
        <f t="shared" si="20"/>
        <v>0</v>
      </c>
      <c r="Q71" s="56">
        <f t="shared" si="20"/>
        <v>0</v>
      </c>
      <c r="R71" s="91">
        <f t="shared" si="20"/>
        <v>0</v>
      </c>
      <c r="S71" s="85">
        <f t="shared" si="9"/>
        <v>0</v>
      </c>
      <c r="U71" s="43">
        <v>0</v>
      </c>
      <c r="V71" s="86">
        <v>0</v>
      </c>
      <c r="W71" s="59">
        <v>0</v>
      </c>
      <c r="X71" s="59" t="s">
        <v>434</v>
      </c>
      <c r="Y71" s="60">
        <v>0</v>
      </c>
      <c r="Z71" s="60" t="s">
        <v>203</v>
      </c>
      <c r="AA71" s="60">
        <v>0</v>
      </c>
      <c r="AB71" s="60" t="s">
        <v>204</v>
      </c>
      <c r="AC71" s="59">
        <v>0</v>
      </c>
      <c r="AD71" s="105">
        <v>0</v>
      </c>
    </row>
    <row r="72" spans="1:30" x14ac:dyDescent="0.2">
      <c r="A72" s="83">
        <f t="shared" si="6"/>
        <v>0</v>
      </c>
      <c r="B72" s="86">
        <f t="shared" si="7"/>
        <v>0</v>
      </c>
      <c r="C72" s="12"/>
      <c r="D72" s="130"/>
      <c r="E72" s="130"/>
      <c r="F72" s="14"/>
      <c r="G72" s="12"/>
      <c r="H72" s="130"/>
      <c r="I72" s="130"/>
      <c r="J72" s="14"/>
      <c r="K72" s="12"/>
      <c r="L72" s="130"/>
      <c r="M72" s="130"/>
      <c r="N72" s="16"/>
      <c r="O72" s="90">
        <f t="shared" ref="O72:R72" si="21">SUM(C16,G16,K16,O16,C44,G44,K44,O44,C72,G72,K72)</f>
        <v>0</v>
      </c>
      <c r="P72" s="56">
        <f t="shared" si="21"/>
        <v>0</v>
      </c>
      <c r="Q72" s="56">
        <f t="shared" si="21"/>
        <v>0</v>
      </c>
      <c r="R72" s="91">
        <f t="shared" si="21"/>
        <v>0</v>
      </c>
      <c r="S72" s="85">
        <f t="shared" si="9"/>
        <v>0</v>
      </c>
      <c r="U72" s="43">
        <v>0</v>
      </c>
      <c r="V72" s="86">
        <v>0</v>
      </c>
      <c r="W72" s="59">
        <v>0</v>
      </c>
      <c r="X72" s="59" t="s">
        <v>434</v>
      </c>
      <c r="Y72" s="60">
        <v>0</v>
      </c>
      <c r="Z72" s="60" t="s">
        <v>203</v>
      </c>
      <c r="AA72" s="60">
        <v>0</v>
      </c>
      <c r="AB72" s="60" t="s">
        <v>204</v>
      </c>
      <c r="AC72" s="59">
        <v>0</v>
      </c>
      <c r="AD72" s="105">
        <v>0</v>
      </c>
    </row>
    <row r="73" spans="1:30" x14ac:dyDescent="0.2">
      <c r="A73" s="83">
        <f t="shared" si="6"/>
        <v>0</v>
      </c>
      <c r="B73" s="86">
        <f t="shared" si="7"/>
        <v>0</v>
      </c>
      <c r="C73" s="12"/>
      <c r="D73" s="130"/>
      <c r="E73" s="130"/>
      <c r="F73" s="14"/>
      <c r="G73" s="12"/>
      <c r="H73" s="130"/>
      <c r="I73" s="130"/>
      <c r="J73" s="14"/>
      <c r="K73" s="12"/>
      <c r="L73" s="130"/>
      <c r="M73" s="130"/>
      <c r="N73" s="14"/>
      <c r="O73" s="90">
        <f t="shared" ref="O73:R73" si="22">SUM(C17,G17,K17,O17,C45,G45,K45,O45,C73,G73,K73)</f>
        <v>0</v>
      </c>
      <c r="P73" s="56">
        <f t="shared" si="22"/>
        <v>0</v>
      </c>
      <c r="Q73" s="56">
        <f t="shared" si="22"/>
        <v>0</v>
      </c>
      <c r="R73" s="91">
        <f t="shared" si="22"/>
        <v>0</v>
      </c>
      <c r="S73" s="85">
        <f t="shared" si="9"/>
        <v>0</v>
      </c>
      <c r="U73" s="43">
        <v>0</v>
      </c>
      <c r="V73" s="86">
        <v>0</v>
      </c>
      <c r="W73" s="59">
        <v>0</v>
      </c>
      <c r="X73" s="59" t="s">
        <v>434</v>
      </c>
      <c r="Y73" s="60">
        <v>0</v>
      </c>
      <c r="Z73" s="60" t="s">
        <v>203</v>
      </c>
      <c r="AA73" s="60">
        <v>0</v>
      </c>
      <c r="AB73" s="60" t="s">
        <v>204</v>
      </c>
      <c r="AC73" s="59">
        <v>0</v>
      </c>
      <c r="AD73" s="105">
        <v>0</v>
      </c>
    </row>
    <row r="74" spans="1:30" x14ac:dyDescent="0.2">
      <c r="A74" s="83">
        <f t="shared" si="6"/>
        <v>0</v>
      </c>
      <c r="B74" s="86">
        <f t="shared" si="7"/>
        <v>0</v>
      </c>
      <c r="C74" s="137"/>
      <c r="D74" s="138"/>
      <c r="E74" s="138"/>
      <c r="F74" s="139"/>
      <c r="G74" s="137"/>
      <c r="H74" s="138"/>
      <c r="I74" s="138"/>
      <c r="J74" s="139"/>
      <c r="K74" s="137"/>
      <c r="L74" s="138"/>
      <c r="M74" s="138"/>
      <c r="N74" s="139"/>
      <c r="O74" s="90">
        <f t="shared" ref="O74:R74" si="23">SUM(C18,G18,K18,O18,C46,G46,K46,O46,C74,G74,K74)</f>
        <v>0</v>
      </c>
      <c r="P74" s="56">
        <f t="shared" si="23"/>
        <v>0</v>
      </c>
      <c r="Q74" s="56">
        <f t="shared" si="23"/>
        <v>0</v>
      </c>
      <c r="R74" s="91">
        <f t="shared" si="23"/>
        <v>0</v>
      </c>
      <c r="S74" s="85">
        <f t="shared" si="9"/>
        <v>0</v>
      </c>
      <c r="U74" s="43">
        <v>0</v>
      </c>
      <c r="V74" s="86">
        <v>0</v>
      </c>
      <c r="W74" s="59">
        <v>0</v>
      </c>
      <c r="X74" s="59" t="s">
        <v>434</v>
      </c>
      <c r="Y74" s="60">
        <v>0</v>
      </c>
      <c r="Z74" s="60" t="s">
        <v>203</v>
      </c>
      <c r="AA74" s="60">
        <v>0</v>
      </c>
      <c r="AB74" s="60" t="s">
        <v>204</v>
      </c>
      <c r="AC74" s="59">
        <v>0</v>
      </c>
      <c r="AD74" s="105">
        <v>0</v>
      </c>
    </row>
    <row r="75" spans="1:30" x14ac:dyDescent="0.2">
      <c r="A75" s="83">
        <f t="shared" si="6"/>
        <v>0</v>
      </c>
      <c r="B75" s="86">
        <f t="shared" si="7"/>
        <v>0</v>
      </c>
      <c r="C75" s="12"/>
      <c r="D75" s="130"/>
      <c r="E75" s="130"/>
      <c r="F75" s="14"/>
      <c r="G75" s="12"/>
      <c r="H75" s="130"/>
      <c r="I75" s="130"/>
      <c r="J75" s="14"/>
      <c r="K75" s="12"/>
      <c r="L75" s="130"/>
      <c r="M75" s="130"/>
      <c r="N75" s="16"/>
      <c r="O75" s="90">
        <f t="shared" ref="O75:R75" si="24">SUM(C19,G19,K19,O19,C47,G47,K47,O47,C75,G75,K75)</f>
        <v>0</v>
      </c>
      <c r="P75" s="56">
        <f t="shared" si="24"/>
        <v>0</v>
      </c>
      <c r="Q75" s="56">
        <f t="shared" si="24"/>
        <v>0</v>
      </c>
      <c r="R75" s="91">
        <f t="shared" si="24"/>
        <v>0</v>
      </c>
      <c r="S75" s="85">
        <f t="shared" si="9"/>
        <v>0</v>
      </c>
      <c r="U75" s="43">
        <v>0</v>
      </c>
      <c r="V75" s="86">
        <v>0</v>
      </c>
      <c r="W75" s="59">
        <v>0</v>
      </c>
      <c r="X75" s="59" t="s">
        <v>434</v>
      </c>
      <c r="Y75" s="60">
        <v>0</v>
      </c>
      <c r="Z75" s="60" t="s">
        <v>203</v>
      </c>
      <c r="AA75" s="60">
        <v>0</v>
      </c>
      <c r="AB75" s="60" t="s">
        <v>204</v>
      </c>
      <c r="AC75" s="59">
        <v>0</v>
      </c>
      <c r="AD75" s="105">
        <v>0</v>
      </c>
    </row>
    <row r="76" spans="1:30" x14ac:dyDescent="0.2">
      <c r="A76" s="83">
        <f t="shared" si="6"/>
        <v>0</v>
      </c>
      <c r="B76" s="86">
        <f t="shared" si="7"/>
        <v>0</v>
      </c>
      <c r="C76" s="12"/>
      <c r="D76" s="130"/>
      <c r="E76" s="130"/>
      <c r="F76" s="14"/>
      <c r="G76" s="12"/>
      <c r="H76" s="130"/>
      <c r="I76" s="130"/>
      <c r="J76" s="14"/>
      <c r="K76" s="12"/>
      <c r="L76" s="130"/>
      <c r="M76" s="130"/>
      <c r="N76" s="16"/>
      <c r="O76" s="90">
        <f t="shared" ref="O76:R76" si="25">SUM(C20,G20,K20,O20,C48,G48,K48,O48,C76,G76,K76)</f>
        <v>0</v>
      </c>
      <c r="P76" s="56">
        <f t="shared" si="25"/>
        <v>0</v>
      </c>
      <c r="Q76" s="56">
        <f t="shared" si="25"/>
        <v>0</v>
      </c>
      <c r="R76" s="91">
        <f t="shared" si="25"/>
        <v>0</v>
      </c>
      <c r="S76" s="85">
        <f t="shared" si="9"/>
        <v>0</v>
      </c>
      <c r="U76" s="43">
        <v>0</v>
      </c>
      <c r="V76" s="86">
        <v>0</v>
      </c>
      <c r="W76" s="59">
        <v>0</v>
      </c>
      <c r="X76" s="59" t="s">
        <v>434</v>
      </c>
      <c r="Y76" s="60">
        <v>0</v>
      </c>
      <c r="Z76" s="60" t="s">
        <v>203</v>
      </c>
      <c r="AA76" s="60">
        <v>0</v>
      </c>
      <c r="AB76" s="60" t="s">
        <v>204</v>
      </c>
      <c r="AC76" s="59">
        <v>0</v>
      </c>
      <c r="AD76" s="105">
        <v>0</v>
      </c>
    </row>
    <row r="77" spans="1:30" ht="13.5" thickBot="1" x14ac:dyDescent="0.25">
      <c r="A77" s="83"/>
      <c r="B77" s="107"/>
      <c r="C77" s="108"/>
      <c r="D77" s="109"/>
      <c r="E77" s="109"/>
      <c r="F77" s="110"/>
      <c r="G77" s="108"/>
      <c r="H77" s="109"/>
      <c r="I77" s="109"/>
      <c r="J77" s="110"/>
      <c r="K77" s="108"/>
      <c r="L77" s="109"/>
      <c r="M77" s="109"/>
      <c r="N77" s="111"/>
      <c r="O77" s="112"/>
      <c r="P77" s="113"/>
      <c r="Q77" s="113"/>
      <c r="R77" s="114"/>
      <c r="S77" s="115"/>
      <c r="V77" s="96"/>
      <c r="W77" s="97"/>
      <c r="X77" s="97"/>
      <c r="Y77" s="95"/>
      <c r="Z77" s="95"/>
      <c r="AA77" s="95"/>
      <c r="AB77" s="95"/>
      <c r="AC77" s="61"/>
    </row>
    <row r="78" spans="1:30" x14ac:dyDescent="0.2">
      <c r="A78" s="18" t="s">
        <v>9</v>
      </c>
      <c r="B78" s="63" t="str">
        <f>B50</f>
        <v>Tom Fallone</v>
      </c>
      <c r="C78" s="20"/>
      <c r="D78" s="21"/>
      <c r="E78" s="21"/>
      <c r="F78" s="22"/>
      <c r="G78" s="64"/>
      <c r="H78" s="65"/>
      <c r="I78" s="65"/>
      <c r="J78" s="66"/>
      <c r="K78" s="64"/>
      <c r="L78" s="65"/>
      <c r="M78" s="65"/>
      <c r="N78" s="66"/>
      <c r="O78" s="32">
        <f t="shared" ref="O78:Q81" si="26">SUM(C22,G22,K22,O22,C50,G50,K50,O50,C78,G78,K78)</f>
        <v>94</v>
      </c>
      <c r="P78" s="21">
        <f t="shared" si="26"/>
        <v>5</v>
      </c>
      <c r="Q78" s="142">
        <f t="shared" si="26"/>
        <v>80</v>
      </c>
      <c r="R78" s="141"/>
      <c r="S78" s="143">
        <f>SUM(Q78/O78)</f>
        <v>0.85106382978723405</v>
      </c>
      <c r="V78" s="56" t="s">
        <v>23</v>
      </c>
      <c r="W78" s="59">
        <v>16</v>
      </c>
      <c r="X78" s="59">
        <v>16</v>
      </c>
      <c r="Y78" s="61"/>
      <c r="Z78" s="61"/>
      <c r="AA78" s="61"/>
      <c r="AB78" s="61"/>
      <c r="AC78" s="158"/>
    </row>
    <row r="79" spans="1:30" x14ac:dyDescent="0.2">
      <c r="A79" s="153"/>
      <c r="B79" s="140" t="str">
        <f>B51</f>
        <v>Henry Woodson</v>
      </c>
      <c r="C79" s="12"/>
      <c r="D79" s="130"/>
      <c r="E79" s="130"/>
      <c r="F79" s="14"/>
      <c r="G79" s="12"/>
      <c r="H79" s="130"/>
      <c r="I79" s="130"/>
      <c r="J79" s="14"/>
      <c r="K79" s="12"/>
      <c r="L79" s="130"/>
      <c r="M79" s="130"/>
      <c r="N79" s="14"/>
      <c r="O79" s="90">
        <f t="shared" si="26"/>
        <v>20</v>
      </c>
      <c r="P79" s="56">
        <f t="shared" si="26"/>
        <v>2</v>
      </c>
      <c r="Q79" s="56">
        <f t="shared" si="26"/>
        <v>17</v>
      </c>
      <c r="R79" s="91"/>
      <c r="S79" s="144">
        <f>SUM(Q79/O79)</f>
        <v>0.85</v>
      </c>
      <c r="V79" s="67" t="s">
        <v>24</v>
      </c>
      <c r="W79" s="158"/>
      <c r="X79" s="158"/>
      <c r="Y79" s="68">
        <v>0.31578947368421051</v>
      </c>
      <c r="Z79" s="68"/>
      <c r="AA79" s="68">
        <v>1.5</v>
      </c>
      <c r="AB79" s="68"/>
      <c r="AC79" s="158"/>
    </row>
    <row r="80" spans="1:30" x14ac:dyDescent="0.2">
      <c r="A80" s="153"/>
      <c r="B80" s="140">
        <f>B52</f>
        <v>0</v>
      </c>
      <c r="C80" s="12"/>
      <c r="D80" s="130"/>
      <c r="E80" s="130"/>
      <c r="F80" s="14"/>
      <c r="G80" s="12"/>
      <c r="H80" s="130"/>
      <c r="I80" s="130"/>
      <c r="J80" s="14"/>
      <c r="K80" s="12"/>
      <c r="L80" s="130"/>
      <c r="M80" s="130"/>
      <c r="N80" s="14"/>
      <c r="O80" s="90">
        <f t="shared" si="26"/>
        <v>0</v>
      </c>
      <c r="P80" s="56">
        <f t="shared" si="26"/>
        <v>0</v>
      </c>
      <c r="Q80" s="56">
        <f t="shared" si="26"/>
        <v>0</v>
      </c>
      <c r="R80" s="91"/>
      <c r="S80" s="144" t="e">
        <f>SUM(Q80/O80)</f>
        <v>#DIV/0!</v>
      </c>
      <c r="V80" s="67"/>
      <c r="W80" s="158"/>
      <c r="X80" s="158"/>
      <c r="Y80" s="68"/>
      <c r="Z80" s="68"/>
      <c r="AA80" s="68"/>
      <c r="AB80" s="68"/>
      <c r="AC80" s="158"/>
    </row>
    <row r="81" spans="1:29" ht="13.5" thickBot="1" x14ac:dyDescent="0.25">
      <c r="A81" s="153"/>
      <c r="B81" s="140">
        <f>B53</f>
        <v>0</v>
      </c>
      <c r="C81" s="155"/>
      <c r="D81" s="156"/>
      <c r="E81" s="156"/>
      <c r="F81" s="157"/>
      <c r="G81" s="155"/>
      <c r="H81" s="156"/>
      <c r="I81" s="156"/>
      <c r="J81" s="157"/>
      <c r="K81" s="155"/>
      <c r="L81" s="156"/>
      <c r="M81" s="156"/>
      <c r="N81" s="157"/>
      <c r="O81" s="25">
        <f t="shared" si="26"/>
        <v>0</v>
      </c>
      <c r="P81" s="26">
        <f t="shared" si="26"/>
        <v>0</v>
      </c>
      <c r="Q81" s="26">
        <f t="shared" si="26"/>
        <v>0</v>
      </c>
      <c r="R81" s="27"/>
      <c r="S81" s="145" t="e">
        <f>SUM(Q81/O81)</f>
        <v>#DIV/0!</v>
      </c>
      <c r="V81" s="67"/>
      <c r="W81" s="158"/>
      <c r="X81" s="158"/>
      <c r="Y81" s="68"/>
      <c r="Z81" s="68"/>
      <c r="AA81" s="68"/>
      <c r="AB81" s="68"/>
      <c r="AC81" s="158"/>
    </row>
    <row r="82" spans="1:29" ht="13.5" thickBot="1" x14ac:dyDescent="0.25">
      <c r="A82" s="18"/>
      <c r="B82" s="28" t="s">
        <v>10</v>
      </c>
      <c r="C82" s="29">
        <f t="shared" ref="C82:R82" si="27">SUM(C59:C76)</f>
        <v>0</v>
      </c>
      <c r="D82" s="29">
        <f t="shared" si="27"/>
        <v>0</v>
      </c>
      <c r="E82" s="29">
        <f t="shared" si="27"/>
        <v>0</v>
      </c>
      <c r="F82" s="29">
        <f t="shared" si="27"/>
        <v>0</v>
      </c>
      <c r="G82" s="29">
        <f t="shared" si="27"/>
        <v>0</v>
      </c>
      <c r="H82" s="29">
        <f t="shared" si="27"/>
        <v>0</v>
      </c>
      <c r="I82" s="29">
        <f t="shared" si="27"/>
        <v>0</v>
      </c>
      <c r="J82" s="29">
        <f t="shared" si="27"/>
        <v>0</v>
      </c>
      <c r="K82" s="29">
        <f t="shared" si="27"/>
        <v>0</v>
      </c>
      <c r="L82" s="29">
        <f t="shared" si="27"/>
        <v>0</v>
      </c>
      <c r="M82" s="29">
        <f t="shared" si="27"/>
        <v>0</v>
      </c>
      <c r="N82" s="29">
        <f t="shared" si="27"/>
        <v>0</v>
      </c>
      <c r="O82" s="29">
        <f t="shared" si="27"/>
        <v>114</v>
      </c>
      <c r="P82" s="29">
        <f t="shared" si="27"/>
        <v>7</v>
      </c>
      <c r="Q82" s="29">
        <f t="shared" si="27"/>
        <v>97</v>
      </c>
      <c r="R82" s="29">
        <f t="shared" si="27"/>
        <v>16</v>
      </c>
      <c r="S82" s="69">
        <f>AVERAGE(P82/O82)</f>
        <v>6.1403508771929821E-2</v>
      </c>
      <c r="Y82" s="158"/>
      <c r="Z82" s="158"/>
    </row>
    <row r="83" spans="1:29" ht="13.5" thickBot="1" x14ac:dyDescent="0.25">
      <c r="A83" s="18"/>
      <c r="B83" s="28" t="s">
        <v>11</v>
      </c>
      <c r="C83" s="29">
        <f>SUM(O55,C82)</f>
        <v>114</v>
      </c>
      <c r="D83" s="29">
        <f>SUM(P55,D82)</f>
        <v>7</v>
      </c>
      <c r="E83" s="29">
        <f>SUM(Q55,E82)</f>
        <v>97</v>
      </c>
      <c r="F83" s="29">
        <f>SUM(R55,F82)</f>
        <v>16</v>
      </c>
      <c r="G83" s="29">
        <f t="shared" ref="G83:M83" si="28">SUM(C83,G82)</f>
        <v>114</v>
      </c>
      <c r="H83" s="29">
        <f t="shared" si="28"/>
        <v>7</v>
      </c>
      <c r="I83" s="29">
        <f t="shared" si="28"/>
        <v>97</v>
      </c>
      <c r="J83" s="29">
        <f t="shared" si="28"/>
        <v>16</v>
      </c>
      <c r="K83" s="29">
        <f t="shared" si="28"/>
        <v>114</v>
      </c>
      <c r="L83" s="29">
        <f t="shared" si="28"/>
        <v>7</v>
      </c>
      <c r="M83" s="29">
        <f t="shared" si="28"/>
        <v>97</v>
      </c>
      <c r="N83" s="29">
        <f>SUM(AA27,N82)</f>
        <v>0</v>
      </c>
      <c r="O83" s="70"/>
      <c r="P83" s="71"/>
      <c r="Q83" s="71"/>
      <c r="R83" s="71"/>
      <c r="S83" s="72"/>
      <c r="Y83" s="158"/>
      <c r="Z83" s="158"/>
      <c r="AC83" s="158"/>
    </row>
    <row r="84" spans="1:29" ht="13.5" thickBot="1" x14ac:dyDescent="0.25">
      <c r="B84" s="50" t="s">
        <v>12</v>
      </c>
      <c r="C84" s="74"/>
      <c r="D84" s="75"/>
      <c r="E84" s="75"/>
      <c r="F84" s="76"/>
      <c r="G84" s="74"/>
      <c r="H84" s="75"/>
      <c r="I84" s="75"/>
      <c r="J84" s="76"/>
      <c r="K84" s="74"/>
      <c r="L84" s="75"/>
      <c r="M84" s="75"/>
      <c r="N84" s="76"/>
      <c r="O84" s="74"/>
      <c r="P84" s="75"/>
      <c r="Q84" s="75">
        <f>SUM(E28,I28,M28,Q28,E56,I56,M56,Q56,E84,I84,M84)</f>
        <v>0</v>
      </c>
      <c r="R84" s="76"/>
      <c r="S84" s="131">
        <f>1-(P82/(O82-Q82))</f>
        <v>0.58823529411764708</v>
      </c>
      <c r="V84" s="195" t="s">
        <v>25</v>
      </c>
      <c r="W84" s="196"/>
      <c r="X84" s="197"/>
      <c r="Y84" s="158"/>
      <c r="Z84" s="158"/>
      <c r="AA84" s="73" t="s">
        <v>26</v>
      </c>
      <c r="AB84" s="73"/>
      <c r="AC84" s="158"/>
    </row>
    <row r="85" spans="1:29" x14ac:dyDescent="0.2">
      <c r="V85" s="77" t="s">
        <v>27</v>
      </c>
      <c r="W85" s="61"/>
      <c r="X85" s="78">
        <v>0.36842105263157893</v>
      </c>
      <c r="Y85" s="158" t="s">
        <v>37</v>
      </c>
      <c r="Z85" s="158"/>
      <c r="AA85" s="73" t="s">
        <v>28</v>
      </c>
      <c r="AB85" s="73"/>
      <c r="AC85" s="158"/>
    </row>
    <row r="86" spans="1:29" x14ac:dyDescent="0.2">
      <c r="A86" s="67" t="s">
        <v>31</v>
      </c>
      <c r="C86" s="130">
        <f>COUNTA(C1,G1,K1,O1,C29,G29,K29,O29,C57,G57,K57)</f>
        <v>7</v>
      </c>
      <c r="E86" s="73" t="s">
        <v>32</v>
      </c>
      <c r="V86" s="77" t="s">
        <v>29</v>
      </c>
      <c r="W86" s="61" t="s">
        <v>385</v>
      </c>
      <c r="X86" s="79">
        <v>0.14893617021276595</v>
      </c>
      <c r="Y86" s="158" t="s">
        <v>205</v>
      </c>
      <c r="Z86" s="158"/>
      <c r="AA86" s="73" t="s">
        <v>30</v>
      </c>
      <c r="AB86" s="73"/>
      <c r="AC86" s="158"/>
    </row>
    <row r="87" spans="1:29" x14ac:dyDescent="0.2">
      <c r="E87" s="73"/>
      <c r="V87" s="77" t="s">
        <v>29</v>
      </c>
      <c r="W87" s="61" t="s">
        <v>432</v>
      </c>
      <c r="X87" s="147">
        <v>0.15000000000000002</v>
      </c>
      <c r="Y87" s="158" t="s">
        <v>205</v>
      </c>
      <c r="Z87" s="158"/>
      <c r="AA87" s="158"/>
      <c r="AB87" s="158"/>
      <c r="AC87" s="158"/>
    </row>
    <row r="88" spans="1:29" x14ac:dyDescent="0.2">
      <c r="V88" s="77" t="s">
        <v>29</v>
      </c>
      <c r="W88" s="61">
        <v>0</v>
      </c>
      <c r="X88" s="147" t="e">
        <v>#DIV/0!</v>
      </c>
      <c r="Y88" s="158" t="s">
        <v>205</v>
      </c>
    </row>
    <row r="89" spans="1:29" x14ac:dyDescent="0.2">
      <c r="V89" s="80" t="s">
        <v>29</v>
      </c>
      <c r="W89" s="81">
        <v>0</v>
      </c>
      <c r="X89" s="82" t="e">
        <v>#DIV/0!</v>
      </c>
      <c r="Y89" s="158" t="s">
        <v>205</v>
      </c>
    </row>
  </sheetData>
  <sheetProtection password="97AA" sheet="1" objects="1" scenarios="1"/>
  <sortState ref="T35:T42">
    <sortCondition ref="T35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4 Y77:Z77">
    <cfRule type="cellIs" dxfId="83" priority="5" stopIfTrue="1" operator="equal">
      <formula>$Y$79</formula>
    </cfRule>
  </conditionalFormatting>
  <conditionalFormatting sqref="AA59:AB74 AA77:AB77">
    <cfRule type="cellIs" dxfId="82" priority="6" stopIfTrue="1" operator="equal">
      <formula>$AA$79</formula>
    </cfRule>
  </conditionalFormatting>
  <conditionalFormatting sqref="Y75:Z75">
    <cfRule type="cellIs" dxfId="81" priority="3" stopIfTrue="1" operator="equal">
      <formula>$Y$79</formula>
    </cfRule>
  </conditionalFormatting>
  <conditionalFormatting sqref="AA75:AB75">
    <cfRule type="cellIs" dxfId="80" priority="4" stopIfTrue="1" operator="equal">
      <formula>$AA$79</formula>
    </cfRule>
  </conditionalFormatting>
  <conditionalFormatting sqref="Y76:Z76">
    <cfRule type="cellIs" dxfId="79" priority="1" stopIfTrue="1" operator="equal">
      <formula>$Y$79</formula>
    </cfRule>
  </conditionalFormatting>
  <conditionalFormatting sqref="AA76:AB76">
    <cfRule type="cellIs" dxfId="7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Athens Timberwolves</vt:lpstr>
      <vt:lpstr>Austin Blackhawks</vt:lpstr>
      <vt:lpstr>Bayou City Heat</vt:lpstr>
      <vt:lpstr>BCS Outlaws</vt:lpstr>
      <vt:lpstr>Boston Renegades</vt:lpstr>
      <vt:lpstr>Caribbean Hurricanes</vt:lpstr>
      <vt:lpstr>Chicago Comets</vt:lpstr>
      <vt:lpstr>Colorado Storm</vt:lpstr>
      <vt:lpstr>Daytona Bats</vt:lpstr>
      <vt:lpstr>Indy Edge</vt:lpstr>
      <vt:lpstr>Indy Thunder</vt:lpstr>
      <vt:lpstr>Lonestar Roadrunners</vt:lpstr>
      <vt:lpstr>Long Island Bombers</vt:lpstr>
      <vt:lpstr>Minnesota Millers</vt:lpstr>
      <vt:lpstr>New Jersey Titans</vt:lpstr>
      <vt:lpstr>Rochester Pioneers</vt:lpstr>
      <vt:lpstr>San Antonio Jets</vt:lpstr>
      <vt:lpstr>Seattle Sluggers</vt:lpstr>
      <vt:lpstr>St Louis Firing Squad</vt:lpstr>
      <vt:lpstr>Taiwan Homerun</vt:lpstr>
      <vt:lpstr>Tyler Tigers</vt:lpstr>
      <vt:lpstr>Toronto Blind Jays</vt:lpstr>
      <vt:lpstr>Player Totals</vt:lpstr>
      <vt:lpstr>Spotter Score</vt:lpstr>
      <vt:lpstr>All Tournament</vt:lpstr>
      <vt:lpstr>'Athens Timberwolves'!Print_Area</vt:lpstr>
      <vt:lpstr>'Austin Blackhawks'!Print_Area</vt:lpstr>
      <vt:lpstr>'Bayou City Heat'!Print_Area</vt:lpstr>
      <vt:lpstr>'BCS Outlaws'!Print_Area</vt:lpstr>
      <vt:lpstr>'Boston Renegades'!Print_Area</vt:lpstr>
      <vt:lpstr>'Caribbean Hurricanes'!Print_Area</vt:lpstr>
      <vt:lpstr>'Chicago Comets'!Print_Area</vt:lpstr>
      <vt:lpstr>'Colorado Storm'!Print_Area</vt:lpstr>
      <vt:lpstr>'Daytona Bats'!Print_Area</vt:lpstr>
      <vt:lpstr>'Indy Edge'!Print_Area</vt:lpstr>
      <vt:lpstr>'Indy Thunder'!Print_Area</vt:lpstr>
      <vt:lpstr>'Lonestar Roadrunners'!Print_Area</vt:lpstr>
      <vt:lpstr>'Long Island Bombers'!Print_Area</vt:lpstr>
      <vt:lpstr>'Minnesota Millers'!Print_Area</vt:lpstr>
      <vt:lpstr>'New Jersey Titans'!Print_Area</vt:lpstr>
      <vt:lpstr>'Rochester Pioneers'!Print_Area</vt:lpstr>
      <vt:lpstr>'San Antonio Jets'!Print_Area</vt:lpstr>
      <vt:lpstr>'Seattle Sluggers'!Print_Area</vt:lpstr>
      <vt:lpstr>'St Louis Firing Squad'!Print_Area</vt:lpstr>
      <vt:lpstr>'Taiwan Homerun'!Print_Area</vt:lpstr>
      <vt:lpstr>'Toronto Blind Jays'!Print_Area</vt:lpstr>
      <vt:lpstr>'Tyler Tigers'!Print_Area</vt:lpstr>
      <vt:lpstr>stat1</vt:lpstr>
      <vt:lpstr>stat2</vt:lpstr>
      <vt:lpstr>stat3</vt:lpstr>
    </vt:vector>
  </TitlesOfParts>
  <Company>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jb4208</dc:creator>
  <cp:keywords>NOT-APPL</cp:keywords>
  <dc:description>NOT-APPL</dc:description>
  <cp:lastModifiedBy>Stephen Guerra</cp:lastModifiedBy>
  <cp:lastPrinted>2005-08-19T20:53:24Z</cp:lastPrinted>
  <dcterms:created xsi:type="dcterms:W3CDTF">2002-07-10T12:29:30Z</dcterms:created>
  <dcterms:modified xsi:type="dcterms:W3CDTF">2017-08-19T18:45:13Z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