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97AA" lockStructure="1"/>
  <bookViews>
    <workbookView xWindow="13425" yWindow="60" windowWidth="15390" windowHeight="12630" tabRatio="864"/>
  </bookViews>
  <sheets>
    <sheet name="Arizona Phenoms" sheetId="59" r:id="rId1"/>
    <sheet name="Athens Timberwolves" sheetId="51" r:id="rId2"/>
    <sheet name="Atlanta Eclipse" sheetId="45" r:id="rId3"/>
    <sheet name="Austin Blackhawks" sheetId="22" r:id="rId4"/>
    <sheet name="Bayou City Heat" sheetId="1" r:id="rId5"/>
    <sheet name="BCS Outlaws" sheetId="62" r:id="rId6"/>
    <sheet name="Boston Renegades" sheetId="26" r:id="rId7"/>
    <sheet name="Canada" sheetId="54" r:id="rId8"/>
    <sheet name="Chicago Comets" sheetId="28" r:id="rId9"/>
    <sheet name="Colorado Storm" sheetId="36" r:id="rId10"/>
    <sheet name="Columbus Midnight Stars" sheetId="55" r:id="rId11"/>
    <sheet name="Indy Knights" sheetId="30" r:id="rId12"/>
    <sheet name="Indy Thunder" sheetId="27" r:id="rId13"/>
    <sheet name="Lonestar Roadrunners" sheetId="57" r:id="rId14"/>
    <sheet name="Long Island Bombers" sheetId="52" r:id="rId15"/>
    <sheet name="Minnesota Millers" sheetId="34" r:id="rId16"/>
    <sheet name="New Jersey Lightning" sheetId="32" r:id="rId17"/>
    <sheet name="New Jersey Titans" sheetId="58" r:id="rId18"/>
    <sheet name="RHI X-Treme" sheetId="49" r:id="rId19"/>
    <sheet name="Rochester Redwings" sheetId="60" r:id="rId20"/>
    <sheet name="Southwest Slammers" sheetId="48" r:id="rId21"/>
    <sheet name="Taiwan Homerun" sheetId="47" r:id="rId22"/>
    <sheet name="Taiwan Lightning" sheetId="61" r:id="rId23"/>
    <sheet name="Tyler Tigers" sheetId="37" r:id="rId24"/>
    <sheet name="Player Totals" sheetId="63" r:id="rId25"/>
    <sheet name="Spotter Score" sheetId="64" r:id="rId26"/>
    <sheet name="All Tournament" sheetId="65" r:id="rId27"/>
  </sheets>
  <definedNames>
    <definedName name="_var1" localSheetId="0">#REF!</definedName>
    <definedName name="_var1" localSheetId="5">#REF!</definedName>
    <definedName name="_var1" localSheetId="7">#REF!</definedName>
    <definedName name="_var1" localSheetId="10">#REF!</definedName>
    <definedName name="_var1" localSheetId="13">#REF!</definedName>
    <definedName name="_var1" localSheetId="17">#REF!</definedName>
    <definedName name="_var1" localSheetId="19">#REF!</definedName>
    <definedName name="_var1" localSheetId="22">#REF!</definedName>
    <definedName name="_var1">#REF!</definedName>
    <definedName name="cellone">'Player Totals'!$A$257</definedName>
    <definedName name="celltwo" localSheetId="0">#REF!</definedName>
    <definedName name="celltwo" localSheetId="5">#REF!</definedName>
    <definedName name="celltwo" localSheetId="7">#REF!</definedName>
    <definedName name="celltwo" localSheetId="10">#REF!</definedName>
    <definedName name="celltwo" localSheetId="13">#REF!</definedName>
    <definedName name="celltwo" localSheetId="17">#REF!</definedName>
    <definedName name="celltwo" localSheetId="19">#REF!</definedName>
    <definedName name="celltwo" localSheetId="22">#REF!</definedName>
    <definedName name="celltwo">#REF!</definedName>
    <definedName name="GAME_1" localSheetId="0">#REF!</definedName>
    <definedName name="GAME_1" localSheetId="5">#REF!</definedName>
    <definedName name="GAME_1" localSheetId="7">#REF!</definedName>
    <definedName name="GAME_1" localSheetId="10">#REF!</definedName>
    <definedName name="GAME_1" localSheetId="13">#REF!</definedName>
    <definedName name="GAME_1" localSheetId="17">#REF!</definedName>
    <definedName name="GAME_1" localSheetId="19">#REF!</definedName>
    <definedName name="GAME_1" localSheetId="22">#REF!</definedName>
    <definedName name="GAME_1">#REF!</definedName>
    <definedName name="GAME_2" localSheetId="0">#REF!</definedName>
    <definedName name="GAME_2" localSheetId="5">#REF!</definedName>
    <definedName name="GAME_2" localSheetId="7">#REF!</definedName>
    <definedName name="GAME_2" localSheetId="10">#REF!</definedName>
    <definedName name="GAME_2" localSheetId="13">#REF!</definedName>
    <definedName name="GAME_2" localSheetId="17">#REF!</definedName>
    <definedName name="GAME_2" localSheetId="19">#REF!</definedName>
    <definedName name="GAME_2" localSheetId="22">#REF!</definedName>
    <definedName name="GAME_2">#REF!</definedName>
    <definedName name="GAME_3" localSheetId="0">#REF!</definedName>
    <definedName name="GAME_3" localSheetId="5">#REF!</definedName>
    <definedName name="GAME_3" localSheetId="7">#REF!</definedName>
    <definedName name="GAME_3" localSheetId="10">#REF!</definedName>
    <definedName name="GAME_3" localSheetId="13">#REF!</definedName>
    <definedName name="GAME_3" localSheetId="17">#REF!</definedName>
    <definedName name="GAME_3" localSheetId="19">#REF!</definedName>
    <definedName name="GAME_3" localSheetId="22">#REF!</definedName>
    <definedName name="GAME_3">#REF!</definedName>
    <definedName name="GAME_4" localSheetId="0">#REF!</definedName>
    <definedName name="GAME_4" localSheetId="5">#REF!</definedName>
    <definedName name="GAME_4" localSheetId="7">#REF!</definedName>
    <definedName name="GAME_4" localSheetId="10">#REF!</definedName>
    <definedName name="GAME_4" localSheetId="13">#REF!</definedName>
    <definedName name="GAME_4" localSheetId="17">#REF!</definedName>
    <definedName name="GAME_4" localSheetId="19">#REF!</definedName>
    <definedName name="GAME_4" localSheetId="22">#REF!</definedName>
    <definedName name="GAME_4">#REF!</definedName>
    <definedName name="GAMES" localSheetId="0">#REF!</definedName>
    <definedName name="GAMES" localSheetId="5">#REF!</definedName>
    <definedName name="GAMES" localSheetId="7">#REF!</definedName>
    <definedName name="GAMES" localSheetId="10">#REF!</definedName>
    <definedName name="GAMES" localSheetId="13">#REF!</definedName>
    <definedName name="GAMES" localSheetId="17">#REF!</definedName>
    <definedName name="GAMES" localSheetId="19">#REF!</definedName>
    <definedName name="GAMES" localSheetId="22">#REF!</definedName>
    <definedName name="GAMES">#REF!</definedName>
    <definedName name="_xlnm.Print_Area" localSheetId="0">'Arizona Phenoms'!$A$57:$S$82</definedName>
    <definedName name="_xlnm.Print_Area" localSheetId="1">'Athens Timberwolves'!$A$57:$S$82</definedName>
    <definedName name="_xlnm.Print_Area" localSheetId="2">'Atlanta Eclipse'!$A$57:$S$82</definedName>
    <definedName name="_xlnm.Print_Area" localSheetId="3">'Austin Blackhawks'!$A$1:$S$84</definedName>
    <definedName name="_xlnm.Print_Area" localSheetId="4">'Bayou City Heat'!$A$57:$S$82</definedName>
    <definedName name="_xlnm.Print_Area" localSheetId="5">'BCS Outlaws'!$A$57:$S$82</definedName>
    <definedName name="_xlnm.Print_Area" localSheetId="6">'Boston Renegades'!$A$57:$S$82</definedName>
    <definedName name="_xlnm.Print_Area" localSheetId="7">Canada!$A$57:$S$82</definedName>
    <definedName name="_xlnm.Print_Area" localSheetId="8">'Chicago Comets'!$A$57:$S$82</definedName>
    <definedName name="_xlnm.Print_Area" localSheetId="9">'Colorado Storm'!$A$57:$S$82</definedName>
    <definedName name="_xlnm.Print_Area" localSheetId="10">'Columbus Midnight Stars'!$A$57:$S$82</definedName>
    <definedName name="_xlnm.Print_Area" localSheetId="11">'Indy Knights'!$A$57:$S$82</definedName>
    <definedName name="_xlnm.Print_Area" localSheetId="12">'Indy Thunder'!$A$57:$S$82</definedName>
    <definedName name="_xlnm.Print_Area" localSheetId="13">'Lonestar Roadrunners'!$A$57:$S$82</definedName>
    <definedName name="_xlnm.Print_Area" localSheetId="14">'Long Island Bombers'!$A$57:$S$82</definedName>
    <definedName name="_xlnm.Print_Area" localSheetId="15">'Minnesota Millers'!$A$57:$S$82</definedName>
    <definedName name="_xlnm.Print_Area" localSheetId="16">'New Jersey Lightning'!$A$57:$S$82</definedName>
    <definedName name="_xlnm.Print_Area" localSheetId="17">'New Jersey Titans'!$A$57:$S$82</definedName>
    <definedName name="_xlnm.Print_Area" localSheetId="18">'RHI X-Treme'!$A$57:$S$82</definedName>
    <definedName name="_xlnm.Print_Area" localSheetId="19">'Rochester Redwings'!$A$57:$S$82</definedName>
    <definedName name="_xlnm.Print_Area" localSheetId="20">'Southwest Slammers'!$A$57:$S$82</definedName>
    <definedName name="_xlnm.Print_Area" localSheetId="21">'Taiwan Homerun'!$A$57:$S$82</definedName>
    <definedName name="_xlnm.Print_Area" localSheetId="22">'Taiwan Lightning'!$A$57:$S$82</definedName>
    <definedName name="_xlnm.Print_Area" localSheetId="23">'Tyler Tigers'!$A$57:$S$82</definedName>
    <definedName name="stat1">'Atlanta Eclipse'!$K$57</definedName>
    <definedName name="stat2">'Atlanta Eclipse'!$K$78</definedName>
    <definedName name="stat3">'Atlanta Eclipse'!$N$57</definedName>
  </definedNames>
  <calcPr calcId="145621"/>
</workbook>
</file>

<file path=xl/calcChain.xml><?xml version="1.0" encoding="utf-8"?>
<calcChain xmlns="http://schemas.openxmlformats.org/spreadsheetml/2006/main">
  <c r="H3" i="63" l="1"/>
  <c r="I3" i="63"/>
  <c r="J3" i="63"/>
  <c r="H4" i="63"/>
  <c r="I4" i="63"/>
  <c r="J4" i="63"/>
  <c r="H5" i="63"/>
  <c r="I5" i="63"/>
  <c r="J5" i="63"/>
  <c r="H6" i="63"/>
  <c r="I6" i="63"/>
  <c r="J6" i="63"/>
  <c r="H7" i="63"/>
  <c r="I7" i="63"/>
  <c r="J7" i="63"/>
  <c r="H8" i="63"/>
  <c r="I8" i="63"/>
  <c r="J8" i="63"/>
  <c r="H9" i="63"/>
  <c r="I9" i="63"/>
  <c r="J9" i="63"/>
  <c r="H10" i="63"/>
  <c r="I10" i="63"/>
  <c r="J10" i="63"/>
  <c r="H11" i="63"/>
  <c r="I11" i="63"/>
  <c r="J11" i="63"/>
  <c r="H12" i="63"/>
  <c r="I12" i="63"/>
  <c r="J12" i="63"/>
  <c r="H13" i="63"/>
  <c r="I13" i="63"/>
  <c r="J13" i="63"/>
  <c r="H14" i="63"/>
  <c r="I14" i="63"/>
  <c r="J14" i="63"/>
  <c r="H15" i="63"/>
  <c r="I15" i="63"/>
  <c r="J15" i="63"/>
  <c r="H16" i="63"/>
  <c r="I16" i="63"/>
  <c r="J16" i="63"/>
  <c r="H17" i="63"/>
  <c r="I17" i="63"/>
  <c r="J17" i="63"/>
  <c r="H18" i="63"/>
  <c r="I18" i="63"/>
  <c r="J18" i="63"/>
  <c r="H19" i="63"/>
  <c r="I19" i="63"/>
  <c r="J19" i="63"/>
  <c r="H20" i="63"/>
  <c r="I20" i="63"/>
  <c r="J20" i="63"/>
  <c r="H21" i="63"/>
  <c r="I21" i="63"/>
  <c r="J21" i="63"/>
  <c r="H22" i="63"/>
  <c r="I22" i="63"/>
  <c r="J22" i="63"/>
  <c r="H23" i="63"/>
  <c r="I23" i="63"/>
  <c r="J23" i="63"/>
  <c r="H24" i="63"/>
  <c r="I24" i="63"/>
  <c r="J24" i="63"/>
  <c r="H25" i="63"/>
  <c r="I25" i="63"/>
  <c r="J25" i="63"/>
  <c r="H26" i="63"/>
  <c r="I26" i="63"/>
  <c r="J26" i="63"/>
  <c r="H27" i="63"/>
  <c r="I27" i="63"/>
  <c r="J27" i="63"/>
  <c r="H28" i="63"/>
  <c r="I28" i="63"/>
  <c r="J28" i="63"/>
  <c r="H29" i="63"/>
  <c r="I29" i="63"/>
  <c r="J29" i="63"/>
  <c r="H30" i="63"/>
  <c r="I30" i="63"/>
  <c r="J30" i="63"/>
  <c r="H31" i="63"/>
  <c r="I31" i="63"/>
  <c r="J31" i="63"/>
  <c r="H32" i="63"/>
  <c r="I32" i="63"/>
  <c r="J32" i="63"/>
  <c r="H33" i="63"/>
  <c r="I33" i="63"/>
  <c r="J33" i="63"/>
  <c r="H34" i="63"/>
  <c r="I34" i="63"/>
  <c r="J34" i="63"/>
  <c r="H35" i="63"/>
  <c r="I35" i="63"/>
  <c r="J35" i="63"/>
  <c r="H36" i="63"/>
  <c r="I36" i="63"/>
  <c r="J36" i="63"/>
  <c r="H37" i="63"/>
  <c r="I37" i="63"/>
  <c r="J37" i="63"/>
  <c r="H38" i="63"/>
  <c r="I38" i="63"/>
  <c r="J38" i="63"/>
  <c r="H39" i="63"/>
  <c r="I39" i="63"/>
  <c r="J39" i="63"/>
  <c r="H40" i="63"/>
  <c r="I40" i="63"/>
  <c r="J40" i="63"/>
  <c r="H41" i="63"/>
  <c r="I41" i="63"/>
  <c r="J41" i="63"/>
  <c r="H42" i="63"/>
  <c r="I42" i="63"/>
  <c r="J42" i="63"/>
  <c r="H43" i="63"/>
  <c r="I43" i="63"/>
  <c r="J43" i="63"/>
  <c r="H44" i="63"/>
  <c r="I44" i="63"/>
  <c r="J44" i="63"/>
  <c r="H45" i="63"/>
  <c r="I45" i="63"/>
  <c r="J45" i="63"/>
  <c r="H46" i="63"/>
  <c r="I46" i="63"/>
  <c r="J46" i="63"/>
  <c r="H47" i="63"/>
  <c r="I47" i="63"/>
  <c r="J47" i="63"/>
  <c r="H48" i="63"/>
  <c r="I48" i="63"/>
  <c r="J48" i="63"/>
  <c r="H49" i="63"/>
  <c r="I49" i="63"/>
  <c r="J49" i="63"/>
  <c r="H50" i="63"/>
  <c r="I50" i="63"/>
  <c r="J50" i="63"/>
  <c r="H51" i="63"/>
  <c r="I51" i="63"/>
  <c r="J51" i="63"/>
  <c r="H52" i="63"/>
  <c r="I52" i="63"/>
  <c r="J52" i="63"/>
  <c r="H53" i="63"/>
  <c r="I53" i="63"/>
  <c r="J53" i="63"/>
  <c r="H54" i="63"/>
  <c r="I54" i="63"/>
  <c r="J54" i="63"/>
  <c r="H55" i="63"/>
  <c r="I55" i="63"/>
  <c r="J55" i="63"/>
  <c r="H56" i="63"/>
  <c r="I56" i="63"/>
  <c r="J56" i="63"/>
  <c r="H57" i="63"/>
  <c r="I57" i="63"/>
  <c r="J57" i="63"/>
  <c r="H58" i="63"/>
  <c r="I58" i="63"/>
  <c r="J58" i="63"/>
  <c r="H59" i="63"/>
  <c r="I59" i="63"/>
  <c r="J59" i="63"/>
  <c r="H60" i="63"/>
  <c r="I60" i="63"/>
  <c r="J60" i="63"/>
  <c r="H61" i="63"/>
  <c r="I61" i="63"/>
  <c r="J61" i="63"/>
  <c r="H62" i="63"/>
  <c r="I62" i="63"/>
  <c r="J62" i="63"/>
  <c r="H63" i="63"/>
  <c r="I63" i="63"/>
  <c r="J63" i="63"/>
  <c r="H64" i="63"/>
  <c r="I64" i="63"/>
  <c r="J64" i="63"/>
  <c r="H65" i="63"/>
  <c r="I65" i="63"/>
  <c r="J65" i="63"/>
  <c r="H66" i="63"/>
  <c r="I66" i="63"/>
  <c r="J66" i="63"/>
  <c r="H67" i="63"/>
  <c r="I67" i="63"/>
  <c r="J67" i="63"/>
  <c r="H68" i="63"/>
  <c r="I68" i="63"/>
  <c r="J68" i="63"/>
  <c r="H69" i="63"/>
  <c r="I69" i="63"/>
  <c r="J69" i="63"/>
  <c r="H70" i="63"/>
  <c r="I70" i="63"/>
  <c r="J70" i="63"/>
  <c r="H71" i="63"/>
  <c r="I71" i="63"/>
  <c r="J71" i="63"/>
  <c r="H72" i="63"/>
  <c r="I72" i="63"/>
  <c r="J72" i="63"/>
  <c r="H73" i="63"/>
  <c r="I73" i="63"/>
  <c r="J73" i="63"/>
  <c r="H74" i="63"/>
  <c r="I74" i="63"/>
  <c r="J74" i="63"/>
  <c r="H75" i="63"/>
  <c r="I75" i="63"/>
  <c r="J75" i="63"/>
  <c r="H76" i="63"/>
  <c r="I76" i="63"/>
  <c r="J76" i="63"/>
  <c r="H77" i="63"/>
  <c r="I77" i="63"/>
  <c r="J77" i="63"/>
  <c r="H78" i="63"/>
  <c r="I78" i="63"/>
  <c r="J78" i="63"/>
  <c r="H79" i="63"/>
  <c r="I79" i="63"/>
  <c r="J79" i="63"/>
  <c r="H80" i="63"/>
  <c r="I80" i="63"/>
  <c r="J80" i="63"/>
  <c r="H81" i="63"/>
  <c r="I81" i="63"/>
  <c r="J81" i="63"/>
  <c r="H82" i="63"/>
  <c r="I82" i="63"/>
  <c r="J82" i="63"/>
  <c r="H83" i="63"/>
  <c r="I83" i="63"/>
  <c r="J83" i="63"/>
  <c r="H84" i="63"/>
  <c r="I84" i="63"/>
  <c r="J84" i="63"/>
  <c r="H85" i="63"/>
  <c r="I85" i="63"/>
  <c r="J85" i="63"/>
  <c r="H86" i="63"/>
  <c r="I86" i="63"/>
  <c r="J86" i="63"/>
  <c r="H87" i="63"/>
  <c r="I87" i="63"/>
  <c r="J87" i="63"/>
  <c r="H88" i="63"/>
  <c r="I88" i="63"/>
  <c r="J88" i="63"/>
  <c r="H89" i="63"/>
  <c r="I89" i="63"/>
  <c r="J89" i="63"/>
  <c r="H90" i="63"/>
  <c r="I90" i="63"/>
  <c r="J90" i="63"/>
  <c r="H91" i="63"/>
  <c r="I91" i="63"/>
  <c r="J91" i="63"/>
  <c r="H92" i="63"/>
  <c r="I92" i="63"/>
  <c r="J92" i="63"/>
  <c r="H93" i="63"/>
  <c r="I93" i="63"/>
  <c r="J93" i="63"/>
  <c r="H94" i="63"/>
  <c r="I94" i="63"/>
  <c r="J94" i="63"/>
  <c r="H95" i="63"/>
  <c r="I95" i="63"/>
  <c r="J95" i="63"/>
  <c r="H96" i="63"/>
  <c r="I96" i="63"/>
  <c r="J96" i="63"/>
  <c r="H97" i="63"/>
  <c r="I97" i="63"/>
  <c r="J97" i="63"/>
  <c r="H98" i="63"/>
  <c r="I98" i="63"/>
  <c r="J98" i="63"/>
  <c r="H99" i="63"/>
  <c r="I99" i="63"/>
  <c r="J99" i="63"/>
  <c r="H100" i="63"/>
  <c r="I100" i="63"/>
  <c r="J100" i="63"/>
  <c r="H101" i="63"/>
  <c r="I101" i="63"/>
  <c r="J101" i="63"/>
  <c r="H102" i="63"/>
  <c r="I102" i="63"/>
  <c r="J102" i="63"/>
  <c r="H103" i="63"/>
  <c r="I103" i="63"/>
  <c r="J103" i="63"/>
  <c r="H104" i="63"/>
  <c r="I104" i="63"/>
  <c r="J104" i="63"/>
  <c r="H105" i="63"/>
  <c r="I105" i="63"/>
  <c r="J105" i="63"/>
  <c r="H106" i="63"/>
  <c r="I106" i="63"/>
  <c r="J106" i="63"/>
  <c r="H107" i="63"/>
  <c r="I107" i="63"/>
  <c r="J107" i="63"/>
  <c r="H108" i="63"/>
  <c r="I108" i="63"/>
  <c r="J108" i="63"/>
  <c r="H109" i="63"/>
  <c r="I109" i="63"/>
  <c r="J109" i="63"/>
  <c r="H110" i="63"/>
  <c r="I110" i="63"/>
  <c r="J110" i="63"/>
  <c r="H111" i="63"/>
  <c r="I111" i="63"/>
  <c r="J111" i="63"/>
  <c r="H112" i="63"/>
  <c r="I112" i="63"/>
  <c r="J112" i="63"/>
  <c r="H113" i="63"/>
  <c r="I113" i="63"/>
  <c r="J113" i="63"/>
  <c r="H114" i="63"/>
  <c r="I114" i="63"/>
  <c r="J114" i="63"/>
  <c r="H115" i="63"/>
  <c r="I115" i="63"/>
  <c r="J115" i="63"/>
  <c r="H116" i="63"/>
  <c r="I116" i="63"/>
  <c r="J116" i="63"/>
  <c r="H117" i="63"/>
  <c r="I117" i="63"/>
  <c r="J117" i="63"/>
  <c r="H118" i="63"/>
  <c r="I118" i="63"/>
  <c r="J118" i="63"/>
  <c r="H119" i="63"/>
  <c r="I119" i="63"/>
  <c r="J119" i="63"/>
  <c r="H120" i="63"/>
  <c r="I120" i="63"/>
  <c r="J120" i="63"/>
  <c r="H121" i="63"/>
  <c r="I121" i="63"/>
  <c r="J121" i="63"/>
  <c r="H122" i="63"/>
  <c r="I122" i="63"/>
  <c r="J122" i="63"/>
  <c r="H123" i="63"/>
  <c r="I123" i="63"/>
  <c r="J123" i="63"/>
  <c r="H124" i="63"/>
  <c r="I124" i="63"/>
  <c r="J124" i="63"/>
  <c r="H125" i="63"/>
  <c r="I125" i="63"/>
  <c r="J125" i="63"/>
  <c r="H126" i="63"/>
  <c r="I126" i="63"/>
  <c r="J126" i="63"/>
  <c r="H127" i="63"/>
  <c r="I127" i="63"/>
  <c r="J127" i="63"/>
  <c r="H128" i="63"/>
  <c r="I128" i="63"/>
  <c r="J128" i="63"/>
  <c r="H129" i="63"/>
  <c r="I129" i="63"/>
  <c r="J129" i="63"/>
  <c r="H130" i="63"/>
  <c r="I130" i="63"/>
  <c r="J130" i="63"/>
  <c r="H131" i="63"/>
  <c r="I131" i="63"/>
  <c r="J131" i="63"/>
  <c r="H132" i="63"/>
  <c r="I132" i="63"/>
  <c r="J132" i="63"/>
  <c r="H133" i="63"/>
  <c r="I133" i="63"/>
  <c r="J133" i="63"/>
  <c r="H134" i="63"/>
  <c r="I134" i="63"/>
  <c r="J134" i="63"/>
  <c r="H135" i="63"/>
  <c r="I135" i="63"/>
  <c r="J135" i="63"/>
  <c r="H136" i="63"/>
  <c r="I136" i="63"/>
  <c r="J136" i="63"/>
  <c r="H137" i="63"/>
  <c r="I137" i="63"/>
  <c r="J137" i="63"/>
  <c r="H138" i="63"/>
  <c r="I138" i="63"/>
  <c r="J138" i="63"/>
  <c r="H139" i="63"/>
  <c r="I139" i="63"/>
  <c r="J139" i="63"/>
  <c r="H140" i="63"/>
  <c r="I140" i="63"/>
  <c r="J140" i="63"/>
  <c r="H141" i="63"/>
  <c r="I141" i="63"/>
  <c r="J141" i="63"/>
  <c r="H142" i="63"/>
  <c r="I142" i="63"/>
  <c r="J142" i="63"/>
  <c r="H143" i="63"/>
  <c r="I143" i="63"/>
  <c r="J143" i="63"/>
  <c r="H144" i="63"/>
  <c r="I144" i="63"/>
  <c r="J144" i="63"/>
  <c r="H145" i="63"/>
  <c r="I145" i="63"/>
  <c r="J145" i="63"/>
  <c r="H146" i="63"/>
  <c r="I146" i="63"/>
  <c r="J146" i="63"/>
  <c r="H147" i="63"/>
  <c r="I147" i="63"/>
  <c r="J147" i="63"/>
  <c r="H148" i="63"/>
  <c r="I148" i="63"/>
  <c r="J148" i="63"/>
  <c r="H149" i="63"/>
  <c r="I149" i="63"/>
  <c r="J149" i="63"/>
  <c r="H150" i="63"/>
  <c r="I150" i="63"/>
  <c r="J150" i="63"/>
  <c r="H151" i="63"/>
  <c r="I151" i="63"/>
  <c r="J151" i="63"/>
  <c r="H152" i="63"/>
  <c r="I152" i="63"/>
  <c r="J152" i="63"/>
  <c r="H153" i="63"/>
  <c r="I153" i="63"/>
  <c r="J153" i="63"/>
  <c r="H154" i="63"/>
  <c r="I154" i="63"/>
  <c r="J154" i="63"/>
  <c r="H155" i="63"/>
  <c r="I155" i="63"/>
  <c r="J155" i="63"/>
  <c r="H156" i="63"/>
  <c r="I156" i="63"/>
  <c r="J156" i="63"/>
  <c r="H157" i="63"/>
  <c r="I157" i="63"/>
  <c r="J157" i="63"/>
  <c r="H158" i="63"/>
  <c r="I158" i="63"/>
  <c r="J158" i="63"/>
  <c r="H159" i="63"/>
  <c r="I159" i="63"/>
  <c r="J159" i="63"/>
  <c r="H160" i="63"/>
  <c r="I160" i="63"/>
  <c r="J160" i="63"/>
  <c r="H161" i="63"/>
  <c r="I161" i="63"/>
  <c r="J161" i="63"/>
  <c r="H162" i="63"/>
  <c r="I162" i="63"/>
  <c r="J162" i="63"/>
  <c r="H163" i="63"/>
  <c r="I163" i="63"/>
  <c r="J163" i="63"/>
  <c r="H164" i="63"/>
  <c r="I164" i="63"/>
  <c r="J164" i="63"/>
  <c r="H165" i="63"/>
  <c r="I165" i="63"/>
  <c r="J165" i="63"/>
  <c r="H166" i="63"/>
  <c r="I166" i="63"/>
  <c r="J166" i="63"/>
  <c r="H167" i="63"/>
  <c r="I167" i="63"/>
  <c r="J167" i="63"/>
  <c r="H168" i="63"/>
  <c r="I168" i="63"/>
  <c r="J168" i="63"/>
  <c r="H169" i="63"/>
  <c r="I169" i="63"/>
  <c r="J169" i="63"/>
  <c r="H170" i="63"/>
  <c r="I170" i="63"/>
  <c r="J170" i="63"/>
  <c r="H171" i="63"/>
  <c r="I171" i="63"/>
  <c r="J171" i="63"/>
  <c r="H172" i="63"/>
  <c r="I172" i="63"/>
  <c r="J172" i="63"/>
  <c r="H173" i="63"/>
  <c r="I173" i="63"/>
  <c r="J173" i="63"/>
  <c r="H174" i="63"/>
  <c r="I174" i="63"/>
  <c r="J174" i="63"/>
  <c r="H175" i="63"/>
  <c r="I175" i="63"/>
  <c r="J175" i="63"/>
  <c r="H176" i="63"/>
  <c r="I176" i="63"/>
  <c r="J176" i="63"/>
  <c r="H177" i="63"/>
  <c r="I177" i="63"/>
  <c r="J177" i="63"/>
  <c r="H178" i="63"/>
  <c r="I178" i="63"/>
  <c r="J178" i="63"/>
  <c r="H179" i="63"/>
  <c r="I179" i="63"/>
  <c r="J179" i="63"/>
  <c r="H180" i="63"/>
  <c r="I180" i="63"/>
  <c r="J180" i="63"/>
  <c r="H181" i="63"/>
  <c r="I181" i="63"/>
  <c r="J181" i="63"/>
  <c r="H182" i="63"/>
  <c r="I182" i="63"/>
  <c r="J182" i="63"/>
  <c r="H183" i="63"/>
  <c r="I183" i="63"/>
  <c r="J183" i="63"/>
  <c r="H184" i="63"/>
  <c r="I184" i="63"/>
  <c r="J184" i="63"/>
  <c r="H185" i="63"/>
  <c r="I185" i="63"/>
  <c r="J185" i="63"/>
  <c r="H186" i="63"/>
  <c r="I186" i="63"/>
  <c r="J186" i="63"/>
  <c r="H187" i="63"/>
  <c r="I187" i="63"/>
  <c r="J187" i="63"/>
  <c r="H188" i="63"/>
  <c r="I188" i="63"/>
  <c r="J188" i="63"/>
  <c r="H189" i="63"/>
  <c r="I189" i="63"/>
  <c r="J189" i="63"/>
  <c r="H190" i="63"/>
  <c r="I190" i="63"/>
  <c r="J190" i="63"/>
  <c r="H191" i="63"/>
  <c r="I191" i="63"/>
  <c r="J191" i="63"/>
  <c r="H192" i="63"/>
  <c r="I192" i="63"/>
  <c r="J192" i="63"/>
  <c r="H193" i="63"/>
  <c r="I193" i="63"/>
  <c r="J193" i="63"/>
  <c r="H194" i="63"/>
  <c r="I194" i="63"/>
  <c r="J194" i="63"/>
  <c r="H195" i="63"/>
  <c r="I195" i="63"/>
  <c r="J195" i="63"/>
  <c r="H196" i="63"/>
  <c r="I196" i="63"/>
  <c r="J196" i="63"/>
  <c r="H197" i="63"/>
  <c r="I197" i="63"/>
  <c r="J197" i="63"/>
  <c r="H198" i="63"/>
  <c r="I198" i="63"/>
  <c r="J198" i="63"/>
  <c r="H199" i="63"/>
  <c r="I199" i="63"/>
  <c r="J199" i="63"/>
  <c r="H200" i="63"/>
  <c r="I200" i="63"/>
  <c r="J200" i="63"/>
  <c r="H201" i="63"/>
  <c r="I201" i="63"/>
  <c r="J201" i="63"/>
  <c r="H202" i="63"/>
  <c r="I202" i="63"/>
  <c r="J202" i="63"/>
  <c r="H203" i="63"/>
  <c r="I203" i="63"/>
  <c r="J203" i="63"/>
  <c r="H204" i="63"/>
  <c r="I204" i="63"/>
  <c r="J204" i="63"/>
  <c r="H205" i="63"/>
  <c r="I205" i="63"/>
  <c r="J205" i="63"/>
  <c r="H206" i="63"/>
  <c r="I206" i="63"/>
  <c r="J206" i="63"/>
  <c r="H207" i="63"/>
  <c r="I207" i="63"/>
  <c r="J207" i="63"/>
  <c r="H208" i="63"/>
  <c r="I208" i="63"/>
  <c r="J208" i="63"/>
  <c r="H209" i="63"/>
  <c r="I209" i="63"/>
  <c r="J209" i="63"/>
  <c r="H210" i="63"/>
  <c r="I210" i="63"/>
  <c r="J210" i="63"/>
  <c r="H211" i="63"/>
  <c r="I211" i="63"/>
  <c r="J211" i="63"/>
  <c r="H212" i="63"/>
  <c r="I212" i="63"/>
  <c r="J212" i="63"/>
  <c r="H213" i="63"/>
  <c r="I213" i="63"/>
  <c r="J213" i="63"/>
  <c r="H214" i="63"/>
  <c r="I214" i="63"/>
  <c r="J214" i="63"/>
  <c r="H215" i="63"/>
  <c r="I215" i="63"/>
  <c r="J215" i="63"/>
  <c r="H216" i="63"/>
  <c r="I216" i="63"/>
  <c r="J216" i="63"/>
  <c r="H217" i="63"/>
  <c r="I217" i="63"/>
  <c r="J217" i="63"/>
  <c r="H218" i="63"/>
  <c r="I218" i="63"/>
  <c r="J218" i="63"/>
  <c r="H219" i="63"/>
  <c r="I219" i="63"/>
  <c r="J219" i="63"/>
  <c r="H220" i="63"/>
  <c r="I220" i="63"/>
  <c r="J220" i="63"/>
  <c r="H221" i="63"/>
  <c r="I221" i="63"/>
  <c r="J221" i="63"/>
  <c r="H222" i="63"/>
  <c r="I222" i="63"/>
  <c r="J222" i="63"/>
  <c r="H223" i="63"/>
  <c r="I223" i="63"/>
  <c r="J223" i="63"/>
  <c r="H224" i="63"/>
  <c r="I224" i="63"/>
  <c r="J224" i="63"/>
  <c r="H225" i="63"/>
  <c r="I225" i="63"/>
  <c r="J225" i="63"/>
  <c r="H226" i="63"/>
  <c r="I226" i="63"/>
  <c r="J226" i="63"/>
  <c r="H227" i="63"/>
  <c r="I227" i="63"/>
  <c r="J227" i="63"/>
  <c r="H228" i="63"/>
  <c r="I228" i="63"/>
  <c r="J228" i="63"/>
  <c r="H229" i="63"/>
  <c r="I229" i="63"/>
  <c r="J229" i="63"/>
  <c r="H230" i="63"/>
  <c r="I230" i="63"/>
  <c r="J230" i="63"/>
  <c r="H231" i="63"/>
  <c r="I231" i="63"/>
  <c r="J231" i="63"/>
  <c r="H232" i="63"/>
  <c r="I232" i="63"/>
  <c r="J232" i="63"/>
  <c r="H233" i="63"/>
  <c r="I233" i="63"/>
  <c r="J233" i="63"/>
  <c r="H234" i="63"/>
  <c r="I234" i="63"/>
  <c r="J234" i="63"/>
  <c r="H235" i="63"/>
  <c r="I235" i="63"/>
  <c r="J235" i="63"/>
  <c r="H236" i="63"/>
  <c r="I236" i="63"/>
  <c r="J236" i="63"/>
  <c r="H237" i="63"/>
  <c r="I237" i="63"/>
  <c r="J237" i="63"/>
  <c r="H238" i="63"/>
  <c r="I238" i="63"/>
  <c r="J238" i="63"/>
  <c r="H239" i="63"/>
  <c r="I239" i="63"/>
  <c r="J239" i="63"/>
  <c r="H240" i="63"/>
  <c r="I240" i="63"/>
  <c r="J240" i="63"/>
  <c r="H241" i="63"/>
  <c r="I241" i="63"/>
  <c r="J241" i="63"/>
  <c r="H242" i="63"/>
  <c r="I242" i="63"/>
  <c r="J242" i="63"/>
  <c r="H243" i="63"/>
  <c r="I243" i="63"/>
  <c r="J243" i="63"/>
  <c r="H244" i="63"/>
  <c r="I244" i="63"/>
  <c r="J244" i="63"/>
  <c r="H245" i="63"/>
  <c r="I245" i="63"/>
  <c r="J245" i="63"/>
  <c r="H246" i="63"/>
  <c r="I246" i="63"/>
  <c r="J246" i="63"/>
  <c r="H247" i="63"/>
  <c r="I247" i="63"/>
  <c r="J247" i="63"/>
  <c r="H248" i="63"/>
  <c r="I248" i="63"/>
  <c r="J248" i="63"/>
  <c r="H249" i="63"/>
  <c r="I249" i="63"/>
  <c r="J249" i="63"/>
  <c r="H250" i="63"/>
  <c r="I250" i="63"/>
  <c r="J250" i="63"/>
  <c r="H251" i="63"/>
  <c r="I251" i="63"/>
  <c r="J251" i="63"/>
  <c r="H252" i="63"/>
  <c r="I252" i="63"/>
  <c r="J252" i="63"/>
  <c r="H253" i="63"/>
  <c r="I253" i="63"/>
  <c r="J253" i="63"/>
  <c r="H254" i="63"/>
  <c r="I254" i="63"/>
  <c r="J254" i="63"/>
  <c r="H255" i="63"/>
  <c r="I255" i="63"/>
  <c r="J255" i="63"/>
  <c r="H256" i="63"/>
  <c r="I256" i="63"/>
  <c r="J256" i="63"/>
  <c r="H257" i="63"/>
  <c r="I257" i="63"/>
  <c r="J257" i="63"/>
  <c r="B76" i="37" l="1"/>
  <c r="A76" i="37"/>
  <c r="B75" i="37"/>
  <c r="A75" i="37"/>
  <c r="B74" i="37"/>
  <c r="A74" i="37"/>
  <c r="B73" i="37"/>
  <c r="A73" i="37"/>
  <c r="B72" i="37"/>
  <c r="A72" i="37"/>
  <c r="B71" i="37"/>
  <c r="A71" i="37"/>
  <c r="B70" i="37"/>
  <c r="A70" i="37"/>
  <c r="B69" i="37"/>
  <c r="A69" i="37"/>
  <c r="B68" i="37"/>
  <c r="A68" i="37"/>
  <c r="B67" i="37"/>
  <c r="A67" i="37"/>
  <c r="B66" i="37"/>
  <c r="A66" i="37"/>
  <c r="B65" i="37"/>
  <c r="A65" i="37"/>
  <c r="B64" i="37"/>
  <c r="A64" i="37"/>
  <c r="B63" i="37"/>
  <c r="A63" i="37"/>
  <c r="B62" i="37"/>
  <c r="A62" i="37"/>
  <c r="B61" i="37"/>
  <c r="A61" i="37"/>
  <c r="B60" i="37"/>
  <c r="A60" i="37"/>
  <c r="R76" i="37"/>
  <c r="Q76" i="37"/>
  <c r="P76" i="37"/>
  <c r="O76" i="37"/>
  <c r="S76" i="37" s="1"/>
  <c r="S75" i="37"/>
  <c r="R75" i="37"/>
  <c r="Q75" i="37"/>
  <c r="P75" i="37"/>
  <c r="O75" i="37"/>
  <c r="S74" i="37"/>
  <c r="R74" i="37"/>
  <c r="Q74" i="37"/>
  <c r="P74" i="37"/>
  <c r="O74" i="37"/>
  <c r="R73" i="37"/>
  <c r="Q73" i="37"/>
  <c r="P73" i="37"/>
  <c r="O73" i="37"/>
  <c r="S72" i="37"/>
  <c r="R72" i="37"/>
  <c r="Q72" i="37"/>
  <c r="P72" i="37"/>
  <c r="O72" i="37"/>
  <c r="R71" i="37"/>
  <c r="Q71" i="37"/>
  <c r="P71" i="37"/>
  <c r="O71" i="37"/>
  <c r="S71" i="37" s="1"/>
  <c r="R70" i="37"/>
  <c r="Q70" i="37"/>
  <c r="P70" i="37"/>
  <c r="O70" i="37"/>
  <c r="S70" i="37" s="1"/>
  <c r="S69" i="37"/>
  <c r="R69" i="37"/>
  <c r="Q69" i="37"/>
  <c r="P69" i="37"/>
  <c r="O69" i="37"/>
  <c r="R68" i="37"/>
  <c r="Q68" i="37"/>
  <c r="P68" i="37"/>
  <c r="O68" i="37"/>
  <c r="S68" i="37" s="1"/>
  <c r="S67" i="37"/>
  <c r="R67" i="37"/>
  <c r="Q67" i="37"/>
  <c r="P67" i="37"/>
  <c r="O67" i="37"/>
  <c r="R66" i="37"/>
  <c r="Q66" i="37"/>
  <c r="P66" i="37"/>
  <c r="S66" i="37" s="1"/>
  <c r="O66" i="37"/>
  <c r="R65" i="37"/>
  <c r="Q65" i="37"/>
  <c r="P65" i="37"/>
  <c r="O65" i="37"/>
  <c r="S64" i="37"/>
  <c r="R64" i="37"/>
  <c r="Q64" i="37"/>
  <c r="P64" i="37"/>
  <c r="O64" i="37"/>
  <c r="R63" i="37"/>
  <c r="Q63" i="37"/>
  <c r="P63" i="37"/>
  <c r="O63" i="37"/>
  <c r="R62" i="37"/>
  <c r="Q62" i="37"/>
  <c r="P62" i="37"/>
  <c r="O62" i="37"/>
  <c r="S61" i="37"/>
  <c r="R61" i="37"/>
  <c r="Q61" i="37"/>
  <c r="P61" i="37"/>
  <c r="O61" i="37"/>
  <c r="R60" i="37"/>
  <c r="Q60" i="37"/>
  <c r="P60" i="37"/>
  <c r="O60" i="37"/>
  <c r="S60" i="37" s="1"/>
  <c r="B76" i="61"/>
  <c r="A76" i="61"/>
  <c r="B75" i="61"/>
  <c r="A75" i="61"/>
  <c r="B74" i="61"/>
  <c r="A74" i="61"/>
  <c r="B73" i="61"/>
  <c r="A73" i="61"/>
  <c r="B72" i="61"/>
  <c r="A72" i="61"/>
  <c r="B71" i="61"/>
  <c r="A71" i="61"/>
  <c r="B70" i="61"/>
  <c r="A70" i="61"/>
  <c r="B69" i="61"/>
  <c r="A69" i="61"/>
  <c r="B68" i="61"/>
  <c r="A68" i="61"/>
  <c r="B67" i="61"/>
  <c r="A67" i="61"/>
  <c r="B66" i="61"/>
  <c r="A66" i="61"/>
  <c r="B65" i="61"/>
  <c r="A65" i="61"/>
  <c r="B64" i="61"/>
  <c r="A64" i="61"/>
  <c r="B63" i="61"/>
  <c r="A63" i="61"/>
  <c r="B62" i="61"/>
  <c r="A62" i="61"/>
  <c r="B61" i="61"/>
  <c r="A61" i="61"/>
  <c r="B60" i="61"/>
  <c r="A60" i="61"/>
  <c r="R76" i="61"/>
  <c r="Q76" i="61"/>
  <c r="P76" i="61"/>
  <c r="O76" i="61"/>
  <c r="S76" i="61" s="1"/>
  <c r="S75" i="61"/>
  <c r="R75" i="61"/>
  <c r="Q75" i="61"/>
  <c r="P75" i="61"/>
  <c r="O75" i="61"/>
  <c r="S74" i="61"/>
  <c r="R74" i="61"/>
  <c r="Q74" i="61"/>
  <c r="P74" i="61"/>
  <c r="O74" i="61"/>
  <c r="R73" i="61"/>
  <c r="Q73" i="61"/>
  <c r="P73" i="61"/>
  <c r="O73" i="61"/>
  <c r="S72" i="61"/>
  <c r="R72" i="61"/>
  <c r="Q72" i="61"/>
  <c r="P72" i="61"/>
  <c r="O72" i="61"/>
  <c r="R71" i="61"/>
  <c r="Q71" i="61"/>
  <c r="P71" i="61"/>
  <c r="O71" i="61"/>
  <c r="S71" i="61" s="1"/>
  <c r="R70" i="61"/>
  <c r="Q70" i="61"/>
  <c r="P70" i="61"/>
  <c r="O70" i="61"/>
  <c r="S70" i="61" s="1"/>
  <c r="R69" i="61"/>
  <c r="Q69" i="61"/>
  <c r="P69" i="61"/>
  <c r="O69" i="61"/>
  <c r="S69" i="61" s="1"/>
  <c r="R68" i="61"/>
  <c r="Q68" i="61"/>
  <c r="P68" i="61"/>
  <c r="O68" i="61"/>
  <c r="S68" i="61" s="1"/>
  <c r="S67" i="61"/>
  <c r="R67" i="61"/>
  <c r="Q67" i="61"/>
  <c r="P67" i="61"/>
  <c r="O67" i="61"/>
  <c r="R66" i="61"/>
  <c r="Q66" i="61"/>
  <c r="P66" i="61"/>
  <c r="S66" i="61" s="1"/>
  <c r="O66" i="61"/>
  <c r="R65" i="61"/>
  <c r="Q65" i="61"/>
  <c r="P65" i="61"/>
  <c r="O65" i="61"/>
  <c r="S65" i="61" s="1"/>
  <c r="S64" i="61"/>
  <c r="R64" i="61"/>
  <c r="Q64" i="61"/>
  <c r="P64" i="61"/>
  <c r="O64" i="61"/>
  <c r="R63" i="61"/>
  <c r="Q63" i="61"/>
  <c r="P63" i="61"/>
  <c r="O63" i="61"/>
  <c r="S63" i="61" s="1"/>
  <c r="R62" i="61"/>
  <c r="Q62" i="61"/>
  <c r="P62" i="61"/>
  <c r="O62" i="61"/>
  <c r="S62" i="61" s="1"/>
  <c r="R61" i="61"/>
  <c r="Q61" i="61"/>
  <c r="P61" i="61"/>
  <c r="O61" i="61"/>
  <c r="S61" i="61" s="1"/>
  <c r="R60" i="61"/>
  <c r="Q60" i="61"/>
  <c r="P60" i="61"/>
  <c r="O60" i="61"/>
  <c r="S60" i="61" s="1"/>
  <c r="B76" i="47"/>
  <c r="A76" i="47"/>
  <c r="B75" i="47"/>
  <c r="A75" i="47"/>
  <c r="B74" i="47"/>
  <c r="A74" i="47"/>
  <c r="B73" i="47"/>
  <c r="A73" i="47"/>
  <c r="B72" i="47"/>
  <c r="A72" i="47"/>
  <c r="B71" i="47"/>
  <c r="A71" i="47"/>
  <c r="B70" i="47"/>
  <c r="A70" i="47"/>
  <c r="B69" i="47"/>
  <c r="A69" i="47"/>
  <c r="B68" i="47"/>
  <c r="A68" i="47"/>
  <c r="B67" i="47"/>
  <c r="A67" i="47"/>
  <c r="B66" i="47"/>
  <c r="A66" i="47"/>
  <c r="B65" i="47"/>
  <c r="A65" i="47"/>
  <c r="B64" i="47"/>
  <c r="A64" i="47"/>
  <c r="B63" i="47"/>
  <c r="A63" i="47"/>
  <c r="B62" i="47"/>
  <c r="A62" i="47"/>
  <c r="B61" i="47"/>
  <c r="A61" i="47"/>
  <c r="B60" i="47"/>
  <c r="A60" i="47"/>
  <c r="R76" i="47"/>
  <c r="Q76" i="47"/>
  <c r="P76" i="47"/>
  <c r="O76" i="47"/>
  <c r="S76" i="47" s="1"/>
  <c r="S75" i="47"/>
  <c r="R75" i="47"/>
  <c r="Q75" i="47"/>
  <c r="P75" i="47"/>
  <c r="O75" i="47"/>
  <c r="S74" i="47"/>
  <c r="R74" i="47"/>
  <c r="Q74" i="47"/>
  <c r="P74" i="47"/>
  <c r="O74" i="47"/>
  <c r="R73" i="47"/>
  <c r="Q73" i="47"/>
  <c r="P73" i="47"/>
  <c r="O73" i="47"/>
  <c r="S72" i="47"/>
  <c r="R72" i="47"/>
  <c r="Q72" i="47"/>
  <c r="P72" i="47"/>
  <c r="O72" i="47"/>
  <c r="R71" i="47"/>
  <c r="Q71" i="47"/>
  <c r="P71" i="47"/>
  <c r="O71" i="47"/>
  <c r="S71" i="47" s="1"/>
  <c r="R70" i="47"/>
  <c r="Q70" i="47"/>
  <c r="P70" i="47"/>
  <c r="O70" i="47"/>
  <c r="S70" i="47" s="1"/>
  <c r="S69" i="47"/>
  <c r="R69" i="47"/>
  <c r="Q69" i="47"/>
  <c r="P69" i="47"/>
  <c r="O69" i="47"/>
  <c r="R68" i="47"/>
  <c r="Q68" i="47"/>
  <c r="P68" i="47"/>
  <c r="O68" i="47"/>
  <c r="S68" i="47" s="1"/>
  <c r="S67" i="47"/>
  <c r="R67" i="47"/>
  <c r="Q67" i="47"/>
  <c r="P67" i="47"/>
  <c r="O67" i="47"/>
  <c r="R66" i="47"/>
  <c r="Q66" i="47"/>
  <c r="P66" i="47"/>
  <c r="S66" i="47" s="1"/>
  <c r="O66" i="47"/>
  <c r="R65" i="47"/>
  <c r="Q65" i="47"/>
  <c r="P65" i="47"/>
  <c r="O65" i="47"/>
  <c r="S65" i="47" s="1"/>
  <c r="S64" i="47"/>
  <c r="R64" i="47"/>
  <c r="Q64" i="47"/>
  <c r="P64" i="47"/>
  <c r="O64" i="47"/>
  <c r="R63" i="47"/>
  <c r="Q63" i="47"/>
  <c r="P63" i="47"/>
  <c r="O63" i="47"/>
  <c r="R62" i="47"/>
  <c r="Q62" i="47"/>
  <c r="P62" i="47"/>
  <c r="O62" i="47"/>
  <c r="S62" i="47" s="1"/>
  <c r="S61" i="47"/>
  <c r="R61" i="47"/>
  <c r="Q61" i="47"/>
  <c r="P61" i="47"/>
  <c r="O61" i="47"/>
  <c r="R60" i="47"/>
  <c r="Q60" i="47"/>
  <c r="P60" i="47"/>
  <c r="O60" i="47"/>
  <c r="S60" i="47" s="1"/>
  <c r="B76" i="48"/>
  <c r="A76" i="48"/>
  <c r="B75" i="48"/>
  <c r="A75" i="48"/>
  <c r="B74" i="48"/>
  <c r="A74" i="48"/>
  <c r="B73" i="48"/>
  <c r="A73" i="48"/>
  <c r="B72" i="48"/>
  <c r="A72" i="48"/>
  <c r="B71" i="48"/>
  <c r="A71" i="48"/>
  <c r="B70" i="48"/>
  <c r="A70" i="48"/>
  <c r="B69" i="48"/>
  <c r="A69" i="48"/>
  <c r="B68" i="48"/>
  <c r="A68" i="48"/>
  <c r="B67" i="48"/>
  <c r="A67" i="48"/>
  <c r="B66" i="48"/>
  <c r="A66" i="48"/>
  <c r="B65" i="48"/>
  <c r="A65" i="48"/>
  <c r="B64" i="48"/>
  <c r="A64" i="48"/>
  <c r="B63" i="48"/>
  <c r="A63" i="48"/>
  <c r="B62" i="48"/>
  <c r="A62" i="48"/>
  <c r="B61" i="48"/>
  <c r="A61" i="48"/>
  <c r="B60" i="48"/>
  <c r="A60" i="48"/>
  <c r="R76" i="48"/>
  <c r="Q76" i="48"/>
  <c r="P76" i="48"/>
  <c r="O76" i="48"/>
  <c r="S76" i="48" s="1"/>
  <c r="S75" i="48"/>
  <c r="R75" i="48"/>
  <c r="Q75" i="48"/>
  <c r="P75" i="48"/>
  <c r="O75" i="48"/>
  <c r="S74" i="48"/>
  <c r="R74" i="48"/>
  <c r="Q74" i="48"/>
  <c r="P74" i="48"/>
  <c r="O74" i="48"/>
  <c r="R73" i="48"/>
  <c r="Q73" i="48"/>
  <c r="P73" i="48"/>
  <c r="O73" i="48"/>
  <c r="S72" i="48"/>
  <c r="R72" i="48"/>
  <c r="Q72" i="48"/>
  <c r="P72" i="48"/>
  <c r="O72" i="48"/>
  <c r="R71" i="48"/>
  <c r="Q71" i="48"/>
  <c r="P71" i="48"/>
  <c r="O71" i="48"/>
  <c r="S71" i="48" s="1"/>
  <c r="R70" i="48"/>
  <c r="Q70" i="48"/>
  <c r="P70" i="48"/>
  <c r="O70" i="48"/>
  <c r="S70" i="48" s="1"/>
  <c r="R69" i="48"/>
  <c r="Q69" i="48"/>
  <c r="P69" i="48"/>
  <c r="O69" i="48"/>
  <c r="S69" i="48" s="1"/>
  <c r="R68" i="48"/>
  <c r="Q68" i="48"/>
  <c r="P68" i="48"/>
  <c r="O68" i="48"/>
  <c r="S68" i="48" s="1"/>
  <c r="S67" i="48"/>
  <c r="R67" i="48"/>
  <c r="Q67" i="48"/>
  <c r="P67" i="48"/>
  <c r="O67" i="48"/>
  <c r="R66" i="48"/>
  <c r="Q66" i="48"/>
  <c r="P66" i="48"/>
  <c r="S66" i="48" s="1"/>
  <c r="O66" i="48"/>
  <c r="S65" i="48"/>
  <c r="R65" i="48"/>
  <c r="Q65" i="48"/>
  <c r="P65" i="48"/>
  <c r="O65" i="48"/>
  <c r="S64" i="48"/>
  <c r="R64" i="48"/>
  <c r="Q64" i="48"/>
  <c r="P64" i="48"/>
  <c r="O64" i="48"/>
  <c r="R63" i="48"/>
  <c r="Q63" i="48"/>
  <c r="P63" i="48"/>
  <c r="O63" i="48"/>
  <c r="S63" i="48" s="1"/>
  <c r="R62" i="48"/>
  <c r="Q62" i="48"/>
  <c r="P62" i="48"/>
  <c r="O62" i="48"/>
  <c r="S62" i="48" s="1"/>
  <c r="R61" i="48"/>
  <c r="Q61" i="48"/>
  <c r="P61" i="48"/>
  <c r="O61" i="48"/>
  <c r="S61" i="48" s="1"/>
  <c r="R60" i="48"/>
  <c r="Q60" i="48"/>
  <c r="P60" i="48"/>
  <c r="O60" i="48"/>
  <c r="S60" i="48" s="1"/>
  <c r="B76" i="60"/>
  <c r="A76" i="60"/>
  <c r="B75" i="60"/>
  <c r="A75" i="60"/>
  <c r="B74" i="60"/>
  <c r="A74" i="60"/>
  <c r="B73" i="60"/>
  <c r="A73" i="60"/>
  <c r="B72" i="60"/>
  <c r="A72" i="60"/>
  <c r="B71" i="60"/>
  <c r="A71" i="60"/>
  <c r="B70" i="60"/>
  <c r="A70" i="60"/>
  <c r="B69" i="60"/>
  <c r="A69" i="60"/>
  <c r="B68" i="60"/>
  <c r="A68" i="60"/>
  <c r="B67" i="60"/>
  <c r="A67" i="60"/>
  <c r="B66" i="60"/>
  <c r="A66" i="60"/>
  <c r="B65" i="60"/>
  <c r="A65" i="60"/>
  <c r="B64" i="60"/>
  <c r="A64" i="60"/>
  <c r="B63" i="60"/>
  <c r="A63" i="60"/>
  <c r="B62" i="60"/>
  <c r="A62" i="60"/>
  <c r="B61" i="60"/>
  <c r="A61" i="60"/>
  <c r="B60" i="60"/>
  <c r="A60" i="60"/>
  <c r="R76" i="60"/>
  <c r="Q76" i="60"/>
  <c r="P76" i="60"/>
  <c r="O76" i="60"/>
  <c r="S76" i="60" s="1"/>
  <c r="S75" i="60"/>
  <c r="R75" i="60"/>
  <c r="Q75" i="60"/>
  <c r="P75" i="60"/>
  <c r="O75" i="60"/>
  <c r="R74" i="60"/>
  <c r="Q74" i="60"/>
  <c r="P74" i="60"/>
  <c r="S74" i="60" s="1"/>
  <c r="O74" i="60"/>
  <c r="R73" i="60"/>
  <c r="Q73" i="60"/>
  <c r="P73" i="60"/>
  <c r="O73" i="60"/>
  <c r="S72" i="60"/>
  <c r="R72" i="60"/>
  <c r="Q72" i="60"/>
  <c r="P72" i="60"/>
  <c r="O72" i="60"/>
  <c r="R71" i="60"/>
  <c r="Q71" i="60"/>
  <c r="P71" i="60"/>
  <c r="O71" i="60"/>
  <c r="S71" i="60" s="1"/>
  <c r="R70" i="60"/>
  <c r="Q70" i="60"/>
  <c r="P70" i="60"/>
  <c r="O70" i="60"/>
  <c r="S70" i="60" s="1"/>
  <c r="S69" i="60"/>
  <c r="R69" i="60"/>
  <c r="Q69" i="60"/>
  <c r="P69" i="60"/>
  <c r="O69" i="60"/>
  <c r="R68" i="60"/>
  <c r="Q68" i="60"/>
  <c r="P68" i="60"/>
  <c r="O68" i="60"/>
  <c r="S68" i="60" s="1"/>
  <c r="S67" i="60"/>
  <c r="R67" i="60"/>
  <c r="Q67" i="60"/>
  <c r="P67" i="60"/>
  <c r="O67" i="60"/>
  <c r="R66" i="60"/>
  <c r="Q66" i="60"/>
  <c r="P66" i="60"/>
  <c r="S66" i="60" s="1"/>
  <c r="O66" i="60"/>
  <c r="R65" i="60"/>
  <c r="Q65" i="60"/>
  <c r="P65" i="60"/>
  <c r="O65" i="60"/>
  <c r="S65" i="60" s="1"/>
  <c r="S64" i="60"/>
  <c r="R64" i="60"/>
  <c r="Q64" i="60"/>
  <c r="P64" i="60"/>
  <c r="O64" i="60"/>
  <c r="R63" i="60"/>
  <c r="Q63" i="60"/>
  <c r="P63" i="60"/>
  <c r="O63" i="60"/>
  <c r="S63" i="60" s="1"/>
  <c r="R62" i="60"/>
  <c r="Q62" i="60"/>
  <c r="P62" i="60"/>
  <c r="O62" i="60"/>
  <c r="S62" i="60" s="1"/>
  <c r="S61" i="60"/>
  <c r="R61" i="60"/>
  <c r="Q61" i="60"/>
  <c r="P61" i="60"/>
  <c r="O61" i="60"/>
  <c r="R60" i="60"/>
  <c r="Q60" i="60"/>
  <c r="P60" i="60"/>
  <c r="O60" i="60"/>
  <c r="S60" i="60" s="1"/>
  <c r="B76" i="49"/>
  <c r="A76" i="49"/>
  <c r="B75" i="49"/>
  <c r="A75" i="49"/>
  <c r="B74" i="49"/>
  <c r="A74" i="49"/>
  <c r="B73" i="49"/>
  <c r="A73" i="49"/>
  <c r="B72" i="49"/>
  <c r="A72" i="49"/>
  <c r="B71" i="49"/>
  <c r="A71" i="49"/>
  <c r="B70" i="49"/>
  <c r="A70" i="49"/>
  <c r="B69" i="49"/>
  <c r="A69" i="49"/>
  <c r="B68" i="49"/>
  <c r="A68" i="49"/>
  <c r="B67" i="49"/>
  <c r="A67" i="49"/>
  <c r="B66" i="49"/>
  <c r="A66" i="49"/>
  <c r="B65" i="49"/>
  <c r="A65" i="49"/>
  <c r="B64" i="49"/>
  <c r="A64" i="49"/>
  <c r="B63" i="49"/>
  <c r="A63" i="49"/>
  <c r="B62" i="49"/>
  <c r="A62" i="49"/>
  <c r="B61" i="49"/>
  <c r="A61" i="49"/>
  <c r="B60" i="49"/>
  <c r="A60" i="49"/>
  <c r="R76" i="49"/>
  <c r="Q76" i="49"/>
  <c r="P76" i="49"/>
  <c r="O76" i="49"/>
  <c r="S76" i="49" s="1"/>
  <c r="S75" i="49"/>
  <c r="R75" i="49"/>
  <c r="Q75" i="49"/>
  <c r="P75" i="49"/>
  <c r="O75" i="49"/>
  <c r="R74" i="49"/>
  <c r="Q74" i="49"/>
  <c r="P74" i="49"/>
  <c r="O74" i="49"/>
  <c r="S74" i="49" s="1"/>
  <c r="S73" i="49"/>
  <c r="R73" i="49"/>
  <c r="Q73" i="49"/>
  <c r="P73" i="49"/>
  <c r="O73" i="49"/>
  <c r="S72" i="49"/>
  <c r="R72" i="49"/>
  <c r="Q72" i="49"/>
  <c r="P72" i="49"/>
  <c r="O72" i="49"/>
  <c r="R71" i="49"/>
  <c r="Q71" i="49"/>
  <c r="P71" i="49"/>
  <c r="O71" i="49"/>
  <c r="S71" i="49" s="1"/>
  <c r="S70" i="49"/>
  <c r="R70" i="49"/>
  <c r="Q70" i="49"/>
  <c r="P70" i="49"/>
  <c r="O70" i="49"/>
  <c r="R69" i="49"/>
  <c r="Q69" i="49"/>
  <c r="P69" i="49"/>
  <c r="O69" i="49"/>
  <c r="S69" i="49" s="1"/>
  <c r="R68" i="49"/>
  <c r="Q68" i="49"/>
  <c r="P68" i="49"/>
  <c r="O68" i="49"/>
  <c r="S68" i="49" s="1"/>
  <c r="S67" i="49"/>
  <c r="R67" i="49"/>
  <c r="Q67" i="49"/>
  <c r="P67" i="49"/>
  <c r="O67" i="49"/>
  <c r="R66" i="49"/>
  <c r="Q66" i="49"/>
  <c r="P66" i="49"/>
  <c r="O66" i="49"/>
  <c r="S66" i="49" s="1"/>
  <c r="S65" i="49"/>
  <c r="R65" i="49"/>
  <c r="Q65" i="49"/>
  <c r="P65" i="49"/>
  <c r="O65" i="49"/>
  <c r="S64" i="49"/>
  <c r="R64" i="49"/>
  <c r="Q64" i="49"/>
  <c r="P64" i="49"/>
  <c r="O64" i="49"/>
  <c r="R63" i="49"/>
  <c r="Q63" i="49"/>
  <c r="P63" i="49"/>
  <c r="O63" i="49"/>
  <c r="S63" i="49" s="1"/>
  <c r="S62" i="49"/>
  <c r="R62" i="49"/>
  <c r="Q62" i="49"/>
  <c r="P62" i="49"/>
  <c r="O62" i="49"/>
  <c r="R61" i="49"/>
  <c r="Q61" i="49"/>
  <c r="P61" i="49"/>
  <c r="O61" i="49"/>
  <c r="S61" i="49" s="1"/>
  <c r="R60" i="49"/>
  <c r="Q60" i="49"/>
  <c r="P60" i="49"/>
  <c r="O60" i="49"/>
  <c r="S60" i="49" s="1"/>
  <c r="B76" i="58"/>
  <c r="A76" i="58"/>
  <c r="B75" i="58"/>
  <c r="A75" i="58"/>
  <c r="B74" i="58"/>
  <c r="A74" i="58"/>
  <c r="B73" i="58"/>
  <c r="A73" i="58"/>
  <c r="B72" i="58"/>
  <c r="A72" i="58"/>
  <c r="B71" i="58"/>
  <c r="A71" i="58"/>
  <c r="B70" i="58"/>
  <c r="A70" i="58"/>
  <c r="B69" i="58"/>
  <c r="A69" i="58"/>
  <c r="B68" i="58"/>
  <c r="A68" i="58"/>
  <c r="B67" i="58"/>
  <c r="A67" i="58"/>
  <c r="B66" i="58"/>
  <c r="A66" i="58"/>
  <c r="B65" i="58"/>
  <c r="A65" i="58"/>
  <c r="B64" i="58"/>
  <c r="A64" i="58"/>
  <c r="B63" i="58"/>
  <c r="A63" i="58"/>
  <c r="B62" i="58"/>
  <c r="A62" i="58"/>
  <c r="B61" i="58"/>
  <c r="A61" i="58"/>
  <c r="B60" i="58"/>
  <c r="A60" i="58"/>
  <c r="R76" i="58"/>
  <c r="Q76" i="58"/>
  <c r="P76" i="58"/>
  <c r="O76" i="58"/>
  <c r="S76" i="58" s="1"/>
  <c r="S75" i="58"/>
  <c r="R75" i="58"/>
  <c r="Q75" i="58"/>
  <c r="P75" i="58"/>
  <c r="O75" i="58"/>
  <c r="R74" i="58"/>
  <c r="Q74" i="58"/>
  <c r="P74" i="58"/>
  <c r="O74" i="58"/>
  <c r="S73" i="58"/>
  <c r="R73" i="58"/>
  <c r="Q73" i="58"/>
  <c r="P73" i="58"/>
  <c r="O73" i="58"/>
  <c r="R72" i="58"/>
  <c r="Q72" i="58"/>
  <c r="P72" i="58"/>
  <c r="O72" i="58"/>
  <c r="S72" i="58" s="1"/>
  <c r="R71" i="58"/>
  <c r="Q71" i="58"/>
  <c r="P71" i="58"/>
  <c r="O71" i="58"/>
  <c r="S71" i="58" s="1"/>
  <c r="S70" i="58"/>
  <c r="R70" i="58"/>
  <c r="Q70" i="58"/>
  <c r="P70" i="58"/>
  <c r="O70" i="58"/>
  <c r="R69" i="58"/>
  <c r="Q69" i="58"/>
  <c r="P69" i="58"/>
  <c r="O69" i="58"/>
  <c r="S69" i="58" s="1"/>
  <c r="R68" i="58"/>
  <c r="Q68" i="58"/>
  <c r="P68" i="58"/>
  <c r="O68" i="58"/>
  <c r="S68" i="58" s="1"/>
  <c r="S67" i="58"/>
  <c r="R67" i="58"/>
  <c r="Q67" i="58"/>
  <c r="P67" i="58"/>
  <c r="O67" i="58"/>
  <c r="R66" i="58"/>
  <c r="Q66" i="58"/>
  <c r="P66" i="58"/>
  <c r="O66" i="58"/>
  <c r="S66" i="58" s="1"/>
  <c r="S65" i="58"/>
  <c r="R65" i="58"/>
  <c r="Q65" i="58"/>
  <c r="P65" i="58"/>
  <c r="O65" i="58"/>
  <c r="R64" i="58"/>
  <c r="Q64" i="58"/>
  <c r="P64" i="58"/>
  <c r="O64" i="58"/>
  <c r="S64" i="58" s="1"/>
  <c r="R63" i="58"/>
  <c r="Q63" i="58"/>
  <c r="P63" i="58"/>
  <c r="O63" i="58"/>
  <c r="S63" i="58" s="1"/>
  <c r="S62" i="58"/>
  <c r="R62" i="58"/>
  <c r="Q62" i="58"/>
  <c r="P62" i="58"/>
  <c r="O62" i="58"/>
  <c r="R61" i="58"/>
  <c r="Q61" i="58"/>
  <c r="P61" i="58"/>
  <c r="O61" i="58"/>
  <c r="S61" i="58" s="1"/>
  <c r="R60" i="58"/>
  <c r="Q60" i="58"/>
  <c r="P60" i="58"/>
  <c r="O60" i="58"/>
  <c r="S60" i="58" s="1"/>
  <c r="B76" i="32"/>
  <c r="A76" i="32"/>
  <c r="B75" i="32"/>
  <c r="A75" i="32"/>
  <c r="B74" i="32"/>
  <c r="A74" i="32"/>
  <c r="B73" i="32"/>
  <c r="A73" i="32"/>
  <c r="B72" i="32"/>
  <c r="A72" i="32"/>
  <c r="B71" i="32"/>
  <c r="A71" i="32"/>
  <c r="B70" i="32"/>
  <c r="A70" i="32"/>
  <c r="B69" i="32"/>
  <c r="A69" i="32"/>
  <c r="B68" i="32"/>
  <c r="A68" i="32"/>
  <c r="B67" i="32"/>
  <c r="A67" i="32"/>
  <c r="B66" i="32"/>
  <c r="A66" i="32"/>
  <c r="B65" i="32"/>
  <c r="A65" i="32"/>
  <c r="B64" i="32"/>
  <c r="A64" i="32"/>
  <c r="B63" i="32"/>
  <c r="A63" i="32"/>
  <c r="B62" i="32"/>
  <c r="A62" i="32"/>
  <c r="B61" i="32"/>
  <c r="A61" i="32"/>
  <c r="B60" i="32"/>
  <c r="A60" i="32"/>
  <c r="R76" i="32"/>
  <c r="Q76" i="32"/>
  <c r="P76" i="32"/>
  <c r="O76" i="32"/>
  <c r="S76" i="32" s="1"/>
  <c r="S75" i="32"/>
  <c r="R75" i="32"/>
  <c r="Q75" i="32"/>
  <c r="P75" i="32"/>
  <c r="O75" i="32"/>
  <c r="R74" i="32"/>
  <c r="Q74" i="32"/>
  <c r="P74" i="32"/>
  <c r="O74" i="32"/>
  <c r="S74" i="32" s="1"/>
  <c r="S73" i="32"/>
  <c r="R73" i="32"/>
  <c r="Q73" i="32"/>
  <c r="P73" i="32"/>
  <c r="O73" i="32"/>
  <c r="S72" i="32"/>
  <c r="R72" i="32"/>
  <c r="Q72" i="32"/>
  <c r="P72" i="32"/>
  <c r="O72" i="32"/>
  <c r="R71" i="32"/>
  <c r="Q71" i="32"/>
  <c r="P71" i="32"/>
  <c r="O71" i="32"/>
  <c r="S70" i="32"/>
  <c r="R70" i="32"/>
  <c r="Q70" i="32"/>
  <c r="P70" i="32"/>
  <c r="O70" i="32"/>
  <c r="R69" i="32"/>
  <c r="Q69" i="32"/>
  <c r="P69" i="32"/>
  <c r="O69" i="32"/>
  <c r="S69" i="32" s="1"/>
  <c r="R68" i="32"/>
  <c r="Q68" i="32"/>
  <c r="P68" i="32"/>
  <c r="O68" i="32"/>
  <c r="S68" i="32" s="1"/>
  <c r="S67" i="32"/>
  <c r="R67" i="32"/>
  <c r="Q67" i="32"/>
  <c r="P67" i="32"/>
  <c r="O67" i="32"/>
  <c r="R66" i="32"/>
  <c r="Q66" i="32"/>
  <c r="P66" i="32"/>
  <c r="O66" i="32"/>
  <c r="S66" i="32" s="1"/>
  <c r="S65" i="32"/>
  <c r="R65" i="32"/>
  <c r="Q65" i="32"/>
  <c r="P65" i="32"/>
  <c r="O65" i="32"/>
  <c r="S64" i="32"/>
  <c r="R64" i="32"/>
  <c r="Q64" i="32"/>
  <c r="P64" i="32"/>
  <c r="O64" i="32"/>
  <c r="R63" i="32"/>
  <c r="Q63" i="32"/>
  <c r="P63" i="32"/>
  <c r="O63" i="32"/>
  <c r="S63" i="32" s="1"/>
  <c r="S62" i="32"/>
  <c r="R62" i="32"/>
  <c r="Q62" i="32"/>
  <c r="P62" i="32"/>
  <c r="O62" i="32"/>
  <c r="R61" i="32"/>
  <c r="Q61" i="32"/>
  <c r="P61" i="32"/>
  <c r="O61" i="32"/>
  <c r="S61" i="32" s="1"/>
  <c r="R60" i="32"/>
  <c r="Q60" i="32"/>
  <c r="P60" i="32"/>
  <c r="O60" i="32"/>
  <c r="S60" i="32" s="1"/>
  <c r="B76" i="34"/>
  <c r="A76" i="34"/>
  <c r="B75" i="34"/>
  <c r="A75" i="34"/>
  <c r="B74" i="34"/>
  <c r="A74" i="34"/>
  <c r="B73" i="34"/>
  <c r="A73" i="34"/>
  <c r="B72" i="34"/>
  <c r="A72" i="34"/>
  <c r="B71" i="34"/>
  <c r="A71" i="34"/>
  <c r="B70" i="34"/>
  <c r="A70" i="34"/>
  <c r="B69" i="34"/>
  <c r="A69" i="34"/>
  <c r="B68" i="34"/>
  <c r="A68" i="34"/>
  <c r="B67" i="34"/>
  <c r="A67" i="34"/>
  <c r="B66" i="34"/>
  <c r="A66" i="34"/>
  <c r="B65" i="34"/>
  <c r="A65" i="34"/>
  <c r="B64" i="34"/>
  <c r="A64" i="34"/>
  <c r="B63" i="34"/>
  <c r="A63" i="34"/>
  <c r="B62" i="34"/>
  <c r="A62" i="34"/>
  <c r="B61" i="34"/>
  <c r="A61" i="34"/>
  <c r="B60" i="34"/>
  <c r="A60" i="34"/>
  <c r="S76" i="34"/>
  <c r="R76" i="34"/>
  <c r="Q76" i="34"/>
  <c r="P76" i="34"/>
  <c r="O76" i="34"/>
  <c r="S75" i="34"/>
  <c r="R75" i="34"/>
  <c r="Q75" i="34"/>
  <c r="P75" i="34"/>
  <c r="O75" i="34"/>
  <c r="R74" i="34"/>
  <c r="Q74" i="34"/>
  <c r="P74" i="34"/>
  <c r="O74" i="34"/>
  <c r="S74" i="34" s="1"/>
  <c r="R73" i="34"/>
  <c r="Q73" i="34"/>
  <c r="P73" i="34"/>
  <c r="O73" i="34"/>
  <c r="R72" i="34"/>
  <c r="Q72" i="34"/>
  <c r="P72" i="34"/>
  <c r="O72" i="34"/>
  <c r="S72" i="34" s="1"/>
  <c r="R71" i="34"/>
  <c r="Q71" i="34"/>
  <c r="P71" i="34"/>
  <c r="O71" i="34"/>
  <c r="S71" i="34" s="1"/>
  <c r="S70" i="34"/>
  <c r="R70" i="34"/>
  <c r="Q70" i="34"/>
  <c r="P70" i="34"/>
  <c r="O70" i="34"/>
  <c r="R69" i="34"/>
  <c r="Q69" i="34"/>
  <c r="P69" i="34"/>
  <c r="O69" i="34"/>
  <c r="S69" i="34" s="1"/>
  <c r="S68" i="34"/>
  <c r="R68" i="34"/>
  <c r="Q68" i="34"/>
  <c r="P68" i="34"/>
  <c r="O68" i="34"/>
  <c r="S67" i="34"/>
  <c r="R67" i="34"/>
  <c r="Q67" i="34"/>
  <c r="P67" i="34"/>
  <c r="O67" i="34"/>
  <c r="R66" i="34"/>
  <c r="Q66" i="34"/>
  <c r="P66" i="34"/>
  <c r="O66" i="34"/>
  <c r="S66" i="34" s="1"/>
  <c r="S65" i="34"/>
  <c r="R65" i="34"/>
  <c r="Q65" i="34"/>
  <c r="P65" i="34"/>
  <c r="O65" i="34"/>
  <c r="R64" i="34"/>
  <c r="Q64" i="34"/>
  <c r="P64" i="34"/>
  <c r="O64" i="34"/>
  <c r="S64" i="34" s="1"/>
  <c r="R63" i="34"/>
  <c r="Q63" i="34"/>
  <c r="P63" i="34"/>
  <c r="O63" i="34"/>
  <c r="S63" i="34" s="1"/>
  <c r="S62" i="34"/>
  <c r="R62" i="34"/>
  <c r="Q62" i="34"/>
  <c r="P62" i="34"/>
  <c r="O62" i="34"/>
  <c r="R61" i="34"/>
  <c r="Q61" i="34"/>
  <c r="P61" i="34"/>
  <c r="O61" i="34"/>
  <c r="S60" i="34"/>
  <c r="R60" i="34"/>
  <c r="Q60" i="34"/>
  <c r="P60" i="34"/>
  <c r="O60" i="34"/>
  <c r="B76" i="52"/>
  <c r="A76" i="52"/>
  <c r="B75" i="52"/>
  <c r="A75" i="52"/>
  <c r="B74" i="52"/>
  <c r="A74" i="52"/>
  <c r="B73" i="52"/>
  <c r="A73" i="52"/>
  <c r="B72" i="52"/>
  <c r="A72" i="52"/>
  <c r="B71" i="52"/>
  <c r="A71" i="52"/>
  <c r="B70" i="52"/>
  <c r="A70" i="52"/>
  <c r="B69" i="52"/>
  <c r="A69" i="52"/>
  <c r="B68" i="52"/>
  <c r="A68" i="52"/>
  <c r="B67" i="52"/>
  <c r="A67" i="52"/>
  <c r="B66" i="52"/>
  <c r="A66" i="52"/>
  <c r="B65" i="52"/>
  <c r="A65" i="52"/>
  <c r="B64" i="52"/>
  <c r="A64" i="52"/>
  <c r="B63" i="52"/>
  <c r="A63" i="52"/>
  <c r="B62" i="52"/>
  <c r="A62" i="52"/>
  <c r="B61" i="52"/>
  <c r="A61" i="52"/>
  <c r="B60" i="52"/>
  <c r="A60" i="52"/>
  <c r="R76" i="52"/>
  <c r="Q76" i="52"/>
  <c r="P76" i="52"/>
  <c r="O76" i="52"/>
  <c r="S76" i="52" s="1"/>
  <c r="S75" i="52"/>
  <c r="R75" i="52"/>
  <c r="Q75" i="52"/>
  <c r="P75" i="52"/>
  <c r="O75" i="52"/>
  <c r="R74" i="52"/>
  <c r="Q74" i="52"/>
  <c r="P74" i="52"/>
  <c r="O74" i="52"/>
  <c r="S74" i="52" s="1"/>
  <c r="S73" i="52"/>
  <c r="R73" i="52"/>
  <c r="Q73" i="52"/>
  <c r="P73" i="52"/>
  <c r="O73" i="52"/>
  <c r="S72" i="52"/>
  <c r="R72" i="52"/>
  <c r="Q72" i="52"/>
  <c r="P72" i="52"/>
  <c r="O72" i="52"/>
  <c r="R71" i="52"/>
  <c r="Q71" i="52"/>
  <c r="P71" i="52"/>
  <c r="O71" i="52"/>
  <c r="S71" i="52" s="1"/>
  <c r="S70" i="52"/>
  <c r="R70" i="52"/>
  <c r="Q70" i="52"/>
  <c r="P70" i="52"/>
  <c r="O70" i="52"/>
  <c r="R69" i="52"/>
  <c r="Q69" i="52"/>
  <c r="P69" i="52"/>
  <c r="O69" i="52"/>
  <c r="R68" i="52"/>
  <c r="Q68" i="52"/>
  <c r="P68" i="52"/>
  <c r="O68" i="52"/>
  <c r="S68" i="52" s="1"/>
  <c r="S67" i="52"/>
  <c r="R67" i="52"/>
  <c r="Q67" i="52"/>
  <c r="P67" i="52"/>
  <c r="O67" i="52"/>
  <c r="R66" i="52"/>
  <c r="Q66" i="52"/>
  <c r="P66" i="52"/>
  <c r="O66" i="52"/>
  <c r="S65" i="52"/>
  <c r="R65" i="52"/>
  <c r="Q65" i="52"/>
  <c r="P65" i="52"/>
  <c r="O65" i="52"/>
  <c r="R64" i="52"/>
  <c r="Q64" i="52"/>
  <c r="P64" i="52"/>
  <c r="S64" i="52" s="1"/>
  <c r="O64" i="52"/>
  <c r="R63" i="52"/>
  <c r="Q63" i="52"/>
  <c r="P63" i="52"/>
  <c r="O63" i="52"/>
  <c r="S63" i="52" s="1"/>
  <c r="S62" i="52"/>
  <c r="R62" i="52"/>
  <c r="Q62" i="52"/>
  <c r="P62" i="52"/>
  <c r="O62" i="52"/>
  <c r="R61" i="52"/>
  <c r="Q61" i="52"/>
  <c r="P61" i="52"/>
  <c r="O61" i="52"/>
  <c r="R60" i="52"/>
  <c r="Q60" i="52"/>
  <c r="P60" i="52"/>
  <c r="O60" i="52"/>
  <c r="S60" i="52" s="1"/>
  <c r="B76" i="57"/>
  <c r="A76" i="57"/>
  <c r="B75" i="57"/>
  <c r="A75" i="57"/>
  <c r="B74" i="57"/>
  <c r="A74" i="57"/>
  <c r="B73" i="57"/>
  <c r="A73" i="57"/>
  <c r="B72" i="57"/>
  <c r="A72" i="57"/>
  <c r="B71" i="57"/>
  <c r="A71" i="57"/>
  <c r="B70" i="57"/>
  <c r="A70" i="57"/>
  <c r="B69" i="57"/>
  <c r="A69" i="57"/>
  <c r="B68" i="57"/>
  <c r="A68" i="57"/>
  <c r="B67" i="57"/>
  <c r="A67" i="57"/>
  <c r="B66" i="57"/>
  <c r="A66" i="57"/>
  <c r="B65" i="57"/>
  <c r="A65" i="57"/>
  <c r="B64" i="57"/>
  <c r="A64" i="57"/>
  <c r="B63" i="57"/>
  <c r="A63" i="57"/>
  <c r="B62" i="57"/>
  <c r="A62" i="57"/>
  <c r="B61" i="57"/>
  <c r="A61" i="57"/>
  <c r="B60" i="57"/>
  <c r="A60" i="57"/>
  <c r="R76" i="57"/>
  <c r="Q76" i="57"/>
  <c r="P76" i="57"/>
  <c r="O76" i="57"/>
  <c r="S76" i="57" s="1"/>
  <c r="S75" i="57"/>
  <c r="R75" i="57"/>
  <c r="Q75" i="57"/>
  <c r="P75" i="57"/>
  <c r="O75" i="57"/>
  <c r="R74" i="57"/>
  <c r="Q74" i="57"/>
  <c r="P74" i="57"/>
  <c r="O74" i="57"/>
  <c r="S74" i="57" s="1"/>
  <c r="R73" i="57"/>
  <c r="Q73" i="57"/>
  <c r="P73" i="57"/>
  <c r="O73" i="57"/>
  <c r="S73" i="57" s="1"/>
  <c r="S72" i="57"/>
  <c r="R72" i="57"/>
  <c r="Q72" i="57"/>
  <c r="P72" i="57"/>
  <c r="O72" i="57"/>
  <c r="R71" i="57"/>
  <c r="Q71" i="57"/>
  <c r="P71" i="57"/>
  <c r="O71" i="57"/>
  <c r="S71" i="57" s="1"/>
  <c r="S70" i="57"/>
  <c r="R70" i="57"/>
  <c r="Q70" i="57"/>
  <c r="P70" i="57"/>
  <c r="O70" i="57"/>
  <c r="R69" i="57"/>
  <c r="Q69" i="57"/>
  <c r="P69" i="57"/>
  <c r="O69" i="57"/>
  <c r="S69" i="57" s="1"/>
  <c r="R68" i="57"/>
  <c r="Q68" i="57"/>
  <c r="P68" i="57"/>
  <c r="O68" i="57"/>
  <c r="S68" i="57" s="1"/>
  <c r="S67" i="57"/>
  <c r="R67" i="57"/>
  <c r="Q67" i="57"/>
  <c r="P67" i="57"/>
  <c r="O67" i="57"/>
  <c r="R66" i="57"/>
  <c r="Q66" i="57"/>
  <c r="P66" i="57"/>
  <c r="O66" i="57"/>
  <c r="S66" i="57" s="1"/>
  <c r="S65" i="57"/>
  <c r="R65" i="57"/>
  <c r="Q65" i="57"/>
  <c r="P65" i="57"/>
  <c r="O65" i="57"/>
  <c r="S64" i="57"/>
  <c r="R64" i="57"/>
  <c r="Q64" i="57"/>
  <c r="P64" i="57"/>
  <c r="O64" i="57"/>
  <c r="R63" i="57"/>
  <c r="Q63" i="57"/>
  <c r="P63" i="57"/>
  <c r="O63" i="57"/>
  <c r="S63" i="57" s="1"/>
  <c r="S62" i="57"/>
  <c r="R62" i="57"/>
  <c r="Q62" i="57"/>
  <c r="P62" i="57"/>
  <c r="O62" i="57"/>
  <c r="R61" i="57"/>
  <c r="Q61" i="57"/>
  <c r="P61" i="57"/>
  <c r="O61" i="57"/>
  <c r="S61" i="57" s="1"/>
  <c r="R60" i="57"/>
  <c r="Q60" i="57"/>
  <c r="P60" i="57"/>
  <c r="O60" i="57"/>
  <c r="S60" i="57" s="1"/>
  <c r="B76" i="27"/>
  <c r="A76" i="27"/>
  <c r="B75" i="27"/>
  <c r="A75" i="27"/>
  <c r="B74" i="27"/>
  <c r="A74" i="27"/>
  <c r="B73" i="27"/>
  <c r="A73" i="27"/>
  <c r="B72" i="27"/>
  <c r="A72" i="27"/>
  <c r="B71" i="27"/>
  <c r="A71" i="27"/>
  <c r="B70" i="27"/>
  <c r="A70" i="27"/>
  <c r="B69" i="27"/>
  <c r="A69" i="27"/>
  <c r="B68" i="27"/>
  <c r="A68" i="27"/>
  <c r="B67" i="27"/>
  <c r="A67" i="27"/>
  <c r="B66" i="27"/>
  <c r="A66" i="27"/>
  <c r="B65" i="27"/>
  <c r="A65" i="27"/>
  <c r="B64" i="27"/>
  <c r="A64" i="27"/>
  <c r="B63" i="27"/>
  <c r="A63" i="27"/>
  <c r="B62" i="27"/>
  <c r="A62" i="27"/>
  <c r="B61" i="27"/>
  <c r="A61" i="27"/>
  <c r="B60" i="27"/>
  <c r="A60" i="27"/>
  <c r="R76" i="27"/>
  <c r="Q76" i="27"/>
  <c r="P76" i="27"/>
  <c r="O76" i="27"/>
  <c r="S76" i="27" s="1"/>
  <c r="S75" i="27"/>
  <c r="R75" i="27"/>
  <c r="Q75" i="27"/>
  <c r="P75" i="27"/>
  <c r="O75" i="27"/>
  <c r="R74" i="27"/>
  <c r="Q74" i="27"/>
  <c r="P74" i="27"/>
  <c r="O74" i="27"/>
  <c r="S74" i="27" s="1"/>
  <c r="S73" i="27"/>
  <c r="R73" i="27"/>
  <c r="Q73" i="27"/>
  <c r="P73" i="27"/>
  <c r="O73" i="27"/>
  <c r="S72" i="27"/>
  <c r="R72" i="27"/>
  <c r="Q72" i="27"/>
  <c r="P72" i="27"/>
  <c r="O72" i="27"/>
  <c r="R71" i="27"/>
  <c r="Q71" i="27"/>
  <c r="P71" i="27"/>
  <c r="O71" i="27"/>
  <c r="S71" i="27" s="1"/>
  <c r="S70" i="27"/>
  <c r="R70" i="27"/>
  <c r="Q70" i="27"/>
  <c r="P70" i="27"/>
  <c r="O70" i="27"/>
  <c r="R69" i="27"/>
  <c r="Q69" i="27"/>
  <c r="P69" i="27"/>
  <c r="O69" i="27"/>
  <c r="S69" i="27" s="1"/>
  <c r="R68" i="27"/>
  <c r="Q68" i="27"/>
  <c r="P68" i="27"/>
  <c r="O68" i="27"/>
  <c r="S68" i="27" s="1"/>
  <c r="S67" i="27"/>
  <c r="R67" i="27"/>
  <c r="Q67" i="27"/>
  <c r="P67" i="27"/>
  <c r="O67" i="27"/>
  <c r="R66" i="27"/>
  <c r="Q66" i="27"/>
  <c r="P66" i="27"/>
  <c r="O66" i="27"/>
  <c r="S66" i="27" s="1"/>
  <c r="S65" i="27"/>
  <c r="R65" i="27"/>
  <c r="Q65" i="27"/>
  <c r="P65" i="27"/>
  <c r="O65" i="27"/>
  <c r="S64" i="27"/>
  <c r="R64" i="27"/>
  <c r="Q64" i="27"/>
  <c r="P64" i="27"/>
  <c r="O64" i="27"/>
  <c r="R63" i="27"/>
  <c r="Q63" i="27"/>
  <c r="P63" i="27"/>
  <c r="O63" i="27"/>
  <c r="S63" i="27" s="1"/>
  <c r="S62" i="27"/>
  <c r="R62" i="27"/>
  <c r="Q62" i="27"/>
  <c r="P62" i="27"/>
  <c r="O62" i="27"/>
  <c r="R61" i="27"/>
  <c r="Q61" i="27"/>
  <c r="P61" i="27"/>
  <c r="O61" i="27"/>
  <c r="S61" i="27" s="1"/>
  <c r="R60" i="27"/>
  <c r="Q60" i="27"/>
  <c r="P60" i="27"/>
  <c r="O60" i="27"/>
  <c r="S60" i="27" s="1"/>
  <c r="B76" i="30"/>
  <c r="A76" i="30"/>
  <c r="B75" i="30"/>
  <c r="A75" i="30"/>
  <c r="B74" i="30"/>
  <c r="A74" i="30"/>
  <c r="B73" i="30"/>
  <c r="A73" i="30"/>
  <c r="B72" i="30"/>
  <c r="A72" i="30"/>
  <c r="B71" i="30"/>
  <c r="A71" i="30"/>
  <c r="B70" i="30"/>
  <c r="A70" i="30"/>
  <c r="B69" i="30"/>
  <c r="A69" i="30"/>
  <c r="B68" i="30"/>
  <c r="A68" i="30"/>
  <c r="B67" i="30"/>
  <c r="A67" i="30"/>
  <c r="B66" i="30"/>
  <c r="A66" i="30"/>
  <c r="B65" i="30"/>
  <c r="A65" i="30"/>
  <c r="B64" i="30"/>
  <c r="A64" i="30"/>
  <c r="B63" i="30"/>
  <c r="A63" i="30"/>
  <c r="B62" i="30"/>
  <c r="A62" i="30"/>
  <c r="B61" i="30"/>
  <c r="A61" i="30"/>
  <c r="B60" i="30"/>
  <c r="A60" i="30"/>
  <c r="R76" i="30"/>
  <c r="Q76" i="30"/>
  <c r="P76" i="30"/>
  <c r="O76" i="30"/>
  <c r="S76" i="30" s="1"/>
  <c r="S75" i="30"/>
  <c r="R75" i="30"/>
  <c r="Q75" i="30"/>
  <c r="P75" i="30"/>
  <c r="O75" i="30"/>
  <c r="S74" i="30"/>
  <c r="R74" i="30"/>
  <c r="Q74" i="30"/>
  <c r="P74" i="30"/>
  <c r="O74" i="30"/>
  <c r="R73" i="30"/>
  <c r="Q73" i="30"/>
  <c r="P73" i="30"/>
  <c r="O73" i="30"/>
  <c r="S72" i="30"/>
  <c r="R72" i="30"/>
  <c r="Q72" i="30"/>
  <c r="P72" i="30"/>
  <c r="O72" i="30"/>
  <c r="R71" i="30"/>
  <c r="Q71" i="30"/>
  <c r="P71" i="30"/>
  <c r="O71" i="30"/>
  <c r="R70" i="30"/>
  <c r="Q70" i="30"/>
  <c r="P70" i="30"/>
  <c r="O70" i="30"/>
  <c r="S70" i="30" s="1"/>
  <c r="S69" i="30"/>
  <c r="R69" i="30"/>
  <c r="Q69" i="30"/>
  <c r="P69" i="30"/>
  <c r="O69" i="30"/>
  <c r="R68" i="30"/>
  <c r="Q68" i="30"/>
  <c r="P68" i="30"/>
  <c r="O68" i="30"/>
  <c r="S68" i="30" s="1"/>
  <c r="S67" i="30"/>
  <c r="R67" i="30"/>
  <c r="Q67" i="30"/>
  <c r="P67" i="30"/>
  <c r="O67" i="30"/>
  <c r="R66" i="30"/>
  <c r="Q66" i="30"/>
  <c r="P66" i="30"/>
  <c r="S66" i="30" s="1"/>
  <c r="O66" i="30"/>
  <c r="R65" i="30"/>
  <c r="Q65" i="30"/>
  <c r="P65" i="30"/>
  <c r="O65" i="30"/>
  <c r="S65" i="30" s="1"/>
  <c r="S64" i="30"/>
  <c r="R64" i="30"/>
  <c r="Q64" i="30"/>
  <c r="P64" i="30"/>
  <c r="O64" i="30"/>
  <c r="R63" i="30"/>
  <c r="Q63" i="30"/>
  <c r="P63" i="30"/>
  <c r="O63" i="30"/>
  <c r="R62" i="30"/>
  <c r="Q62" i="30"/>
  <c r="P62" i="30"/>
  <c r="O62" i="30"/>
  <c r="S61" i="30"/>
  <c r="R61" i="30"/>
  <c r="Q61" i="30"/>
  <c r="P61" i="30"/>
  <c r="O61" i="30"/>
  <c r="R60" i="30"/>
  <c r="Q60" i="30"/>
  <c r="P60" i="30"/>
  <c r="O60" i="30"/>
  <c r="S60" i="30" s="1"/>
  <c r="B76" i="55"/>
  <c r="A76" i="55"/>
  <c r="B75" i="55"/>
  <c r="A75" i="55"/>
  <c r="B74" i="55"/>
  <c r="A74" i="55"/>
  <c r="B73" i="55"/>
  <c r="A73" i="55"/>
  <c r="B72" i="55"/>
  <c r="A72" i="55"/>
  <c r="B71" i="55"/>
  <c r="A71" i="55"/>
  <c r="B70" i="55"/>
  <c r="A70" i="55"/>
  <c r="B69" i="55"/>
  <c r="A69" i="55"/>
  <c r="B68" i="55"/>
  <c r="A68" i="55"/>
  <c r="B67" i="55"/>
  <c r="A67" i="55"/>
  <c r="B66" i="55"/>
  <c r="A66" i="55"/>
  <c r="B65" i="55"/>
  <c r="A65" i="55"/>
  <c r="B64" i="55"/>
  <c r="A64" i="55"/>
  <c r="B63" i="55"/>
  <c r="A63" i="55"/>
  <c r="B62" i="55"/>
  <c r="A62" i="55"/>
  <c r="B61" i="55"/>
  <c r="A61" i="55"/>
  <c r="B60" i="55"/>
  <c r="A60" i="55"/>
  <c r="R76" i="55"/>
  <c r="Q76" i="55"/>
  <c r="P76" i="55"/>
  <c r="O76" i="55"/>
  <c r="S76" i="55" s="1"/>
  <c r="S75" i="55"/>
  <c r="R75" i="55"/>
  <c r="Q75" i="55"/>
  <c r="P75" i="55"/>
  <c r="O75" i="55"/>
  <c r="R74" i="55"/>
  <c r="Q74" i="55"/>
  <c r="P74" i="55"/>
  <c r="O74" i="55"/>
  <c r="S74" i="55" s="1"/>
  <c r="R73" i="55"/>
  <c r="Q73" i="55"/>
  <c r="P73" i="55"/>
  <c r="O73" i="55"/>
  <c r="S72" i="55"/>
  <c r="R72" i="55"/>
  <c r="Q72" i="55"/>
  <c r="P72" i="55"/>
  <c r="O72" i="55"/>
  <c r="R71" i="55"/>
  <c r="Q71" i="55"/>
  <c r="P71" i="55"/>
  <c r="O71" i="55"/>
  <c r="S71" i="55" s="1"/>
  <c r="S70" i="55"/>
  <c r="R70" i="55"/>
  <c r="Q70" i="55"/>
  <c r="P70" i="55"/>
  <c r="O70" i="55"/>
  <c r="R69" i="55"/>
  <c r="Q69" i="55"/>
  <c r="P69" i="55"/>
  <c r="O69" i="55"/>
  <c r="S69" i="55" s="1"/>
  <c r="R68" i="55"/>
  <c r="Q68" i="55"/>
  <c r="P68" i="55"/>
  <c r="O68" i="55"/>
  <c r="S68" i="55" s="1"/>
  <c r="S67" i="55"/>
  <c r="R67" i="55"/>
  <c r="Q67" i="55"/>
  <c r="P67" i="55"/>
  <c r="O67" i="55"/>
  <c r="R66" i="55"/>
  <c r="Q66" i="55"/>
  <c r="P66" i="55"/>
  <c r="O66" i="55"/>
  <c r="S66" i="55" s="1"/>
  <c r="S65" i="55"/>
  <c r="R65" i="55"/>
  <c r="Q65" i="55"/>
  <c r="P65" i="55"/>
  <c r="O65" i="55"/>
  <c r="S64" i="55"/>
  <c r="R64" i="55"/>
  <c r="Q64" i="55"/>
  <c r="P64" i="55"/>
  <c r="O64" i="55"/>
  <c r="R63" i="55"/>
  <c r="Q63" i="55"/>
  <c r="P63" i="55"/>
  <c r="O63" i="55"/>
  <c r="S63" i="55" s="1"/>
  <c r="S62" i="55"/>
  <c r="R62" i="55"/>
  <c r="Q62" i="55"/>
  <c r="P62" i="55"/>
  <c r="O62" i="55"/>
  <c r="R61" i="55"/>
  <c r="Q61" i="55"/>
  <c r="P61" i="55"/>
  <c r="O61" i="55"/>
  <c r="S61" i="55" s="1"/>
  <c r="R60" i="55"/>
  <c r="Q60" i="55"/>
  <c r="P60" i="55"/>
  <c r="O60" i="55"/>
  <c r="S60" i="55" s="1"/>
  <c r="B76" i="36"/>
  <c r="A76" i="36"/>
  <c r="B75" i="36"/>
  <c r="A75" i="36"/>
  <c r="B74" i="36"/>
  <c r="A74" i="36"/>
  <c r="B73" i="36"/>
  <c r="A73" i="36"/>
  <c r="B72" i="36"/>
  <c r="A72" i="36"/>
  <c r="B71" i="36"/>
  <c r="A71" i="36"/>
  <c r="B70" i="36"/>
  <c r="A70" i="36"/>
  <c r="B69" i="36"/>
  <c r="A69" i="36"/>
  <c r="B68" i="36"/>
  <c r="A68" i="36"/>
  <c r="B67" i="36"/>
  <c r="A67" i="36"/>
  <c r="B66" i="36"/>
  <c r="A66" i="36"/>
  <c r="B65" i="36"/>
  <c r="A65" i="36"/>
  <c r="B64" i="36"/>
  <c r="A64" i="36"/>
  <c r="B63" i="36"/>
  <c r="A63" i="36"/>
  <c r="B62" i="36"/>
  <c r="A62" i="36"/>
  <c r="B61" i="36"/>
  <c r="A61" i="36"/>
  <c r="B60" i="36"/>
  <c r="A60" i="36"/>
  <c r="R76" i="36"/>
  <c r="Q76" i="36"/>
  <c r="P76" i="36"/>
  <c r="O76" i="36"/>
  <c r="S76" i="36" s="1"/>
  <c r="S75" i="36"/>
  <c r="R75" i="36"/>
  <c r="Q75" i="36"/>
  <c r="P75" i="36"/>
  <c r="O75" i="36"/>
  <c r="S74" i="36"/>
  <c r="R74" i="36"/>
  <c r="Q74" i="36"/>
  <c r="P74" i="36"/>
  <c r="O74" i="36"/>
  <c r="R73" i="36"/>
  <c r="Q73" i="36"/>
  <c r="P73" i="36"/>
  <c r="O73" i="36"/>
  <c r="S72" i="36"/>
  <c r="R72" i="36"/>
  <c r="Q72" i="36"/>
  <c r="P72" i="36"/>
  <c r="O72" i="36"/>
  <c r="R71" i="36"/>
  <c r="Q71" i="36"/>
  <c r="P71" i="36"/>
  <c r="O71" i="36"/>
  <c r="S71" i="36" s="1"/>
  <c r="R70" i="36"/>
  <c r="Q70" i="36"/>
  <c r="P70" i="36"/>
  <c r="O70" i="36"/>
  <c r="S70" i="36" s="1"/>
  <c r="S69" i="36"/>
  <c r="R69" i="36"/>
  <c r="Q69" i="36"/>
  <c r="P69" i="36"/>
  <c r="O69" i="36"/>
  <c r="R68" i="36"/>
  <c r="Q68" i="36"/>
  <c r="P68" i="36"/>
  <c r="O68" i="36"/>
  <c r="S68" i="36" s="1"/>
  <c r="S67" i="36"/>
  <c r="R67" i="36"/>
  <c r="Q67" i="36"/>
  <c r="P67" i="36"/>
  <c r="O67" i="36"/>
  <c r="R66" i="36"/>
  <c r="Q66" i="36"/>
  <c r="P66" i="36"/>
  <c r="S66" i="36" s="1"/>
  <c r="O66" i="36"/>
  <c r="R65" i="36"/>
  <c r="Q65" i="36"/>
  <c r="P65" i="36"/>
  <c r="O65" i="36"/>
  <c r="S64" i="36"/>
  <c r="R64" i="36"/>
  <c r="Q64" i="36"/>
  <c r="P64" i="36"/>
  <c r="O64" i="36"/>
  <c r="R63" i="36"/>
  <c r="Q63" i="36"/>
  <c r="P63" i="36"/>
  <c r="O63" i="36"/>
  <c r="R62" i="36"/>
  <c r="Q62" i="36"/>
  <c r="P62" i="36"/>
  <c r="O62" i="36"/>
  <c r="S62" i="36" s="1"/>
  <c r="S61" i="36"/>
  <c r="R61" i="36"/>
  <c r="Q61" i="36"/>
  <c r="P61" i="36"/>
  <c r="O61" i="36"/>
  <c r="R60" i="36"/>
  <c r="Q60" i="36"/>
  <c r="P60" i="36"/>
  <c r="O60" i="36"/>
  <c r="S60" i="36" s="1"/>
  <c r="B76" i="28"/>
  <c r="A76" i="28"/>
  <c r="B75" i="28"/>
  <c r="A75" i="28"/>
  <c r="B74" i="28"/>
  <c r="A74" i="28"/>
  <c r="B73" i="28"/>
  <c r="A73" i="28"/>
  <c r="B72" i="28"/>
  <c r="A72" i="28"/>
  <c r="B71" i="28"/>
  <c r="A71" i="28"/>
  <c r="B70" i="28"/>
  <c r="A70" i="28"/>
  <c r="B69" i="28"/>
  <c r="A69" i="28"/>
  <c r="B68" i="28"/>
  <c r="A68" i="28"/>
  <c r="B67" i="28"/>
  <c r="A67" i="28"/>
  <c r="B66" i="28"/>
  <c r="A66" i="28"/>
  <c r="B65" i="28"/>
  <c r="A65" i="28"/>
  <c r="B64" i="28"/>
  <c r="A64" i="28"/>
  <c r="B63" i="28"/>
  <c r="A63" i="28"/>
  <c r="B62" i="28"/>
  <c r="A62" i="28"/>
  <c r="B61" i="28"/>
  <c r="A61" i="28"/>
  <c r="B60" i="28"/>
  <c r="A60" i="28"/>
  <c r="R76" i="28"/>
  <c r="Q76" i="28"/>
  <c r="P76" i="28"/>
  <c r="O76" i="28"/>
  <c r="S76" i="28" s="1"/>
  <c r="S75" i="28"/>
  <c r="R75" i="28"/>
  <c r="Q75" i="28"/>
  <c r="P75" i="28"/>
  <c r="O75" i="28"/>
  <c r="R74" i="28"/>
  <c r="Q74" i="28"/>
  <c r="P74" i="28"/>
  <c r="O74" i="28"/>
  <c r="S74" i="28" s="1"/>
  <c r="R73" i="28"/>
  <c r="Q73" i="28"/>
  <c r="P73" i="28"/>
  <c r="O73" i="28"/>
  <c r="S72" i="28"/>
  <c r="R72" i="28"/>
  <c r="Q72" i="28"/>
  <c r="P72" i="28"/>
  <c r="O72" i="28"/>
  <c r="R71" i="28"/>
  <c r="Q71" i="28"/>
  <c r="P71" i="28"/>
  <c r="O71" i="28"/>
  <c r="S71" i="28" s="1"/>
  <c r="S70" i="28"/>
  <c r="R70" i="28"/>
  <c r="Q70" i="28"/>
  <c r="P70" i="28"/>
  <c r="O70" i="28"/>
  <c r="R69" i="28"/>
  <c r="Q69" i="28"/>
  <c r="P69" i="28"/>
  <c r="O69" i="28"/>
  <c r="R68" i="28"/>
  <c r="Q68" i="28"/>
  <c r="P68" i="28"/>
  <c r="O68" i="28"/>
  <c r="S68" i="28" s="1"/>
  <c r="S67" i="28"/>
  <c r="R67" i="28"/>
  <c r="Q67" i="28"/>
  <c r="P67" i="28"/>
  <c r="O67" i="28"/>
  <c r="R66" i="28"/>
  <c r="Q66" i="28"/>
  <c r="P66" i="28"/>
  <c r="O66" i="28"/>
  <c r="S66" i="28" s="1"/>
  <c r="R65" i="28"/>
  <c r="Q65" i="28"/>
  <c r="P65" i="28"/>
  <c r="O65" i="28"/>
  <c r="S64" i="28"/>
  <c r="R64" i="28"/>
  <c r="Q64" i="28"/>
  <c r="P64" i="28"/>
  <c r="O64" i="28"/>
  <c r="R63" i="28"/>
  <c r="Q63" i="28"/>
  <c r="P63" i="28"/>
  <c r="O63" i="28"/>
  <c r="S63" i="28" s="1"/>
  <c r="S62" i="28"/>
  <c r="R62" i="28"/>
  <c r="Q62" i="28"/>
  <c r="P62" i="28"/>
  <c r="O62" i="28"/>
  <c r="R61" i="28"/>
  <c r="Q61" i="28"/>
  <c r="P61" i="28"/>
  <c r="O61" i="28"/>
  <c r="S61" i="28" s="1"/>
  <c r="R60" i="28"/>
  <c r="Q60" i="28"/>
  <c r="P60" i="28"/>
  <c r="O60" i="28"/>
  <c r="S60" i="28" s="1"/>
  <c r="B76" i="54"/>
  <c r="A76" i="54"/>
  <c r="B75" i="54"/>
  <c r="A75" i="54"/>
  <c r="B74" i="54"/>
  <c r="A74" i="54"/>
  <c r="B73" i="54"/>
  <c r="A73" i="54"/>
  <c r="B72" i="54"/>
  <c r="A72" i="54"/>
  <c r="B71" i="54"/>
  <c r="A71" i="54"/>
  <c r="B70" i="54"/>
  <c r="A70" i="54"/>
  <c r="B69" i="54"/>
  <c r="A69" i="54"/>
  <c r="B68" i="54"/>
  <c r="A68" i="54"/>
  <c r="B67" i="54"/>
  <c r="A67" i="54"/>
  <c r="B66" i="54"/>
  <c r="A66" i="54"/>
  <c r="B65" i="54"/>
  <c r="A65" i="54"/>
  <c r="B64" i="54"/>
  <c r="A64" i="54"/>
  <c r="B63" i="54"/>
  <c r="A63" i="54"/>
  <c r="B62" i="54"/>
  <c r="A62" i="54"/>
  <c r="B61" i="54"/>
  <c r="A61" i="54"/>
  <c r="B60" i="54"/>
  <c r="A60" i="54"/>
  <c r="R76" i="54"/>
  <c r="Q76" i="54"/>
  <c r="P76" i="54"/>
  <c r="O76" i="54"/>
  <c r="S76" i="54" s="1"/>
  <c r="S75" i="54"/>
  <c r="R75" i="54"/>
  <c r="Q75" i="54"/>
  <c r="P75" i="54"/>
  <c r="O75" i="54"/>
  <c r="R74" i="54"/>
  <c r="Q74" i="54"/>
  <c r="P74" i="54"/>
  <c r="O74" i="54"/>
  <c r="S74" i="54" s="1"/>
  <c r="R73" i="54"/>
  <c r="Q73" i="54"/>
  <c r="P73" i="54"/>
  <c r="O73" i="54"/>
  <c r="S72" i="54"/>
  <c r="R72" i="54"/>
  <c r="Q72" i="54"/>
  <c r="P72" i="54"/>
  <c r="O72" i="54"/>
  <c r="R71" i="54"/>
  <c r="Q71" i="54"/>
  <c r="P71" i="54"/>
  <c r="O71" i="54"/>
  <c r="S71" i="54" s="1"/>
  <c r="S70" i="54"/>
  <c r="R70" i="54"/>
  <c r="Q70" i="54"/>
  <c r="P70" i="54"/>
  <c r="O70" i="54"/>
  <c r="R69" i="54"/>
  <c r="Q69" i="54"/>
  <c r="P69" i="54"/>
  <c r="O69" i="54"/>
  <c r="S69" i="54" s="1"/>
  <c r="R68" i="54"/>
  <c r="Q68" i="54"/>
  <c r="P68" i="54"/>
  <c r="O68" i="54"/>
  <c r="S68" i="54" s="1"/>
  <c r="S67" i="54"/>
  <c r="R67" i="54"/>
  <c r="Q67" i="54"/>
  <c r="P67" i="54"/>
  <c r="O67" i="54"/>
  <c r="R66" i="54"/>
  <c r="Q66" i="54"/>
  <c r="P66" i="54"/>
  <c r="O66" i="54"/>
  <c r="S66" i="54" s="1"/>
  <c r="S65" i="54"/>
  <c r="R65" i="54"/>
  <c r="Q65" i="54"/>
  <c r="P65" i="54"/>
  <c r="O65" i="54"/>
  <c r="S64" i="54"/>
  <c r="R64" i="54"/>
  <c r="Q64" i="54"/>
  <c r="P64" i="54"/>
  <c r="O64" i="54"/>
  <c r="R63" i="54"/>
  <c r="Q63" i="54"/>
  <c r="P63" i="54"/>
  <c r="O63" i="54"/>
  <c r="S63" i="54" s="1"/>
  <c r="S62" i="54"/>
  <c r="R62" i="54"/>
  <c r="Q62" i="54"/>
  <c r="P62" i="54"/>
  <c r="O62" i="54"/>
  <c r="R61" i="54"/>
  <c r="Q61" i="54"/>
  <c r="P61" i="54"/>
  <c r="O61" i="54"/>
  <c r="S61" i="54" s="1"/>
  <c r="R60" i="54"/>
  <c r="Q60" i="54"/>
  <c r="P60" i="54"/>
  <c r="O60" i="54"/>
  <c r="S60" i="54" s="1"/>
  <c r="B76" i="26"/>
  <c r="A76" i="26"/>
  <c r="B75" i="26"/>
  <c r="A75" i="26"/>
  <c r="B74" i="26"/>
  <c r="A74" i="26"/>
  <c r="B73" i="26"/>
  <c r="A73" i="26"/>
  <c r="B72" i="26"/>
  <c r="A72" i="26"/>
  <c r="B71" i="26"/>
  <c r="A71" i="26"/>
  <c r="B70" i="26"/>
  <c r="A70" i="26"/>
  <c r="B69" i="26"/>
  <c r="A69" i="26"/>
  <c r="B68" i="26"/>
  <c r="A68" i="26"/>
  <c r="B67" i="26"/>
  <c r="A67" i="26"/>
  <c r="B66" i="26"/>
  <c r="A66" i="26"/>
  <c r="B65" i="26"/>
  <c r="A65" i="26"/>
  <c r="B64" i="26"/>
  <c r="A64" i="26"/>
  <c r="B63" i="26"/>
  <c r="A63" i="26"/>
  <c r="B62" i="26"/>
  <c r="A62" i="26"/>
  <c r="B61" i="26"/>
  <c r="A61" i="26"/>
  <c r="B60" i="26"/>
  <c r="A60" i="26"/>
  <c r="R76" i="26"/>
  <c r="Q76" i="26"/>
  <c r="P76" i="26"/>
  <c r="O76" i="26"/>
  <c r="S76" i="26" s="1"/>
  <c r="S75" i="26"/>
  <c r="R75" i="26"/>
  <c r="Q75" i="26"/>
  <c r="P75" i="26"/>
  <c r="O75" i="26"/>
  <c r="S74" i="26"/>
  <c r="R74" i="26"/>
  <c r="Q74" i="26"/>
  <c r="P74" i="26"/>
  <c r="O74" i="26"/>
  <c r="R73" i="26"/>
  <c r="Q73" i="26"/>
  <c r="P73" i="26"/>
  <c r="O73" i="26"/>
  <c r="S72" i="26"/>
  <c r="R72" i="26"/>
  <c r="Q72" i="26"/>
  <c r="P72" i="26"/>
  <c r="O72" i="26"/>
  <c r="R71" i="26"/>
  <c r="Q71" i="26"/>
  <c r="P71" i="26"/>
  <c r="O71" i="26"/>
  <c r="S71" i="26" s="1"/>
  <c r="R70" i="26"/>
  <c r="Q70" i="26"/>
  <c r="P70" i="26"/>
  <c r="O70" i="26"/>
  <c r="S70" i="26" s="1"/>
  <c r="S69" i="26"/>
  <c r="R69" i="26"/>
  <c r="Q69" i="26"/>
  <c r="P69" i="26"/>
  <c r="O69" i="26"/>
  <c r="R68" i="26"/>
  <c r="Q68" i="26"/>
  <c r="P68" i="26"/>
  <c r="O68" i="26"/>
  <c r="S68" i="26" s="1"/>
  <c r="S67" i="26"/>
  <c r="R67" i="26"/>
  <c r="Q67" i="26"/>
  <c r="P67" i="26"/>
  <c r="O67" i="26"/>
  <c r="R66" i="26"/>
  <c r="Q66" i="26"/>
  <c r="P66" i="26"/>
  <c r="S66" i="26" s="1"/>
  <c r="O66" i="26"/>
  <c r="R65" i="26"/>
  <c r="Q65" i="26"/>
  <c r="P65" i="26"/>
  <c r="O65" i="26"/>
  <c r="S64" i="26"/>
  <c r="R64" i="26"/>
  <c r="Q64" i="26"/>
  <c r="P64" i="26"/>
  <c r="O64" i="26"/>
  <c r="R63" i="26"/>
  <c r="Q63" i="26"/>
  <c r="P63" i="26"/>
  <c r="O63" i="26"/>
  <c r="S63" i="26" s="1"/>
  <c r="R62" i="26"/>
  <c r="Q62" i="26"/>
  <c r="P62" i="26"/>
  <c r="O62" i="26"/>
  <c r="S62" i="26" s="1"/>
  <c r="S61" i="26"/>
  <c r="R61" i="26"/>
  <c r="Q61" i="26"/>
  <c r="P61" i="26"/>
  <c r="O61" i="26"/>
  <c r="R60" i="26"/>
  <c r="Q60" i="26"/>
  <c r="P60" i="26"/>
  <c r="O60" i="26"/>
  <c r="S60" i="26" s="1"/>
  <c r="B76" i="62"/>
  <c r="A76" i="62"/>
  <c r="B75" i="62"/>
  <c r="A75" i="62"/>
  <c r="B74" i="62"/>
  <c r="A74" i="62"/>
  <c r="B73" i="62"/>
  <c r="A73" i="62"/>
  <c r="B72" i="62"/>
  <c r="A72" i="62"/>
  <c r="B71" i="62"/>
  <c r="A71" i="62"/>
  <c r="B70" i="62"/>
  <c r="A70" i="62"/>
  <c r="B69" i="62"/>
  <c r="A69" i="62"/>
  <c r="B68" i="62"/>
  <c r="A68" i="62"/>
  <c r="B67" i="62"/>
  <c r="A67" i="62"/>
  <c r="B66" i="62"/>
  <c r="A66" i="62"/>
  <c r="B65" i="62"/>
  <c r="A65" i="62"/>
  <c r="B64" i="62"/>
  <c r="A64" i="62"/>
  <c r="B63" i="62"/>
  <c r="A63" i="62"/>
  <c r="B62" i="62"/>
  <c r="A62" i="62"/>
  <c r="B61" i="62"/>
  <c r="A61" i="62"/>
  <c r="B60" i="62"/>
  <c r="A60" i="62"/>
  <c r="R76" i="62"/>
  <c r="Q76" i="62"/>
  <c r="P76" i="62"/>
  <c r="O76" i="62"/>
  <c r="S76" i="62" s="1"/>
  <c r="S75" i="62"/>
  <c r="R75" i="62"/>
  <c r="Q75" i="62"/>
  <c r="P75" i="62"/>
  <c r="O75" i="62"/>
  <c r="R74" i="62"/>
  <c r="Q74" i="62"/>
  <c r="P74" i="62"/>
  <c r="O74" i="62"/>
  <c r="S74" i="62" s="1"/>
  <c r="S73" i="62"/>
  <c r="R73" i="62"/>
  <c r="Q73" i="62"/>
  <c r="P73" i="62"/>
  <c r="O73" i="62"/>
  <c r="S72" i="62"/>
  <c r="R72" i="62"/>
  <c r="Q72" i="62"/>
  <c r="P72" i="62"/>
  <c r="O72" i="62"/>
  <c r="R71" i="62"/>
  <c r="Q71" i="62"/>
  <c r="P71" i="62"/>
  <c r="O71" i="62"/>
  <c r="S71" i="62" s="1"/>
  <c r="R70" i="62"/>
  <c r="Q70" i="62"/>
  <c r="P70" i="62"/>
  <c r="O70" i="62"/>
  <c r="S70" i="62" s="1"/>
  <c r="R69" i="62"/>
  <c r="Q69" i="62"/>
  <c r="P69" i="62"/>
  <c r="O69" i="62"/>
  <c r="R68" i="62"/>
  <c r="Q68" i="62"/>
  <c r="P68" i="62"/>
  <c r="O68" i="62"/>
  <c r="S68" i="62" s="1"/>
  <c r="S67" i="62"/>
  <c r="R67" i="62"/>
  <c r="Q67" i="62"/>
  <c r="P67" i="62"/>
  <c r="O67" i="62"/>
  <c r="R66" i="62"/>
  <c r="Q66" i="62"/>
  <c r="P66" i="62"/>
  <c r="O66" i="62"/>
  <c r="S66" i="62" s="1"/>
  <c r="S65" i="62"/>
  <c r="R65" i="62"/>
  <c r="Q65" i="62"/>
  <c r="P65" i="62"/>
  <c r="O65" i="62"/>
  <c r="S64" i="62"/>
  <c r="R64" i="62"/>
  <c r="Q64" i="62"/>
  <c r="P64" i="62"/>
  <c r="O64" i="62"/>
  <c r="R63" i="62"/>
  <c r="Q63" i="62"/>
  <c r="P63" i="62"/>
  <c r="O63" i="62"/>
  <c r="R62" i="62"/>
  <c r="Q62" i="62"/>
  <c r="P62" i="62"/>
  <c r="O62" i="62"/>
  <c r="S62" i="62" s="1"/>
  <c r="R61" i="62"/>
  <c r="Q61" i="62"/>
  <c r="P61" i="62"/>
  <c r="O61" i="62"/>
  <c r="S61" i="62" s="1"/>
  <c r="R60" i="62"/>
  <c r="Q60" i="62"/>
  <c r="P60" i="62"/>
  <c r="O60" i="62"/>
  <c r="S60" i="62" s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R76" i="1"/>
  <c r="Q76" i="1"/>
  <c r="P76" i="1"/>
  <c r="O76" i="1"/>
  <c r="S76" i="1" s="1"/>
  <c r="S75" i="1"/>
  <c r="R75" i="1"/>
  <c r="Q75" i="1"/>
  <c r="P75" i="1"/>
  <c r="O75" i="1"/>
  <c r="R74" i="1"/>
  <c r="Q74" i="1"/>
  <c r="P74" i="1"/>
  <c r="O74" i="1"/>
  <c r="S74" i="1" s="1"/>
  <c r="S73" i="1"/>
  <c r="R73" i="1"/>
  <c r="Q73" i="1"/>
  <c r="P73" i="1"/>
  <c r="O73" i="1"/>
  <c r="S72" i="1"/>
  <c r="R72" i="1"/>
  <c r="Q72" i="1"/>
  <c r="P72" i="1"/>
  <c r="O72" i="1"/>
  <c r="R71" i="1"/>
  <c r="Q71" i="1"/>
  <c r="P71" i="1"/>
  <c r="O71" i="1"/>
  <c r="S71" i="1" s="1"/>
  <c r="R70" i="1"/>
  <c r="Q70" i="1"/>
  <c r="P70" i="1"/>
  <c r="O70" i="1"/>
  <c r="S70" i="1" s="1"/>
  <c r="R69" i="1"/>
  <c r="Q69" i="1"/>
  <c r="P69" i="1"/>
  <c r="O69" i="1"/>
  <c r="S69" i="1" s="1"/>
  <c r="R68" i="1"/>
  <c r="Q68" i="1"/>
  <c r="P68" i="1"/>
  <c r="O68" i="1"/>
  <c r="S68" i="1" s="1"/>
  <c r="S67" i="1"/>
  <c r="R67" i="1"/>
  <c r="Q67" i="1"/>
  <c r="P67" i="1"/>
  <c r="O67" i="1"/>
  <c r="R66" i="1"/>
  <c r="Q66" i="1"/>
  <c r="P66" i="1"/>
  <c r="O66" i="1"/>
  <c r="S66" i="1" s="1"/>
  <c r="S65" i="1"/>
  <c r="R65" i="1"/>
  <c r="Q65" i="1"/>
  <c r="P65" i="1"/>
  <c r="O65" i="1"/>
  <c r="S64" i="1"/>
  <c r="R64" i="1"/>
  <c r="Q64" i="1"/>
  <c r="P64" i="1"/>
  <c r="O64" i="1"/>
  <c r="R63" i="1"/>
  <c r="Q63" i="1"/>
  <c r="P63" i="1"/>
  <c r="O63" i="1"/>
  <c r="S63" i="1" s="1"/>
  <c r="R62" i="1"/>
  <c r="Q62" i="1"/>
  <c r="P62" i="1"/>
  <c r="O62" i="1"/>
  <c r="S62" i="1" s="1"/>
  <c r="R61" i="1"/>
  <c r="Q61" i="1"/>
  <c r="P61" i="1"/>
  <c r="O61" i="1"/>
  <c r="S61" i="1" s="1"/>
  <c r="R60" i="1"/>
  <c r="Q60" i="1"/>
  <c r="P60" i="1"/>
  <c r="O60" i="1"/>
  <c r="S60" i="1" s="1"/>
  <c r="B76" i="22"/>
  <c r="A76" i="22"/>
  <c r="B75" i="22"/>
  <c r="A75" i="22"/>
  <c r="B74" i="22"/>
  <c r="A74" i="22"/>
  <c r="B73" i="22"/>
  <c r="A73" i="22"/>
  <c r="B72" i="22"/>
  <c r="A72" i="22"/>
  <c r="B71" i="22"/>
  <c r="A71" i="22"/>
  <c r="B70" i="22"/>
  <c r="A70" i="22"/>
  <c r="B69" i="22"/>
  <c r="A69" i="22"/>
  <c r="B68" i="22"/>
  <c r="A68" i="22"/>
  <c r="B67" i="22"/>
  <c r="A67" i="22"/>
  <c r="B66" i="22"/>
  <c r="A66" i="22"/>
  <c r="B65" i="22"/>
  <c r="A65" i="22"/>
  <c r="B64" i="22"/>
  <c r="A64" i="22"/>
  <c r="B63" i="22"/>
  <c r="A63" i="22"/>
  <c r="B62" i="22"/>
  <c r="A62" i="22"/>
  <c r="B61" i="22"/>
  <c r="A61" i="22"/>
  <c r="B60" i="22"/>
  <c r="A60" i="22"/>
  <c r="R76" i="22"/>
  <c r="Q76" i="22"/>
  <c r="P76" i="22"/>
  <c r="O76" i="22"/>
  <c r="S76" i="22" s="1"/>
  <c r="S75" i="22"/>
  <c r="R75" i="22"/>
  <c r="Q75" i="22"/>
  <c r="P75" i="22"/>
  <c r="O75" i="22"/>
  <c r="R74" i="22"/>
  <c r="Q74" i="22"/>
  <c r="P74" i="22"/>
  <c r="O74" i="22"/>
  <c r="S74" i="22" s="1"/>
  <c r="R73" i="22"/>
  <c r="Q73" i="22"/>
  <c r="P73" i="22"/>
  <c r="O73" i="22"/>
  <c r="S73" i="22" s="1"/>
  <c r="S72" i="22"/>
  <c r="R72" i="22"/>
  <c r="Q72" i="22"/>
  <c r="P72" i="22"/>
  <c r="O72" i="22"/>
  <c r="R71" i="22"/>
  <c r="Q71" i="22"/>
  <c r="P71" i="22"/>
  <c r="O71" i="22"/>
  <c r="S71" i="22" s="1"/>
  <c r="R70" i="22"/>
  <c r="Q70" i="22"/>
  <c r="P70" i="22"/>
  <c r="O70" i="22"/>
  <c r="S70" i="22" s="1"/>
  <c r="S69" i="22"/>
  <c r="R69" i="22"/>
  <c r="Q69" i="22"/>
  <c r="P69" i="22"/>
  <c r="O69" i="22"/>
  <c r="R68" i="22"/>
  <c r="Q68" i="22"/>
  <c r="P68" i="22"/>
  <c r="O68" i="22"/>
  <c r="S68" i="22" s="1"/>
  <c r="S67" i="22"/>
  <c r="R67" i="22"/>
  <c r="Q67" i="22"/>
  <c r="P67" i="22"/>
  <c r="O67" i="22"/>
  <c r="R66" i="22"/>
  <c r="Q66" i="22"/>
  <c r="P66" i="22"/>
  <c r="O66" i="22"/>
  <c r="S66" i="22" s="1"/>
  <c r="R65" i="22"/>
  <c r="Q65" i="22"/>
  <c r="P65" i="22"/>
  <c r="O65" i="22"/>
  <c r="S65" i="22" s="1"/>
  <c r="S64" i="22"/>
  <c r="R64" i="22"/>
  <c r="Q64" i="22"/>
  <c r="P64" i="22"/>
  <c r="O64" i="22"/>
  <c r="R63" i="22"/>
  <c r="Q63" i="22"/>
  <c r="P63" i="22"/>
  <c r="O63" i="22"/>
  <c r="R62" i="22"/>
  <c r="Q62" i="22"/>
  <c r="P62" i="22"/>
  <c r="O62" i="22"/>
  <c r="S62" i="22" s="1"/>
  <c r="S61" i="22"/>
  <c r="R61" i="22"/>
  <c r="Q61" i="22"/>
  <c r="P61" i="22"/>
  <c r="O61" i="22"/>
  <c r="R60" i="22"/>
  <c r="Q60" i="22"/>
  <c r="P60" i="22"/>
  <c r="O60" i="22"/>
  <c r="S60" i="22" s="1"/>
  <c r="B76" i="45"/>
  <c r="A76" i="45"/>
  <c r="B75" i="45"/>
  <c r="A75" i="45"/>
  <c r="B74" i="45"/>
  <c r="A74" i="45"/>
  <c r="B73" i="45"/>
  <c r="A73" i="45"/>
  <c r="B72" i="45"/>
  <c r="A72" i="45"/>
  <c r="B71" i="45"/>
  <c r="A71" i="45"/>
  <c r="B70" i="45"/>
  <c r="A70" i="45"/>
  <c r="B69" i="45"/>
  <c r="A69" i="45"/>
  <c r="B68" i="45"/>
  <c r="A68" i="45"/>
  <c r="B67" i="45"/>
  <c r="A67" i="45"/>
  <c r="B66" i="45"/>
  <c r="A66" i="45"/>
  <c r="B65" i="45"/>
  <c r="A65" i="45"/>
  <c r="B64" i="45"/>
  <c r="A64" i="45"/>
  <c r="B63" i="45"/>
  <c r="A63" i="45"/>
  <c r="B62" i="45"/>
  <c r="A62" i="45"/>
  <c r="B61" i="45"/>
  <c r="A61" i="45"/>
  <c r="B60" i="45"/>
  <c r="A60" i="45"/>
  <c r="R76" i="45"/>
  <c r="Q76" i="45"/>
  <c r="P76" i="45"/>
  <c r="O76" i="45"/>
  <c r="S76" i="45" s="1"/>
  <c r="S75" i="45"/>
  <c r="R75" i="45"/>
  <c r="Q75" i="45"/>
  <c r="P75" i="45"/>
  <c r="O75" i="45"/>
  <c r="S74" i="45"/>
  <c r="R74" i="45"/>
  <c r="Q74" i="45"/>
  <c r="P74" i="45"/>
  <c r="O74" i="45"/>
  <c r="R73" i="45"/>
  <c r="Q73" i="45"/>
  <c r="P73" i="45"/>
  <c r="O73" i="45"/>
  <c r="S73" i="45" s="1"/>
  <c r="S72" i="45"/>
  <c r="R72" i="45"/>
  <c r="Q72" i="45"/>
  <c r="P72" i="45"/>
  <c r="O72" i="45"/>
  <c r="R71" i="45"/>
  <c r="Q71" i="45"/>
  <c r="P71" i="45"/>
  <c r="O71" i="45"/>
  <c r="S71" i="45" s="1"/>
  <c r="R70" i="45"/>
  <c r="Q70" i="45"/>
  <c r="P70" i="45"/>
  <c r="O70" i="45"/>
  <c r="S70" i="45" s="1"/>
  <c r="S69" i="45"/>
  <c r="R69" i="45"/>
  <c r="Q69" i="45"/>
  <c r="P69" i="45"/>
  <c r="O69" i="45"/>
  <c r="R68" i="45"/>
  <c r="Q68" i="45"/>
  <c r="P68" i="45"/>
  <c r="O68" i="45"/>
  <c r="S68" i="45" s="1"/>
  <c r="S67" i="45"/>
  <c r="R67" i="45"/>
  <c r="Q67" i="45"/>
  <c r="P67" i="45"/>
  <c r="O67" i="45"/>
  <c r="R66" i="45"/>
  <c r="Q66" i="45"/>
  <c r="P66" i="45"/>
  <c r="S66" i="45" s="1"/>
  <c r="O66" i="45"/>
  <c r="R65" i="45"/>
  <c r="Q65" i="45"/>
  <c r="P65" i="45"/>
  <c r="O65" i="45"/>
  <c r="S65" i="45" s="1"/>
  <c r="S64" i="45"/>
  <c r="R64" i="45"/>
  <c r="Q64" i="45"/>
  <c r="P64" i="45"/>
  <c r="O64" i="45"/>
  <c r="R63" i="45"/>
  <c r="Q63" i="45"/>
  <c r="P63" i="45"/>
  <c r="O63" i="45"/>
  <c r="S63" i="45" s="1"/>
  <c r="R62" i="45"/>
  <c r="Q62" i="45"/>
  <c r="P62" i="45"/>
  <c r="O62" i="45"/>
  <c r="S62" i="45" s="1"/>
  <c r="R61" i="45"/>
  <c r="Q61" i="45"/>
  <c r="P61" i="45"/>
  <c r="O61" i="45"/>
  <c r="S61" i="45" s="1"/>
  <c r="R60" i="45"/>
  <c r="Q60" i="45"/>
  <c r="P60" i="45"/>
  <c r="O60" i="45"/>
  <c r="S60" i="45" s="1"/>
  <c r="B76" i="51"/>
  <c r="A76" i="51"/>
  <c r="B75" i="51"/>
  <c r="A75" i="51"/>
  <c r="B74" i="51"/>
  <c r="A74" i="51"/>
  <c r="B73" i="51"/>
  <c r="A73" i="51"/>
  <c r="B72" i="51"/>
  <c r="A72" i="51"/>
  <c r="B71" i="51"/>
  <c r="A71" i="51"/>
  <c r="B70" i="51"/>
  <c r="A70" i="51"/>
  <c r="B69" i="51"/>
  <c r="A69" i="51"/>
  <c r="B68" i="51"/>
  <c r="A68" i="51"/>
  <c r="B67" i="51"/>
  <c r="A67" i="51"/>
  <c r="B66" i="51"/>
  <c r="A66" i="51"/>
  <c r="B65" i="51"/>
  <c r="A65" i="51"/>
  <c r="B64" i="51"/>
  <c r="A64" i="51"/>
  <c r="B63" i="51"/>
  <c r="A63" i="51"/>
  <c r="B62" i="51"/>
  <c r="A62" i="51"/>
  <c r="B61" i="51"/>
  <c r="A61" i="51"/>
  <c r="B60" i="51"/>
  <c r="A60" i="51"/>
  <c r="R76" i="51"/>
  <c r="Q76" i="51"/>
  <c r="P76" i="51"/>
  <c r="O76" i="51"/>
  <c r="S76" i="51" s="1"/>
  <c r="S75" i="51"/>
  <c r="R75" i="51"/>
  <c r="Q75" i="51"/>
  <c r="P75" i="51"/>
  <c r="O75" i="51"/>
  <c r="S74" i="51"/>
  <c r="R74" i="51"/>
  <c r="Q74" i="51"/>
  <c r="P74" i="51"/>
  <c r="O74" i="51"/>
  <c r="R73" i="51"/>
  <c r="Q73" i="51"/>
  <c r="P73" i="51"/>
  <c r="O73" i="51"/>
  <c r="S72" i="51"/>
  <c r="R72" i="51"/>
  <c r="Q72" i="51"/>
  <c r="P72" i="51"/>
  <c r="O72" i="51"/>
  <c r="R71" i="51"/>
  <c r="Q71" i="51"/>
  <c r="P71" i="51"/>
  <c r="O71" i="51"/>
  <c r="R70" i="51"/>
  <c r="Q70" i="51"/>
  <c r="P70" i="51"/>
  <c r="O70" i="51"/>
  <c r="S70" i="51" s="1"/>
  <c r="R69" i="51"/>
  <c r="Q69" i="51"/>
  <c r="P69" i="51"/>
  <c r="O69" i="51"/>
  <c r="S69" i="51" s="1"/>
  <c r="R68" i="51"/>
  <c r="Q68" i="51"/>
  <c r="P68" i="51"/>
  <c r="O68" i="51"/>
  <c r="S68" i="51" s="1"/>
  <c r="S67" i="51"/>
  <c r="R67" i="51"/>
  <c r="Q67" i="51"/>
  <c r="P67" i="51"/>
  <c r="O67" i="51"/>
  <c r="R66" i="51"/>
  <c r="Q66" i="51"/>
  <c r="P66" i="51"/>
  <c r="S66" i="51" s="1"/>
  <c r="O66" i="51"/>
  <c r="R65" i="51"/>
  <c r="Q65" i="51"/>
  <c r="P65" i="51"/>
  <c r="O65" i="51"/>
  <c r="S65" i="51" s="1"/>
  <c r="S64" i="51"/>
  <c r="R64" i="51"/>
  <c r="Q64" i="51"/>
  <c r="P64" i="51"/>
  <c r="O64" i="51"/>
  <c r="R63" i="51"/>
  <c r="Q63" i="51"/>
  <c r="P63" i="51"/>
  <c r="O63" i="51"/>
  <c r="S63" i="51" s="1"/>
  <c r="R62" i="51"/>
  <c r="Q62" i="51"/>
  <c r="P62" i="51"/>
  <c r="O62" i="51"/>
  <c r="S62" i="51" s="1"/>
  <c r="R61" i="51"/>
  <c r="Q61" i="51"/>
  <c r="P61" i="51"/>
  <c r="O61" i="51"/>
  <c r="S61" i="51" s="1"/>
  <c r="R60" i="51"/>
  <c r="Q60" i="51"/>
  <c r="P60" i="51"/>
  <c r="O60" i="51"/>
  <c r="S60" i="51" s="1"/>
  <c r="B76" i="59"/>
  <c r="A76" i="59"/>
  <c r="B75" i="59"/>
  <c r="A75" i="59"/>
  <c r="B74" i="59"/>
  <c r="A74" i="59"/>
  <c r="B73" i="59"/>
  <c r="A73" i="59"/>
  <c r="B72" i="59"/>
  <c r="A72" i="59"/>
  <c r="B71" i="59"/>
  <c r="A71" i="59"/>
  <c r="B70" i="59"/>
  <c r="A70" i="59"/>
  <c r="B69" i="59"/>
  <c r="A69" i="59"/>
  <c r="B68" i="59"/>
  <c r="A68" i="59"/>
  <c r="B67" i="59"/>
  <c r="A67" i="59"/>
  <c r="B66" i="59"/>
  <c r="A66" i="59"/>
  <c r="B65" i="59"/>
  <c r="A65" i="59"/>
  <c r="B64" i="59"/>
  <c r="A64" i="59"/>
  <c r="B63" i="59"/>
  <c r="A63" i="59"/>
  <c r="B62" i="59"/>
  <c r="A62" i="59"/>
  <c r="B61" i="59"/>
  <c r="A61" i="59"/>
  <c r="B60" i="59"/>
  <c r="A60" i="59"/>
  <c r="R76" i="59"/>
  <c r="Q76" i="59"/>
  <c r="P76" i="59"/>
  <c r="O76" i="59"/>
  <c r="S76" i="59" s="1"/>
  <c r="S75" i="59"/>
  <c r="R75" i="59"/>
  <c r="Q75" i="59"/>
  <c r="P75" i="59"/>
  <c r="O75" i="59"/>
  <c r="R74" i="59"/>
  <c r="Q74" i="59"/>
  <c r="P74" i="59"/>
  <c r="O74" i="59"/>
  <c r="S74" i="59" s="1"/>
  <c r="S73" i="59"/>
  <c r="R73" i="59"/>
  <c r="Q73" i="59"/>
  <c r="P73" i="59"/>
  <c r="O73" i="59"/>
  <c r="S72" i="59"/>
  <c r="R72" i="59"/>
  <c r="Q72" i="59"/>
  <c r="P72" i="59"/>
  <c r="O72" i="59"/>
  <c r="R71" i="59"/>
  <c r="Q71" i="59"/>
  <c r="P71" i="59"/>
  <c r="O71" i="59"/>
  <c r="S71" i="59" s="1"/>
  <c r="S70" i="59"/>
  <c r="R70" i="59"/>
  <c r="Q70" i="59"/>
  <c r="P70" i="59"/>
  <c r="O70" i="59"/>
  <c r="R69" i="59"/>
  <c r="Q69" i="59"/>
  <c r="P69" i="59"/>
  <c r="O69" i="59"/>
  <c r="S69" i="59" s="1"/>
  <c r="R68" i="59"/>
  <c r="Q68" i="59"/>
  <c r="P68" i="59"/>
  <c r="O68" i="59"/>
  <c r="S68" i="59" s="1"/>
  <c r="S67" i="59"/>
  <c r="R67" i="59"/>
  <c r="Q67" i="59"/>
  <c r="P67" i="59"/>
  <c r="O67" i="59"/>
  <c r="R66" i="59"/>
  <c r="Q66" i="59"/>
  <c r="P66" i="59"/>
  <c r="O66" i="59"/>
  <c r="S66" i="59" s="1"/>
  <c r="S65" i="59"/>
  <c r="R65" i="59"/>
  <c r="Q65" i="59"/>
  <c r="P65" i="59"/>
  <c r="O65" i="59"/>
  <c r="S64" i="59"/>
  <c r="R64" i="59"/>
  <c r="Q64" i="59"/>
  <c r="P64" i="59"/>
  <c r="O64" i="59"/>
  <c r="R63" i="59"/>
  <c r="Q63" i="59"/>
  <c r="P63" i="59"/>
  <c r="O63" i="59"/>
  <c r="S62" i="59"/>
  <c r="R62" i="59"/>
  <c r="Q62" i="59"/>
  <c r="P62" i="59"/>
  <c r="O62" i="59"/>
  <c r="R61" i="59"/>
  <c r="Q61" i="59"/>
  <c r="P61" i="59"/>
  <c r="O61" i="59"/>
  <c r="S61" i="59" s="1"/>
  <c r="R60" i="59"/>
  <c r="Q60" i="59"/>
  <c r="P60" i="59"/>
  <c r="O60" i="59"/>
  <c r="S60" i="59" s="1"/>
  <c r="R57" i="47"/>
  <c r="Q79" i="47"/>
  <c r="P79" i="47"/>
  <c r="O79" i="47"/>
  <c r="Q78" i="47"/>
  <c r="P78" i="47"/>
  <c r="O78" i="47"/>
  <c r="R59" i="47"/>
  <c r="Q59" i="47"/>
  <c r="P59" i="47"/>
  <c r="O59" i="47"/>
  <c r="W54" i="47"/>
  <c r="V54" i="47"/>
  <c r="U54" i="47"/>
  <c r="T54" i="47"/>
  <c r="S65" i="37" l="1"/>
  <c r="S73" i="37"/>
  <c r="S62" i="37"/>
  <c r="S63" i="37"/>
  <c r="S73" i="61"/>
  <c r="S73" i="47"/>
  <c r="S63" i="47"/>
  <c r="S73" i="48"/>
  <c r="S73" i="60"/>
  <c r="S74" i="58"/>
  <c r="S71" i="32"/>
  <c r="S73" i="34"/>
  <c r="S61" i="34"/>
  <c r="S61" i="52"/>
  <c r="S69" i="52"/>
  <c r="S66" i="52"/>
  <c r="S73" i="30"/>
  <c r="S62" i="30"/>
  <c r="S63" i="30"/>
  <c r="S71" i="30"/>
  <c r="S73" i="55"/>
  <c r="S65" i="36"/>
  <c r="S73" i="36"/>
  <c r="S63" i="36"/>
  <c r="S65" i="28"/>
  <c r="S73" i="28"/>
  <c r="S69" i="28"/>
  <c r="S73" i="54"/>
  <c r="S65" i="26"/>
  <c r="S73" i="26"/>
  <c r="S69" i="62"/>
  <c r="S63" i="62"/>
  <c r="S63" i="22"/>
  <c r="S73" i="51"/>
  <c r="S71" i="51"/>
  <c r="S63" i="59"/>
  <c r="Q84" i="62" l="1"/>
  <c r="N82" i="62"/>
  <c r="N83" i="62" s="1"/>
  <c r="M82" i="62"/>
  <c r="L82" i="62"/>
  <c r="K82" i="62"/>
  <c r="J82" i="62"/>
  <c r="I82" i="62"/>
  <c r="H82" i="62"/>
  <c r="G82" i="62"/>
  <c r="F82" i="62"/>
  <c r="E82" i="62"/>
  <c r="D82" i="62"/>
  <c r="C82" i="62"/>
  <c r="Q81" i="62"/>
  <c r="P81" i="62"/>
  <c r="O81" i="62"/>
  <c r="Q80" i="62"/>
  <c r="P80" i="62"/>
  <c r="O80" i="62"/>
  <c r="S80" i="62" s="1"/>
  <c r="B80" i="62"/>
  <c r="Q79" i="62"/>
  <c r="S79" i="62" s="1"/>
  <c r="P79" i="62"/>
  <c r="O79" i="62"/>
  <c r="B79" i="62"/>
  <c r="Q78" i="62"/>
  <c r="P78" i="62"/>
  <c r="O78" i="62"/>
  <c r="R59" i="62"/>
  <c r="Q59" i="62"/>
  <c r="P59" i="62"/>
  <c r="O59" i="62"/>
  <c r="A59" i="62"/>
  <c r="R57" i="62"/>
  <c r="R54" i="62"/>
  <c r="Q54" i="62"/>
  <c r="P54" i="62"/>
  <c r="O54" i="62"/>
  <c r="N54" i="62"/>
  <c r="M54" i="62"/>
  <c r="L54" i="62"/>
  <c r="K54" i="62"/>
  <c r="J54" i="62"/>
  <c r="I54" i="62"/>
  <c r="H54" i="62"/>
  <c r="G54" i="62"/>
  <c r="F54" i="62"/>
  <c r="E54" i="62"/>
  <c r="D54" i="62"/>
  <c r="C54" i="62"/>
  <c r="B53" i="62"/>
  <c r="B81" i="62" s="1"/>
  <c r="B52" i="62"/>
  <c r="B51" i="62"/>
  <c r="B50" i="62"/>
  <c r="B78" i="62" s="1"/>
  <c r="B48" i="62"/>
  <c r="A48" i="62"/>
  <c r="B47" i="62"/>
  <c r="A47" i="62"/>
  <c r="B46" i="62"/>
  <c r="A46" i="62"/>
  <c r="B45" i="62"/>
  <c r="A45" i="62"/>
  <c r="B44" i="62"/>
  <c r="A44" i="62"/>
  <c r="B43" i="62"/>
  <c r="A43" i="62"/>
  <c r="B42" i="62"/>
  <c r="A42" i="62"/>
  <c r="B41" i="62"/>
  <c r="A41" i="62"/>
  <c r="B40" i="62"/>
  <c r="A40" i="62"/>
  <c r="B39" i="62"/>
  <c r="A39" i="62"/>
  <c r="B38" i="62"/>
  <c r="A38" i="62"/>
  <c r="B37" i="62"/>
  <c r="A37" i="62"/>
  <c r="B36" i="62"/>
  <c r="A36" i="62"/>
  <c r="B35" i="62"/>
  <c r="A35" i="62"/>
  <c r="B34" i="62"/>
  <c r="A34" i="62"/>
  <c r="B33" i="62"/>
  <c r="A33" i="62"/>
  <c r="B32" i="62"/>
  <c r="A32" i="62"/>
  <c r="B31" i="62"/>
  <c r="B59" i="62" s="1"/>
  <c r="A31" i="62"/>
  <c r="R26" i="62"/>
  <c r="Q26" i="62"/>
  <c r="P26" i="62"/>
  <c r="O26" i="62"/>
  <c r="N26" i="62"/>
  <c r="M26" i="62"/>
  <c r="L26" i="62"/>
  <c r="K26" i="62"/>
  <c r="J26" i="62"/>
  <c r="I26" i="62"/>
  <c r="H26" i="62"/>
  <c r="G26" i="62"/>
  <c r="F26" i="62"/>
  <c r="F27" i="62" s="1"/>
  <c r="E26" i="62"/>
  <c r="E27" i="62" s="1"/>
  <c r="D26" i="62"/>
  <c r="D27" i="62" s="1"/>
  <c r="C26" i="62"/>
  <c r="C27" i="62" s="1"/>
  <c r="Q84" i="61"/>
  <c r="N82" i="61"/>
  <c r="N83" i="61" s="1"/>
  <c r="M82" i="61"/>
  <c r="L82" i="61"/>
  <c r="K82" i="61"/>
  <c r="J82" i="61"/>
  <c r="I82" i="61"/>
  <c r="H82" i="61"/>
  <c r="G82" i="61"/>
  <c r="F82" i="61"/>
  <c r="E82" i="61"/>
  <c r="D82" i="61"/>
  <c r="C82" i="61"/>
  <c r="Q81" i="61"/>
  <c r="P81" i="61"/>
  <c r="O81" i="61"/>
  <c r="Q80" i="61"/>
  <c r="S80" i="61" s="1"/>
  <c r="P80" i="61"/>
  <c r="O80" i="61"/>
  <c r="B80" i="61"/>
  <c r="Q79" i="61"/>
  <c r="P79" i="61"/>
  <c r="O79" i="61"/>
  <c r="Q78" i="61"/>
  <c r="P78" i="61"/>
  <c r="O78" i="61"/>
  <c r="R59" i="61"/>
  <c r="Q59" i="61"/>
  <c r="P59" i="61"/>
  <c r="O59" i="61"/>
  <c r="A59" i="61"/>
  <c r="R57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3" i="61"/>
  <c r="B81" i="61" s="1"/>
  <c r="B52" i="61"/>
  <c r="B51" i="61"/>
  <c r="B79" i="61" s="1"/>
  <c r="B50" i="61"/>
  <c r="B78" i="61" s="1"/>
  <c r="B48" i="61"/>
  <c r="A48" i="61"/>
  <c r="B47" i="61"/>
  <c r="A47" i="61"/>
  <c r="B46" i="61"/>
  <c r="A46" i="61"/>
  <c r="B45" i="61"/>
  <c r="A45" i="61"/>
  <c r="B44" i="61"/>
  <c r="A44" i="61"/>
  <c r="B43" i="61"/>
  <c r="A43" i="61"/>
  <c r="B42" i="61"/>
  <c r="A42" i="61"/>
  <c r="B41" i="61"/>
  <c r="A41" i="61"/>
  <c r="B40" i="61"/>
  <c r="A40" i="61"/>
  <c r="B39" i="61"/>
  <c r="A39" i="61"/>
  <c r="B38" i="61"/>
  <c r="A38" i="61"/>
  <c r="B37" i="61"/>
  <c r="A37" i="61"/>
  <c r="B36" i="61"/>
  <c r="A36" i="61"/>
  <c r="B35" i="61"/>
  <c r="A35" i="61"/>
  <c r="B34" i="61"/>
  <c r="A34" i="61"/>
  <c r="B33" i="61"/>
  <c r="A33" i="61"/>
  <c r="B32" i="61"/>
  <c r="A32" i="61"/>
  <c r="B31" i="61"/>
  <c r="B59" i="61" s="1"/>
  <c r="A31" i="61"/>
  <c r="R26" i="61"/>
  <c r="Q26" i="61"/>
  <c r="P26" i="61"/>
  <c r="O26" i="61"/>
  <c r="N26" i="61"/>
  <c r="M26" i="61"/>
  <c r="L26" i="61"/>
  <c r="K26" i="61"/>
  <c r="J26" i="61"/>
  <c r="I26" i="61"/>
  <c r="H26" i="61"/>
  <c r="G26" i="61"/>
  <c r="F26" i="61"/>
  <c r="F27" i="61" s="1"/>
  <c r="E26" i="61"/>
  <c r="E27" i="61" s="1"/>
  <c r="D26" i="61"/>
  <c r="D27" i="61" s="1"/>
  <c r="C26" i="61"/>
  <c r="C27" i="61" s="1"/>
  <c r="Q84" i="60"/>
  <c r="N82" i="60"/>
  <c r="N83" i="60" s="1"/>
  <c r="M82" i="60"/>
  <c r="L82" i="60"/>
  <c r="K82" i="60"/>
  <c r="J82" i="60"/>
  <c r="I82" i="60"/>
  <c r="H82" i="60"/>
  <c r="G82" i="60"/>
  <c r="F82" i="60"/>
  <c r="E82" i="60"/>
  <c r="D82" i="60"/>
  <c r="C82" i="60"/>
  <c r="Q81" i="60"/>
  <c r="P81" i="60"/>
  <c r="O81" i="60"/>
  <c r="Q80" i="60"/>
  <c r="S80" i="60" s="1"/>
  <c r="P80" i="60"/>
  <c r="O80" i="60"/>
  <c r="B80" i="60"/>
  <c r="Q79" i="60"/>
  <c r="P79" i="60"/>
  <c r="O79" i="60"/>
  <c r="Q78" i="60"/>
  <c r="P78" i="60"/>
  <c r="O78" i="60"/>
  <c r="R59" i="60"/>
  <c r="Q59" i="60"/>
  <c r="P59" i="60"/>
  <c r="O59" i="60"/>
  <c r="A59" i="60"/>
  <c r="R57" i="60"/>
  <c r="R54" i="60"/>
  <c r="Q54" i="60"/>
  <c r="P54" i="60"/>
  <c r="O54" i="60"/>
  <c r="N54" i="60"/>
  <c r="M54" i="60"/>
  <c r="L54" i="60"/>
  <c r="K54" i="60"/>
  <c r="J54" i="60"/>
  <c r="I54" i="60"/>
  <c r="H54" i="60"/>
  <c r="G54" i="60"/>
  <c r="F54" i="60"/>
  <c r="E54" i="60"/>
  <c r="D54" i="60"/>
  <c r="C54" i="60"/>
  <c r="B53" i="60"/>
  <c r="B81" i="60" s="1"/>
  <c r="B52" i="60"/>
  <c r="B51" i="60"/>
  <c r="B79" i="60" s="1"/>
  <c r="B50" i="60"/>
  <c r="B78" i="60" s="1"/>
  <c r="B48" i="60"/>
  <c r="A48" i="60"/>
  <c r="B47" i="60"/>
  <c r="A47" i="60"/>
  <c r="B46" i="60"/>
  <c r="A46" i="60"/>
  <c r="B45" i="60"/>
  <c r="A45" i="60"/>
  <c r="B44" i="60"/>
  <c r="A44" i="60"/>
  <c r="B43" i="60"/>
  <c r="A43" i="60"/>
  <c r="B42" i="60"/>
  <c r="A42" i="60"/>
  <c r="B41" i="60"/>
  <c r="A41" i="60"/>
  <c r="B40" i="60"/>
  <c r="A40" i="60"/>
  <c r="B39" i="60"/>
  <c r="A39" i="60"/>
  <c r="B38" i="60"/>
  <c r="A38" i="60"/>
  <c r="B37" i="60"/>
  <c r="A37" i="60"/>
  <c r="B36" i="60"/>
  <c r="A36" i="60"/>
  <c r="B35" i="60"/>
  <c r="A35" i="60"/>
  <c r="B34" i="60"/>
  <c r="A34" i="60"/>
  <c r="B33" i="60"/>
  <c r="A33" i="60"/>
  <c r="B32" i="60"/>
  <c r="A32" i="60"/>
  <c r="B31" i="60"/>
  <c r="B59" i="60" s="1"/>
  <c r="A31" i="60"/>
  <c r="R26" i="60"/>
  <c r="Q26" i="60"/>
  <c r="P26" i="60"/>
  <c r="O26" i="60"/>
  <c r="N26" i="60"/>
  <c r="M26" i="60"/>
  <c r="L26" i="60"/>
  <c r="K26" i="60"/>
  <c r="J26" i="60"/>
  <c r="I26" i="60"/>
  <c r="H26" i="60"/>
  <c r="G26" i="60"/>
  <c r="F26" i="60"/>
  <c r="F27" i="60" s="1"/>
  <c r="E26" i="60"/>
  <c r="E27" i="60" s="1"/>
  <c r="D26" i="60"/>
  <c r="D27" i="60" s="1"/>
  <c r="C26" i="60"/>
  <c r="C27" i="60" s="1"/>
  <c r="Q84" i="59"/>
  <c r="N82" i="59"/>
  <c r="N83" i="59" s="1"/>
  <c r="M82" i="59"/>
  <c r="L82" i="59"/>
  <c r="K82" i="59"/>
  <c r="J82" i="59"/>
  <c r="I82" i="59"/>
  <c r="H82" i="59"/>
  <c r="G82" i="59"/>
  <c r="F82" i="59"/>
  <c r="E82" i="59"/>
  <c r="D82" i="59"/>
  <c r="C82" i="59"/>
  <c r="Q81" i="59"/>
  <c r="P81" i="59"/>
  <c r="O81" i="59"/>
  <c r="Q80" i="59"/>
  <c r="P80" i="59"/>
  <c r="O80" i="59"/>
  <c r="S80" i="59" s="1"/>
  <c r="B80" i="59"/>
  <c r="Q79" i="59"/>
  <c r="P79" i="59"/>
  <c r="O79" i="59"/>
  <c r="Q78" i="59"/>
  <c r="P78" i="59"/>
  <c r="O78" i="59"/>
  <c r="R59" i="59"/>
  <c r="Q59" i="59"/>
  <c r="P59" i="59"/>
  <c r="O59" i="59"/>
  <c r="A59" i="59"/>
  <c r="R57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E54" i="59"/>
  <c r="D54" i="59"/>
  <c r="C54" i="59"/>
  <c r="B53" i="59"/>
  <c r="B81" i="59" s="1"/>
  <c r="B52" i="59"/>
  <c r="B51" i="59"/>
  <c r="B79" i="59" s="1"/>
  <c r="B50" i="59"/>
  <c r="B78" i="59" s="1"/>
  <c r="B48" i="59"/>
  <c r="A48" i="59"/>
  <c r="B47" i="59"/>
  <c r="A47" i="59"/>
  <c r="B46" i="59"/>
  <c r="A46" i="59"/>
  <c r="B45" i="59"/>
  <c r="A45" i="59"/>
  <c r="B44" i="59"/>
  <c r="A44" i="59"/>
  <c r="B43" i="59"/>
  <c r="A43" i="59"/>
  <c r="B42" i="59"/>
  <c r="A42" i="59"/>
  <c r="B41" i="59"/>
  <c r="A41" i="59"/>
  <c r="B40" i="59"/>
  <c r="A40" i="59"/>
  <c r="B39" i="59"/>
  <c r="A39" i="59"/>
  <c r="B38" i="59"/>
  <c r="A38" i="59"/>
  <c r="B37" i="59"/>
  <c r="A37" i="59"/>
  <c r="B36" i="59"/>
  <c r="A36" i="59"/>
  <c r="B35" i="59"/>
  <c r="A35" i="59"/>
  <c r="B34" i="59"/>
  <c r="A34" i="59"/>
  <c r="B33" i="59"/>
  <c r="A33" i="59"/>
  <c r="B32" i="59"/>
  <c r="A32" i="59"/>
  <c r="B31" i="59"/>
  <c r="B59" i="59" s="1"/>
  <c r="A31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F27" i="59" s="1"/>
  <c r="E26" i="59"/>
  <c r="E27" i="59" s="1"/>
  <c r="D26" i="59"/>
  <c r="D27" i="59" s="1"/>
  <c r="H27" i="59" s="1"/>
  <c r="L27" i="59" s="1"/>
  <c r="C26" i="59"/>
  <c r="C27" i="59" s="1"/>
  <c r="Q84" i="58"/>
  <c r="N82" i="58"/>
  <c r="N83" i="58" s="1"/>
  <c r="M82" i="58"/>
  <c r="L82" i="58"/>
  <c r="K82" i="58"/>
  <c r="J82" i="58"/>
  <c r="I82" i="58"/>
  <c r="H82" i="58"/>
  <c r="G82" i="58"/>
  <c r="F82" i="58"/>
  <c r="E82" i="58"/>
  <c r="D82" i="58"/>
  <c r="C82" i="58"/>
  <c r="Q81" i="58"/>
  <c r="P81" i="58"/>
  <c r="O81" i="58"/>
  <c r="Q80" i="58"/>
  <c r="S80" i="58" s="1"/>
  <c r="P80" i="58"/>
  <c r="O80" i="58"/>
  <c r="B80" i="58"/>
  <c r="Q79" i="58"/>
  <c r="S79" i="58" s="1"/>
  <c r="P79" i="58"/>
  <c r="O79" i="58"/>
  <c r="Q78" i="58"/>
  <c r="P78" i="58"/>
  <c r="O78" i="58"/>
  <c r="R59" i="58"/>
  <c r="Q59" i="58"/>
  <c r="P59" i="58"/>
  <c r="O59" i="58"/>
  <c r="A59" i="58"/>
  <c r="R57" i="58"/>
  <c r="R54" i="58"/>
  <c r="Q54" i="58"/>
  <c r="P54" i="58"/>
  <c r="O54" i="58"/>
  <c r="N54" i="58"/>
  <c r="M54" i="58"/>
  <c r="L54" i="58"/>
  <c r="K54" i="58"/>
  <c r="J54" i="58"/>
  <c r="I54" i="58"/>
  <c r="H54" i="58"/>
  <c r="G54" i="58"/>
  <c r="F54" i="58"/>
  <c r="E54" i="58"/>
  <c r="D54" i="58"/>
  <c r="C54" i="58"/>
  <c r="B53" i="58"/>
  <c r="B81" i="58" s="1"/>
  <c r="B52" i="58"/>
  <c r="B51" i="58"/>
  <c r="B79" i="58" s="1"/>
  <c r="B50" i="58"/>
  <c r="B78" i="58" s="1"/>
  <c r="B48" i="58"/>
  <c r="A48" i="58"/>
  <c r="B47" i="58"/>
  <c r="A47" i="58"/>
  <c r="B46" i="58"/>
  <c r="A46" i="58"/>
  <c r="B45" i="58"/>
  <c r="A45" i="58"/>
  <c r="B44" i="58"/>
  <c r="A44" i="58"/>
  <c r="B43" i="58"/>
  <c r="A43" i="58"/>
  <c r="B42" i="58"/>
  <c r="A42" i="58"/>
  <c r="B41" i="58"/>
  <c r="A41" i="58"/>
  <c r="B40" i="58"/>
  <c r="A40" i="58"/>
  <c r="B39" i="58"/>
  <c r="A39" i="58"/>
  <c r="B38" i="58"/>
  <c r="A38" i="58"/>
  <c r="B37" i="58"/>
  <c r="A37" i="58"/>
  <c r="B36" i="58"/>
  <c r="A36" i="58"/>
  <c r="B35" i="58"/>
  <c r="A35" i="58"/>
  <c r="B34" i="58"/>
  <c r="A34" i="58"/>
  <c r="B33" i="58"/>
  <c r="A33" i="58"/>
  <c r="B32" i="58"/>
  <c r="A32" i="58"/>
  <c r="B31" i="58"/>
  <c r="B59" i="58" s="1"/>
  <c r="A31" i="58"/>
  <c r="R26" i="58"/>
  <c r="Q26" i="58"/>
  <c r="P26" i="58"/>
  <c r="O26" i="58"/>
  <c r="N26" i="58"/>
  <c r="M26" i="58"/>
  <c r="L26" i="58"/>
  <c r="K26" i="58"/>
  <c r="J26" i="58"/>
  <c r="I26" i="58"/>
  <c r="H26" i="58"/>
  <c r="G26" i="58"/>
  <c r="F26" i="58"/>
  <c r="F27" i="58" s="1"/>
  <c r="E26" i="58"/>
  <c r="E27" i="58" s="1"/>
  <c r="D26" i="58"/>
  <c r="D27" i="58" s="1"/>
  <c r="C26" i="58"/>
  <c r="C27" i="58" s="1"/>
  <c r="S79" i="60" l="1"/>
  <c r="P27" i="59"/>
  <c r="D55" i="59" s="1"/>
  <c r="H55" i="59" s="1"/>
  <c r="L55" i="59" s="1"/>
  <c r="P55" i="59" s="1"/>
  <c r="D83" i="59" s="1"/>
  <c r="H83" i="59" s="1"/>
  <c r="L83" i="59" s="1"/>
  <c r="S79" i="59"/>
  <c r="S78" i="60"/>
  <c r="S79" i="61"/>
  <c r="I27" i="59"/>
  <c r="M27" i="59" s="1"/>
  <c r="Q27" i="59" s="1"/>
  <c r="E55" i="59" s="1"/>
  <c r="I55" i="59" s="1"/>
  <c r="M55" i="59" s="1"/>
  <c r="Q55" i="59" s="1"/>
  <c r="E83" i="59" s="1"/>
  <c r="I83" i="59" s="1"/>
  <c r="M83" i="59" s="1"/>
  <c r="J27" i="59"/>
  <c r="N27" i="59" s="1"/>
  <c r="R27" i="59" s="1"/>
  <c r="F55" i="59" s="1"/>
  <c r="J55" i="59" s="1"/>
  <c r="N55" i="59" s="1"/>
  <c r="R55" i="59" s="1"/>
  <c r="F83" i="59" s="1"/>
  <c r="J83" i="59" s="1"/>
  <c r="G27" i="59"/>
  <c r="K27" i="59" s="1"/>
  <c r="O27" i="59" s="1"/>
  <c r="C55" i="59" s="1"/>
  <c r="G55" i="59" s="1"/>
  <c r="K55" i="59" s="1"/>
  <c r="O55" i="59" s="1"/>
  <c r="C83" i="59" s="1"/>
  <c r="G83" i="59" s="1"/>
  <c r="K83" i="59" s="1"/>
  <c r="J27" i="58"/>
  <c r="N27" i="58" s="1"/>
  <c r="R27" i="58" s="1"/>
  <c r="F55" i="58" s="1"/>
  <c r="J55" i="58" s="1"/>
  <c r="N55" i="58" s="1"/>
  <c r="R55" i="58" s="1"/>
  <c r="F83" i="58" s="1"/>
  <c r="J83" i="58" s="1"/>
  <c r="I27" i="58"/>
  <c r="M27" i="58" s="1"/>
  <c r="Q27" i="58" s="1"/>
  <c r="E55" i="58" s="1"/>
  <c r="I55" i="58" s="1"/>
  <c r="M55" i="58" s="1"/>
  <c r="Q55" i="58" s="1"/>
  <c r="E83" i="58" s="1"/>
  <c r="I83" i="58" s="1"/>
  <c r="M83" i="58" s="1"/>
  <c r="H27" i="58"/>
  <c r="L27" i="58" s="1"/>
  <c r="P27" i="58" s="1"/>
  <c r="D55" i="58" s="1"/>
  <c r="H55" i="58" s="1"/>
  <c r="L55" i="58" s="1"/>
  <c r="P55" i="58" s="1"/>
  <c r="D83" i="58" s="1"/>
  <c r="H83" i="58" s="1"/>
  <c r="L83" i="58" s="1"/>
  <c r="G27" i="58"/>
  <c r="K27" i="58" s="1"/>
  <c r="O27" i="58" s="1"/>
  <c r="C55" i="58" s="1"/>
  <c r="G55" i="58" s="1"/>
  <c r="K55" i="58" s="1"/>
  <c r="O55" i="58" s="1"/>
  <c r="C83" i="58" s="1"/>
  <c r="G83" i="58" s="1"/>
  <c r="K83" i="58" s="1"/>
  <c r="S59" i="61"/>
  <c r="J27" i="61"/>
  <c r="N27" i="61" s="1"/>
  <c r="R27" i="61" s="1"/>
  <c r="F55" i="61" s="1"/>
  <c r="J55" i="61" s="1"/>
  <c r="N55" i="61" s="1"/>
  <c r="R55" i="61" s="1"/>
  <c r="F83" i="61" s="1"/>
  <c r="J83" i="61" s="1"/>
  <c r="I27" i="61"/>
  <c r="M27" i="61" s="1"/>
  <c r="Q27" i="61" s="1"/>
  <c r="E55" i="61" s="1"/>
  <c r="I55" i="61" s="1"/>
  <c r="M55" i="61" s="1"/>
  <c r="Q55" i="61" s="1"/>
  <c r="E83" i="61" s="1"/>
  <c r="I83" i="61" s="1"/>
  <c r="M83" i="61" s="1"/>
  <c r="H27" i="61"/>
  <c r="L27" i="61" s="1"/>
  <c r="P27" i="61" s="1"/>
  <c r="D55" i="61" s="1"/>
  <c r="H55" i="61" s="1"/>
  <c r="L55" i="61" s="1"/>
  <c r="P55" i="61" s="1"/>
  <c r="D83" i="61" s="1"/>
  <c r="H83" i="61" s="1"/>
  <c r="L83" i="61" s="1"/>
  <c r="G27" i="61"/>
  <c r="K27" i="61" s="1"/>
  <c r="O27" i="61" s="1"/>
  <c r="C55" i="61" s="1"/>
  <c r="G55" i="61" s="1"/>
  <c r="K55" i="61" s="1"/>
  <c r="O55" i="61" s="1"/>
  <c r="C83" i="61" s="1"/>
  <c r="G83" i="61" s="1"/>
  <c r="K83" i="61" s="1"/>
  <c r="G27" i="60"/>
  <c r="K27" i="60" s="1"/>
  <c r="O27" i="60" s="1"/>
  <c r="C55" i="60" s="1"/>
  <c r="G55" i="60" s="1"/>
  <c r="K55" i="60" s="1"/>
  <c r="O55" i="60" s="1"/>
  <c r="C83" i="60" s="1"/>
  <c r="G83" i="60" s="1"/>
  <c r="K83" i="60" s="1"/>
  <c r="H27" i="60"/>
  <c r="L27" i="60" s="1"/>
  <c r="P27" i="60" s="1"/>
  <c r="D55" i="60" s="1"/>
  <c r="H55" i="60" s="1"/>
  <c r="L55" i="60" s="1"/>
  <c r="P55" i="60" s="1"/>
  <c r="D83" i="60" s="1"/>
  <c r="H83" i="60" s="1"/>
  <c r="L83" i="60" s="1"/>
  <c r="J27" i="60"/>
  <c r="N27" i="60" s="1"/>
  <c r="R27" i="60" s="1"/>
  <c r="F55" i="60" s="1"/>
  <c r="J55" i="60" s="1"/>
  <c r="N55" i="60" s="1"/>
  <c r="R55" i="60" s="1"/>
  <c r="F83" i="60" s="1"/>
  <c r="J83" i="60" s="1"/>
  <c r="I27" i="60"/>
  <c r="M27" i="60" s="1"/>
  <c r="Q27" i="60" s="1"/>
  <c r="E55" i="60" s="1"/>
  <c r="I55" i="60" s="1"/>
  <c r="M55" i="60" s="1"/>
  <c r="Q55" i="60" s="1"/>
  <c r="E83" i="60" s="1"/>
  <c r="I83" i="60" s="1"/>
  <c r="M83" i="60" s="1"/>
  <c r="J27" i="62"/>
  <c r="N27" i="62" s="1"/>
  <c r="R27" i="62" s="1"/>
  <c r="F55" i="62" s="1"/>
  <c r="J55" i="62" s="1"/>
  <c r="N55" i="62" s="1"/>
  <c r="R55" i="62" s="1"/>
  <c r="F83" i="62" s="1"/>
  <c r="J83" i="62" s="1"/>
  <c r="I27" i="62"/>
  <c r="M27" i="62" s="1"/>
  <c r="Q27" i="62" s="1"/>
  <c r="E55" i="62" s="1"/>
  <c r="I55" i="62" s="1"/>
  <c r="M55" i="62" s="1"/>
  <c r="Q55" i="62" s="1"/>
  <c r="E83" i="62" s="1"/>
  <c r="I83" i="62" s="1"/>
  <c r="M83" i="62" s="1"/>
  <c r="H27" i="62"/>
  <c r="L27" i="62" s="1"/>
  <c r="P27" i="62" s="1"/>
  <c r="D55" i="62" s="1"/>
  <c r="H55" i="62" s="1"/>
  <c r="L55" i="62" s="1"/>
  <c r="P55" i="62" s="1"/>
  <c r="D83" i="62" s="1"/>
  <c r="H83" i="62" s="1"/>
  <c r="L83" i="62" s="1"/>
  <c r="G27" i="62"/>
  <c r="K27" i="62" s="1"/>
  <c r="O27" i="62" s="1"/>
  <c r="C55" i="62" s="1"/>
  <c r="G55" i="62" s="1"/>
  <c r="K55" i="62" s="1"/>
  <c r="O55" i="62" s="1"/>
  <c r="C83" i="62" s="1"/>
  <c r="G83" i="62" s="1"/>
  <c r="K83" i="62" s="1"/>
  <c r="O82" i="59"/>
  <c r="Q82" i="59"/>
  <c r="P82" i="59"/>
  <c r="S59" i="58"/>
  <c r="O82" i="58"/>
  <c r="Q82" i="58"/>
  <c r="P82" i="58"/>
  <c r="P82" i="60"/>
  <c r="R82" i="60"/>
  <c r="Q82" i="60"/>
  <c r="O82" i="60"/>
  <c r="O82" i="61"/>
  <c r="Q82" i="61"/>
  <c r="P82" i="61"/>
  <c r="P82" i="62"/>
  <c r="R82" i="62"/>
  <c r="Q82" i="62"/>
  <c r="O82" i="62"/>
  <c r="S78" i="61"/>
  <c r="S78" i="58"/>
  <c r="S78" i="62"/>
  <c r="S78" i="59"/>
  <c r="S81" i="62"/>
  <c r="C86" i="62"/>
  <c r="S59" i="62"/>
  <c r="S81" i="61"/>
  <c r="R82" i="61"/>
  <c r="C86" i="61"/>
  <c r="S81" i="60"/>
  <c r="C86" i="60"/>
  <c r="S59" i="60"/>
  <c r="S81" i="59"/>
  <c r="R82" i="59"/>
  <c r="C86" i="59"/>
  <c r="S59" i="59"/>
  <c r="S81" i="58"/>
  <c r="R82" i="58"/>
  <c r="C86" i="58"/>
  <c r="S84" i="59" l="1"/>
  <c r="S82" i="59"/>
  <c r="S82" i="58"/>
  <c r="S84" i="58"/>
  <c r="S82" i="60"/>
  <c r="S84" i="60"/>
  <c r="S82" i="61"/>
  <c r="S84" i="61"/>
  <c r="S82" i="62"/>
  <c r="S84" i="62"/>
  <c r="Q84" i="57" l="1"/>
  <c r="N82" i="57"/>
  <c r="N83" i="57" s="1"/>
  <c r="M82" i="57"/>
  <c r="L82" i="57"/>
  <c r="K82" i="57"/>
  <c r="J82" i="57"/>
  <c r="I82" i="57"/>
  <c r="H82" i="57"/>
  <c r="G82" i="57"/>
  <c r="F82" i="57"/>
  <c r="E82" i="57"/>
  <c r="D82" i="57"/>
  <c r="C82" i="57"/>
  <c r="Q81" i="57"/>
  <c r="P81" i="57"/>
  <c r="O81" i="57"/>
  <c r="Q80" i="57"/>
  <c r="P80" i="57"/>
  <c r="O80" i="57"/>
  <c r="Q79" i="57"/>
  <c r="P79" i="57"/>
  <c r="O79" i="57"/>
  <c r="Q78" i="57"/>
  <c r="P78" i="57"/>
  <c r="O78" i="57"/>
  <c r="R59" i="57"/>
  <c r="Q59" i="57"/>
  <c r="P59" i="57"/>
  <c r="O59" i="57"/>
  <c r="A59" i="57"/>
  <c r="R57" i="57"/>
  <c r="R54" i="57"/>
  <c r="Q54" i="57"/>
  <c r="P54" i="57"/>
  <c r="O54" i="57"/>
  <c r="N54" i="57"/>
  <c r="M54" i="57"/>
  <c r="L54" i="57"/>
  <c r="K54" i="57"/>
  <c r="J54" i="57"/>
  <c r="I54" i="57"/>
  <c r="H54" i="57"/>
  <c r="G54" i="57"/>
  <c r="F54" i="57"/>
  <c r="E54" i="57"/>
  <c r="D54" i="57"/>
  <c r="C54" i="57"/>
  <c r="B53" i="57"/>
  <c r="B81" i="57" s="1"/>
  <c r="B52" i="57"/>
  <c r="B80" i="57" s="1"/>
  <c r="B51" i="57"/>
  <c r="B79" i="57" s="1"/>
  <c r="B50" i="57"/>
  <c r="B78" i="57" s="1"/>
  <c r="B48" i="57"/>
  <c r="A48" i="57"/>
  <c r="B47" i="57"/>
  <c r="A47" i="57"/>
  <c r="B46" i="57"/>
  <c r="A46" i="57"/>
  <c r="B45" i="57"/>
  <c r="A45" i="57"/>
  <c r="B44" i="57"/>
  <c r="A44" i="57"/>
  <c r="B43" i="57"/>
  <c r="A43" i="57"/>
  <c r="B42" i="57"/>
  <c r="A42" i="57"/>
  <c r="B41" i="57"/>
  <c r="A41" i="57"/>
  <c r="B40" i="57"/>
  <c r="A40" i="57"/>
  <c r="B39" i="57"/>
  <c r="A39" i="57"/>
  <c r="B38" i="57"/>
  <c r="A38" i="57"/>
  <c r="B37" i="57"/>
  <c r="A37" i="57"/>
  <c r="B36" i="57"/>
  <c r="A36" i="57"/>
  <c r="B35" i="57"/>
  <c r="A35" i="57"/>
  <c r="B34" i="57"/>
  <c r="A34" i="57"/>
  <c r="B33" i="57"/>
  <c r="A33" i="57"/>
  <c r="B32" i="57"/>
  <c r="A32" i="57"/>
  <c r="B31" i="57"/>
  <c r="B59" i="57" s="1"/>
  <c r="A31" i="57"/>
  <c r="R26" i="57"/>
  <c r="Q26" i="57"/>
  <c r="P26" i="57"/>
  <c r="O26" i="57"/>
  <c r="N26" i="57"/>
  <c r="M26" i="57"/>
  <c r="L26" i="57"/>
  <c r="K26" i="57"/>
  <c r="J26" i="57"/>
  <c r="I26" i="57"/>
  <c r="H26" i="57"/>
  <c r="G26" i="57"/>
  <c r="F26" i="57"/>
  <c r="F27" i="57" s="1"/>
  <c r="E26" i="57"/>
  <c r="E27" i="57" s="1"/>
  <c r="D26" i="57"/>
  <c r="D27" i="57" s="1"/>
  <c r="C26" i="57"/>
  <c r="C27" i="57" s="1"/>
  <c r="J27" i="57" l="1"/>
  <c r="N27" i="57" s="1"/>
  <c r="R27" i="57" s="1"/>
  <c r="F55" i="57" s="1"/>
  <c r="J55" i="57" s="1"/>
  <c r="N55" i="57" s="1"/>
  <c r="R55" i="57" s="1"/>
  <c r="F83" i="57" s="1"/>
  <c r="J83" i="57" s="1"/>
  <c r="P82" i="57"/>
  <c r="S79" i="57"/>
  <c r="S81" i="57"/>
  <c r="O82" i="57"/>
  <c r="Q82" i="57"/>
  <c r="S80" i="57"/>
  <c r="G27" i="57"/>
  <c r="K27" i="57" s="1"/>
  <c r="O27" i="57" s="1"/>
  <c r="C55" i="57" s="1"/>
  <c r="G55" i="57" s="1"/>
  <c r="K55" i="57" s="1"/>
  <c r="O55" i="57" s="1"/>
  <c r="C83" i="57" s="1"/>
  <c r="G83" i="57" s="1"/>
  <c r="K83" i="57" s="1"/>
  <c r="S78" i="57"/>
  <c r="H27" i="57"/>
  <c r="L27" i="57" s="1"/>
  <c r="P27" i="57" s="1"/>
  <c r="D55" i="57" s="1"/>
  <c r="H55" i="57" s="1"/>
  <c r="L55" i="57" s="1"/>
  <c r="P55" i="57" s="1"/>
  <c r="D83" i="57" s="1"/>
  <c r="H83" i="57" s="1"/>
  <c r="L83" i="57" s="1"/>
  <c r="I27" i="57"/>
  <c r="M27" i="57" s="1"/>
  <c r="Q27" i="57" s="1"/>
  <c r="E55" i="57" s="1"/>
  <c r="I55" i="57" s="1"/>
  <c r="M55" i="57" s="1"/>
  <c r="Q55" i="57" s="1"/>
  <c r="E83" i="57" s="1"/>
  <c r="I83" i="57" s="1"/>
  <c r="M83" i="57" s="1"/>
  <c r="R82" i="57"/>
  <c r="C86" i="57"/>
  <c r="S59" i="57"/>
  <c r="S82" i="57" l="1"/>
  <c r="S84" i="57"/>
  <c r="B48" i="51" l="1"/>
  <c r="A48" i="51"/>
  <c r="B48" i="45"/>
  <c r="A48" i="45"/>
  <c r="B48" i="1"/>
  <c r="A48" i="1"/>
  <c r="B48" i="26"/>
  <c r="A48" i="26"/>
  <c r="B48" i="54"/>
  <c r="A48" i="54"/>
  <c r="B48" i="28"/>
  <c r="A48" i="28"/>
  <c r="B48" i="36"/>
  <c r="A48" i="36"/>
  <c r="B48" i="55"/>
  <c r="A48" i="55"/>
  <c r="B48" i="27"/>
  <c r="A48" i="27"/>
  <c r="B48" i="30"/>
  <c r="A48" i="30"/>
  <c r="B48" i="52"/>
  <c r="A48" i="52"/>
  <c r="B48" i="34"/>
  <c r="A48" i="34"/>
  <c r="B48" i="32"/>
  <c r="A48" i="32"/>
  <c r="B48" i="49"/>
  <c r="A48" i="49"/>
  <c r="B48" i="48"/>
  <c r="A48" i="48"/>
  <c r="B48" i="37"/>
  <c r="A48" i="37"/>
  <c r="B48" i="47"/>
  <c r="A48" i="47"/>
  <c r="B48" i="22"/>
  <c r="A48" i="22"/>
  <c r="N82" i="51"/>
  <c r="M82" i="51"/>
  <c r="L82" i="51"/>
  <c r="K82" i="51"/>
  <c r="N82" i="45"/>
  <c r="M82" i="45"/>
  <c r="L82" i="45"/>
  <c r="K82" i="45"/>
  <c r="N82" i="1"/>
  <c r="M82" i="1"/>
  <c r="L82" i="1"/>
  <c r="K82" i="1"/>
  <c r="N82" i="26"/>
  <c r="M82" i="26"/>
  <c r="L82" i="26"/>
  <c r="K82" i="26"/>
  <c r="N82" i="54"/>
  <c r="M82" i="54"/>
  <c r="L82" i="54"/>
  <c r="K82" i="54"/>
  <c r="N82" i="28"/>
  <c r="M82" i="28"/>
  <c r="L82" i="28"/>
  <c r="K82" i="28"/>
  <c r="N82" i="36"/>
  <c r="M82" i="36"/>
  <c r="L82" i="36"/>
  <c r="K82" i="36"/>
  <c r="N82" i="55"/>
  <c r="M82" i="55"/>
  <c r="L82" i="55"/>
  <c r="K82" i="55"/>
  <c r="N82" i="27"/>
  <c r="M82" i="27"/>
  <c r="L82" i="27"/>
  <c r="K82" i="27"/>
  <c r="N82" i="30"/>
  <c r="M82" i="30"/>
  <c r="L82" i="30"/>
  <c r="K82" i="30"/>
  <c r="N82" i="52"/>
  <c r="M82" i="52"/>
  <c r="L82" i="52"/>
  <c r="K82" i="52"/>
  <c r="N82" i="34"/>
  <c r="M82" i="34"/>
  <c r="L82" i="34"/>
  <c r="K82" i="34"/>
  <c r="N82" i="32"/>
  <c r="M82" i="32"/>
  <c r="L82" i="32"/>
  <c r="K82" i="32"/>
  <c r="N82" i="49"/>
  <c r="M82" i="49"/>
  <c r="L82" i="49"/>
  <c r="K82" i="49"/>
  <c r="N82" i="48"/>
  <c r="M82" i="48"/>
  <c r="L82" i="48"/>
  <c r="K82" i="48"/>
  <c r="N82" i="37"/>
  <c r="M82" i="37"/>
  <c r="L82" i="37"/>
  <c r="K82" i="37"/>
  <c r="N82" i="47"/>
  <c r="M82" i="47"/>
  <c r="L82" i="47"/>
  <c r="K82" i="47"/>
  <c r="N82" i="22"/>
  <c r="M82" i="22"/>
  <c r="L82" i="22"/>
  <c r="K82" i="22"/>
  <c r="J82" i="51"/>
  <c r="I82" i="51"/>
  <c r="H82" i="51"/>
  <c r="G82" i="51"/>
  <c r="J82" i="45"/>
  <c r="I82" i="45"/>
  <c r="H82" i="45"/>
  <c r="G82" i="45"/>
  <c r="J82" i="1"/>
  <c r="I82" i="1"/>
  <c r="H82" i="1"/>
  <c r="G82" i="1"/>
  <c r="J82" i="26"/>
  <c r="I82" i="26"/>
  <c r="H82" i="26"/>
  <c r="G82" i="26"/>
  <c r="J82" i="54"/>
  <c r="I82" i="54"/>
  <c r="H82" i="54"/>
  <c r="G82" i="54"/>
  <c r="J82" i="28"/>
  <c r="I82" i="28"/>
  <c r="H82" i="28"/>
  <c r="G82" i="28"/>
  <c r="J82" i="36"/>
  <c r="I82" i="36"/>
  <c r="H82" i="36"/>
  <c r="G82" i="36"/>
  <c r="J82" i="55"/>
  <c r="I82" i="55"/>
  <c r="H82" i="55"/>
  <c r="G82" i="55"/>
  <c r="J82" i="27"/>
  <c r="I82" i="27"/>
  <c r="H82" i="27"/>
  <c r="G82" i="27"/>
  <c r="J82" i="30"/>
  <c r="I82" i="30"/>
  <c r="H82" i="30"/>
  <c r="G82" i="30"/>
  <c r="J82" i="52"/>
  <c r="I82" i="52"/>
  <c r="H82" i="52"/>
  <c r="G82" i="52"/>
  <c r="J82" i="34"/>
  <c r="I82" i="34"/>
  <c r="H82" i="34"/>
  <c r="G82" i="34"/>
  <c r="J82" i="32"/>
  <c r="I82" i="32"/>
  <c r="H82" i="32"/>
  <c r="G82" i="32"/>
  <c r="J82" i="49"/>
  <c r="I82" i="49"/>
  <c r="H82" i="49"/>
  <c r="G82" i="49"/>
  <c r="J82" i="48"/>
  <c r="I82" i="48"/>
  <c r="H82" i="48"/>
  <c r="G82" i="48"/>
  <c r="J82" i="37"/>
  <c r="I82" i="37"/>
  <c r="H82" i="37"/>
  <c r="G82" i="37"/>
  <c r="J82" i="47"/>
  <c r="I82" i="47"/>
  <c r="H82" i="47"/>
  <c r="G82" i="47"/>
  <c r="J82" i="22"/>
  <c r="I82" i="22"/>
  <c r="H82" i="22"/>
  <c r="G82" i="22"/>
  <c r="F82" i="51"/>
  <c r="E82" i="51"/>
  <c r="D82" i="51"/>
  <c r="C82" i="51"/>
  <c r="F82" i="45"/>
  <c r="E82" i="45"/>
  <c r="D82" i="45"/>
  <c r="C82" i="45"/>
  <c r="F82" i="1"/>
  <c r="E82" i="1"/>
  <c r="D82" i="1"/>
  <c r="C82" i="1"/>
  <c r="F82" i="26"/>
  <c r="E82" i="26"/>
  <c r="D82" i="26"/>
  <c r="C82" i="26"/>
  <c r="F82" i="54"/>
  <c r="E82" i="54"/>
  <c r="D82" i="54"/>
  <c r="C82" i="54"/>
  <c r="F82" i="28"/>
  <c r="E82" i="28"/>
  <c r="D82" i="28"/>
  <c r="C82" i="28"/>
  <c r="F82" i="36"/>
  <c r="E82" i="36"/>
  <c r="D82" i="36"/>
  <c r="C82" i="36"/>
  <c r="F82" i="55"/>
  <c r="E82" i="55"/>
  <c r="D82" i="55"/>
  <c r="C82" i="55"/>
  <c r="F82" i="27"/>
  <c r="E82" i="27"/>
  <c r="D82" i="27"/>
  <c r="C82" i="27"/>
  <c r="F82" i="30"/>
  <c r="E82" i="30"/>
  <c r="D82" i="30"/>
  <c r="C82" i="30"/>
  <c r="F82" i="52"/>
  <c r="E82" i="52"/>
  <c r="D82" i="52"/>
  <c r="C82" i="52"/>
  <c r="F82" i="34"/>
  <c r="E82" i="34"/>
  <c r="D82" i="34"/>
  <c r="C82" i="34"/>
  <c r="F82" i="32"/>
  <c r="E82" i="32"/>
  <c r="D82" i="32"/>
  <c r="C82" i="32"/>
  <c r="F82" i="49"/>
  <c r="E82" i="49"/>
  <c r="D82" i="49"/>
  <c r="C82" i="49"/>
  <c r="F82" i="48"/>
  <c r="E82" i="48"/>
  <c r="D82" i="48"/>
  <c r="C82" i="48"/>
  <c r="F82" i="37"/>
  <c r="E82" i="37"/>
  <c r="D82" i="37"/>
  <c r="C82" i="37"/>
  <c r="F82" i="47"/>
  <c r="E82" i="47"/>
  <c r="D82" i="47"/>
  <c r="C82" i="47"/>
  <c r="F82" i="22"/>
  <c r="E82" i="22"/>
  <c r="D82" i="22"/>
  <c r="C82" i="22"/>
  <c r="R54" i="51"/>
  <c r="Q54" i="51"/>
  <c r="P54" i="51"/>
  <c r="O54" i="51"/>
  <c r="R54" i="45"/>
  <c r="Q54" i="45"/>
  <c r="P54" i="45"/>
  <c r="O54" i="45"/>
  <c r="R54" i="1"/>
  <c r="Q54" i="1"/>
  <c r="P54" i="1"/>
  <c r="O54" i="1"/>
  <c r="R54" i="26"/>
  <c r="Q54" i="26"/>
  <c r="P54" i="26"/>
  <c r="O54" i="26"/>
  <c r="R54" i="54"/>
  <c r="Q54" i="54"/>
  <c r="P54" i="54"/>
  <c r="O54" i="54"/>
  <c r="R54" i="28"/>
  <c r="Q54" i="28"/>
  <c r="P54" i="28"/>
  <c r="O54" i="28"/>
  <c r="R54" i="36"/>
  <c r="Q54" i="36"/>
  <c r="P54" i="36"/>
  <c r="O54" i="36"/>
  <c r="R54" i="55"/>
  <c r="Q54" i="55"/>
  <c r="P54" i="55"/>
  <c r="O54" i="55"/>
  <c r="R54" i="27"/>
  <c r="Q54" i="27"/>
  <c r="P54" i="27"/>
  <c r="O54" i="27"/>
  <c r="R54" i="30"/>
  <c r="Q54" i="30"/>
  <c r="P54" i="30"/>
  <c r="O54" i="30"/>
  <c r="R54" i="52"/>
  <c r="Q54" i="52"/>
  <c r="P54" i="52"/>
  <c r="O54" i="52"/>
  <c r="R54" i="34"/>
  <c r="Q54" i="34"/>
  <c r="P54" i="34"/>
  <c r="O54" i="34"/>
  <c r="R54" i="32"/>
  <c r="Q54" i="32"/>
  <c r="P54" i="32"/>
  <c r="O54" i="32"/>
  <c r="R54" i="49"/>
  <c r="Q54" i="49"/>
  <c r="P54" i="49"/>
  <c r="O54" i="49"/>
  <c r="R54" i="48"/>
  <c r="Q54" i="48"/>
  <c r="P54" i="48"/>
  <c r="O54" i="48"/>
  <c r="R54" i="37"/>
  <c r="Q54" i="37"/>
  <c r="P54" i="37"/>
  <c r="O54" i="37"/>
  <c r="R54" i="47"/>
  <c r="Q54" i="47"/>
  <c r="P54" i="47"/>
  <c r="O54" i="47"/>
  <c r="R54" i="22"/>
  <c r="Q54" i="22"/>
  <c r="P54" i="22"/>
  <c r="O54" i="22"/>
  <c r="N54" i="51"/>
  <c r="M54" i="51"/>
  <c r="L54" i="51"/>
  <c r="K54" i="51"/>
  <c r="N54" i="45"/>
  <c r="M54" i="45"/>
  <c r="L54" i="45"/>
  <c r="K54" i="45"/>
  <c r="N54" i="1"/>
  <c r="M54" i="1"/>
  <c r="L54" i="1"/>
  <c r="K54" i="1"/>
  <c r="N54" i="26"/>
  <c r="M54" i="26"/>
  <c r="L54" i="26"/>
  <c r="K54" i="26"/>
  <c r="N54" i="54"/>
  <c r="M54" i="54"/>
  <c r="L54" i="54"/>
  <c r="K54" i="54"/>
  <c r="N54" i="28"/>
  <c r="M54" i="28"/>
  <c r="L54" i="28"/>
  <c r="K54" i="28"/>
  <c r="N54" i="36"/>
  <c r="M54" i="36"/>
  <c r="L54" i="36"/>
  <c r="K54" i="36"/>
  <c r="N54" i="55"/>
  <c r="M54" i="55"/>
  <c r="L54" i="55"/>
  <c r="K54" i="55"/>
  <c r="N54" i="27"/>
  <c r="M54" i="27"/>
  <c r="L54" i="27"/>
  <c r="K54" i="27"/>
  <c r="N54" i="30"/>
  <c r="M54" i="30"/>
  <c r="L54" i="30"/>
  <c r="K54" i="30"/>
  <c r="N54" i="52"/>
  <c r="M54" i="52"/>
  <c r="L54" i="52"/>
  <c r="K54" i="52"/>
  <c r="N54" i="34"/>
  <c r="M54" i="34"/>
  <c r="L54" i="34"/>
  <c r="K54" i="34"/>
  <c r="N54" i="32"/>
  <c r="M54" i="32"/>
  <c r="L54" i="32"/>
  <c r="K54" i="32"/>
  <c r="N54" i="49"/>
  <c r="M54" i="49"/>
  <c r="L54" i="49"/>
  <c r="K54" i="49"/>
  <c r="N54" i="48"/>
  <c r="M54" i="48"/>
  <c r="L54" i="48"/>
  <c r="K54" i="48"/>
  <c r="N54" i="37"/>
  <c r="M54" i="37"/>
  <c r="L54" i="37"/>
  <c r="K54" i="37"/>
  <c r="N54" i="47"/>
  <c r="M54" i="47"/>
  <c r="L54" i="47"/>
  <c r="K54" i="47"/>
  <c r="N54" i="22"/>
  <c r="M54" i="22"/>
  <c r="L54" i="22"/>
  <c r="K54" i="22"/>
  <c r="J54" i="51"/>
  <c r="I54" i="51"/>
  <c r="H54" i="51"/>
  <c r="G54" i="51"/>
  <c r="J54" i="45"/>
  <c r="I54" i="45"/>
  <c r="H54" i="45"/>
  <c r="G54" i="45"/>
  <c r="J54" i="1"/>
  <c r="I54" i="1"/>
  <c r="H54" i="1"/>
  <c r="G54" i="1"/>
  <c r="J54" i="26"/>
  <c r="I54" i="26"/>
  <c r="H54" i="26"/>
  <c r="G54" i="26"/>
  <c r="J54" i="54"/>
  <c r="I54" i="54"/>
  <c r="H54" i="54"/>
  <c r="G54" i="54"/>
  <c r="J54" i="28"/>
  <c r="I54" i="28"/>
  <c r="H54" i="28"/>
  <c r="G54" i="28"/>
  <c r="J54" i="36"/>
  <c r="I54" i="36"/>
  <c r="H54" i="36"/>
  <c r="G54" i="36"/>
  <c r="J54" i="55"/>
  <c r="I54" i="55"/>
  <c r="H54" i="55"/>
  <c r="G54" i="55"/>
  <c r="J54" i="27"/>
  <c r="I54" i="27"/>
  <c r="H54" i="27"/>
  <c r="G54" i="27"/>
  <c r="J54" i="30"/>
  <c r="I54" i="30"/>
  <c r="H54" i="30"/>
  <c r="G54" i="30"/>
  <c r="J54" i="52"/>
  <c r="I54" i="52"/>
  <c r="H54" i="52"/>
  <c r="G54" i="52"/>
  <c r="J54" i="34"/>
  <c r="I54" i="34"/>
  <c r="H54" i="34"/>
  <c r="G54" i="34"/>
  <c r="J54" i="32"/>
  <c r="I54" i="32"/>
  <c r="H54" i="32"/>
  <c r="G54" i="32"/>
  <c r="J54" i="49"/>
  <c r="I54" i="49"/>
  <c r="H54" i="49"/>
  <c r="G54" i="49"/>
  <c r="J54" i="48"/>
  <c r="I54" i="48"/>
  <c r="H54" i="48"/>
  <c r="G54" i="48"/>
  <c r="J54" i="37"/>
  <c r="I54" i="37"/>
  <c r="H54" i="37"/>
  <c r="G54" i="37"/>
  <c r="J54" i="47"/>
  <c r="I54" i="47"/>
  <c r="H54" i="47"/>
  <c r="G54" i="47"/>
  <c r="J54" i="22"/>
  <c r="I54" i="22"/>
  <c r="H54" i="22"/>
  <c r="G54" i="22"/>
  <c r="F54" i="51"/>
  <c r="E54" i="51"/>
  <c r="D54" i="51"/>
  <c r="C54" i="51"/>
  <c r="F54" i="45"/>
  <c r="E54" i="45"/>
  <c r="D54" i="45"/>
  <c r="C54" i="45"/>
  <c r="F54" i="1"/>
  <c r="E54" i="1"/>
  <c r="D54" i="1"/>
  <c r="C54" i="1"/>
  <c r="F54" i="26"/>
  <c r="E54" i="26"/>
  <c r="D54" i="26"/>
  <c r="C54" i="26"/>
  <c r="F54" i="54"/>
  <c r="E54" i="54"/>
  <c r="D54" i="54"/>
  <c r="C54" i="54"/>
  <c r="F54" i="28"/>
  <c r="E54" i="28"/>
  <c r="D54" i="28"/>
  <c r="C54" i="28"/>
  <c r="F54" i="36"/>
  <c r="E54" i="36"/>
  <c r="D54" i="36"/>
  <c r="C54" i="36"/>
  <c r="F54" i="55"/>
  <c r="E54" i="55"/>
  <c r="D54" i="55"/>
  <c r="C54" i="55"/>
  <c r="F54" i="27"/>
  <c r="E54" i="27"/>
  <c r="D54" i="27"/>
  <c r="C54" i="27"/>
  <c r="F54" i="30"/>
  <c r="E54" i="30"/>
  <c r="D54" i="30"/>
  <c r="C54" i="30"/>
  <c r="F54" i="52"/>
  <c r="E54" i="52"/>
  <c r="D54" i="52"/>
  <c r="C54" i="52"/>
  <c r="F54" i="34"/>
  <c r="E54" i="34"/>
  <c r="D54" i="34"/>
  <c r="C54" i="34"/>
  <c r="F54" i="32"/>
  <c r="E54" i="32"/>
  <c r="D54" i="32"/>
  <c r="C54" i="32"/>
  <c r="F54" i="49"/>
  <c r="E54" i="49"/>
  <c r="D54" i="49"/>
  <c r="C54" i="49"/>
  <c r="F54" i="48"/>
  <c r="E54" i="48"/>
  <c r="D54" i="48"/>
  <c r="C54" i="48"/>
  <c r="F54" i="37"/>
  <c r="E54" i="37"/>
  <c r="D54" i="37"/>
  <c r="C54" i="37"/>
  <c r="F54" i="47"/>
  <c r="E54" i="47"/>
  <c r="D54" i="47"/>
  <c r="C54" i="47"/>
  <c r="F54" i="22"/>
  <c r="E54" i="22"/>
  <c r="D54" i="22"/>
  <c r="C54" i="22"/>
  <c r="R26" i="51"/>
  <c r="Q26" i="51"/>
  <c r="P26" i="51"/>
  <c r="O26" i="51"/>
  <c r="R26" i="45"/>
  <c r="Q26" i="45"/>
  <c r="P26" i="45"/>
  <c r="O26" i="45"/>
  <c r="R26" i="1"/>
  <c r="Q26" i="1"/>
  <c r="P26" i="1"/>
  <c r="O26" i="1"/>
  <c r="R26" i="26"/>
  <c r="Q26" i="26"/>
  <c r="P26" i="26"/>
  <c r="O26" i="26"/>
  <c r="R26" i="54"/>
  <c r="Q26" i="54"/>
  <c r="P26" i="54"/>
  <c r="O26" i="54"/>
  <c r="R26" i="28"/>
  <c r="Q26" i="28"/>
  <c r="P26" i="28"/>
  <c r="O26" i="28"/>
  <c r="R26" i="36"/>
  <c r="Q26" i="36"/>
  <c r="P26" i="36"/>
  <c r="O26" i="36"/>
  <c r="R26" i="55"/>
  <c r="Q26" i="55"/>
  <c r="P26" i="55"/>
  <c r="O26" i="55"/>
  <c r="R26" i="27"/>
  <c r="Q26" i="27"/>
  <c r="P26" i="27"/>
  <c r="O26" i="27"/>
  <c r="R26" i="30"/>
  <c r="Q26" i="30"/>
  <c r="P26" i="30"/>
  <c r="O26" i="30"/>
  <c r="R26" i="52"/>
  <c r="Q26" i="52"/>
  <c r="P26" i="52"/>
  <c r="O26" i="52"/>
  <c r="R26" i="34"/>
  <c r="Q26" i="34"/>
  <c r="P26" i="34"/>
  <c r="O26" i="34"/>
  <c r="R26" i="32"/>
  <c r="Q26" i="32"/>
  <c r="P26" i="32"/>
  <c r="O26" i="32"/>
  <c r="R26" i="49"/>
  <c r="Q26" i="49"/>
  <c r="P26" i="49"/>
  <c r="O26" i="49"/>
  <c r="R26" i="48"/>
  <c r="Q26" i="48"/>
  <c r="P26" i="48"/>
  <c r="O26" i="48"/>
  <c r="R26" i="37"/>
  <c r="Q26" i="37"/>
  <c r="P26" i="37"/>
  <c r="O26" i="37"/>
  <c r="R26" i="47"/>
  <c r="Q26" i="47"/>
  <c r="P26" i="47"/>
  <c r="O26" i="47"/>
  <c r="R26" i="22"/>
  <c r="Q26" i="22"/>
  <c r="P26" i="22"/>
  <c r="O26" i="22"/>
  <c r="N26" i="51"/>
  <c r="M26" i="51"/>
  <c r="L26" i="51"/>
  <c r="K26" i="51"/>
  <c r="N26" i="45"/>
  <c r="M26" i="45"/>
  <c r="L26" i="45"/>
  <c r="K26" i="45"/>
  <c r="N26" i="1"/>
  <c r="M26" i="1"/>
  <c r="L26" i="1"/>
  <c r="K26" i="1"/>
  <c r="N26" i="26"/>
  <c r="M26" i="26"/>
  <c r="L26" i="26"/>
  <c r="K26" i="26"/>
  <c r="N26" i="54"/>
  <c r="M26" i="54"/>
  <c r="L26" i="54"/>
  <c r="K26" i="54"/>
  <c r="N26" i="28"/>
  <c r="M26" i="28"/>
  <c r="L26" i="28"/>
  <c r="K26" i="28"/>
  <c r="N26" i="36"/>
  <c r="M26" i="36"/>
  <c r="L26" i="36"/>
  <c r="K26" i="36"/>
  <c r="N26" i="55"/>
  <c r="M26" i="55"/>
  <c r="L26" i="55"/>
  <c r="K26" i="55"/>
  <c r="N26" i="27"/>
  <c r="M26" i="27"/>
  <c r="L26" i="27"/>
  <c r="K26" i="27"/>
  <c r="N26" i="30"/>
  <c r="M26" i="30"/>
  <c r="L26" i="30"/>
  <c r="K26" i="30"/>
  <c r="N26" i="52"/>
  <c r="M26" i="52"/>
  <c r="L26" i="52"/>
  <c r="K26" i="52"/>
  <c r="N26" i="34"/>
  <c r="M26" i="34"/>
  <c r="L26" i="34"/>
  <c r="K26" i="34"/>
  <c r="N26" i="32"/>
  <c r="M26" i="32"/>
  <c r="L26" i="32"/>
  <c r="K26" i="32"/>
  <c r="N26" i="49"/>
  <c r="M26" i="49"/>
  <c r="L26" i="49"/>
  <c r="K26" i="49"/>
  <c r="N26" i="48"/>
  <c r="M26" i="48"/>
  <c r="L26" i="48"/>
  <c r="K26" i="48"/>
  <c r="N26" i="37"/>
  <c r="M26" i="37"/>
  <c r="L26" i="37"/>
  <c r="K26" i="37"/>
  <c r="N26" i="47"/>
  <c r="M26" i="47"/>
  <c r="L26" i="47"/>
  <c r="K26" i="47"/>
  <c r="N26" i="22"/>
  <c r="M26" i="22"/>
  <c r="L26" i="22"/>
  <c r="K26" i="22"/>
  <c r="J26" i="51"/>
  <c r="I26" i="51"/>
  <c r="H26" i="51"/>
  <c r="G26" i="51"/>
  <c r="J26" i="45"/>
  <c r="I26" i="45"/>
  <c r="H26" i="45"/>
  <c r="G26" i="45"/>
  <c r="J26" i="1"/>
  <c r="I26" i="1"/>
  <c r="H26" i="1"/>
  <c r="G26" i="1"/>
  <c r="J26" i="26"/>
  <c r="I26" i="26"/>
  <c r="H26" i="26"/>
  <c r="G26" i="26"/>
  <c r="J26" i="54"/>
  <c r="I26" i="54"/>
  <c r="H26" i="54"/>
  <c r="G26" i="54"/>
  <c r="J26" i="28"/>
  <c r="I26" i="28"/>
  <c r="H26" i="28"/>
  <c r="G26" i="28"/>
  <c r="J26" i="36"/>
  <c r="I26" i="36"/>
  <c r="H26" i="36"/>
  <c r="G26" i="36"/>
  <c r="J26" i="55"/>
  <c r="I26" i="55"/>
  <c r="H26" i="55"/>
  <c r="G26" i="55"/>
  <c r="J26" i="27"/>
  <c r="I26" i="27"/>
  <c r="H26" i="27"/>
  <c r="G26" i="27"/>
  <c r="J26" i="30"/>
  <c r="I26" i="30"/>
  <c r="H26" i="30"/>
  <c r="G26" i="30"/>
  <c r="J26" i="52"/>
  <c r="I26" i="52"/>
  <c r="H26" i="52"/>
  <c r="G26" i="52"/>
  <c r="J26" i="34"/>
  <c r="I26" i="34"/>
  <c r="H26" i="34"/>
  <c r="G26" i="34"/>
  <c r="J26" i="32"/>
  <c r="I26" i="32"/>
  <c r="H26" i="32"/>
  <c r="G26" i="32"/>
  <c r="J26" i="49"/>
  <c r="I26" i="49"/>
  <c r="H26" i="49"/>
  <c r="G26" i="49"/>
  <c r="J26" i="48"/>
  <c r="I26" i="48"/>
  <c r="H26" i="48"/>
  <c r="G26" i="48"/>
  <c r="J26" i="37"/>
  <c r="I26" i="37"/>
  <c r="H26" i="37"/>
  <c r="G26" i="37"/>
  <c r="J26" i="47"/>
  <c r="I26" i="47"/>
  <c r="H26" i="47"/>
  <c r="G26" i="47"/>
  <c r="J26" i="22"/>
  <c r="I26" i="22"/>
  <c r="H26" i="22"/>
  <c r="G26" i="22"/>
  <c r="F26" i="51"/>
  <c r="F26" i="45"/>
  <c r="F26" i="1"/>
  <c r="F26" i="26"/>
  <c r="F26" i="54"/>
  <c r="F26" i="28"/>
  <c r="F26" i="36"/>
  <c r="F26" i="55"/>
  <c r="F26" i="27"/>
  <c r="F26" i="30"/>
  <c r="F26" i="52"/>
  <c r="F26" i="34"/>
  <c r="F26" i="32"/>
  <c r="F26" i="49"/>
  <c r="F26" i="48"/>
  <c r="F26" i="37"/>
  <c r="F26" i="47"/>
  <c r="F26" i="22"/>
  <c r="E26" i="51"/>
  <c r="E26" i="45"/>
  <c r="E26" i="1"/>
  <c r="E26" i="26"/>
  <c r="E26" i="54"/>
  <c r="E26" i="28"/>
  <c r="E26" i="36"/>
  <c r="E26" i="55"/>
  <c r="E26" i="27"/>
  <c r="E26" i="30"/>
  <c r="E26" i="52"/>
  <c r="E26" i="34"/>
  <c r="E26" i="32"/>
  <c r="E26" i="49"/>
  <c r="E26" i="48"/>
  <c r="E26" i="37"/>
  <c r="E26" i="47"/>
  <c r="E26" i="22"/>
  <c r="D26" i="51"/>
  <c r="D26" i="45"/>
  <c r="D26" i="1"/>
  <c r="D26" i="26"/>
  <c r="D26" i="54"/>
  <c r="D26" i="28"/>
  <c r="D26" i="36"/>
  <c r="D26" i="55"/>
  <c r="D26" i="27"/>
  <c r="D26" i="30"/>
  <c r="D26" i="52"/>
  <c r="D26" i="34"/>
  <c r="D26" i="32"/>
  <c r="D26" i="49"/>
  <c r="D26" i="48"/>
  <c r="D26" i="37"/>
  <c r="D26" i="47"/>
  <c r="D26" i="22"/>
  <c r="C26" i="51"/>
  <c r="C26" i="45"/>
  <c r="C26" i="1"/>
  <c r="C26" i="26"/>
  <c r="C26" i="54"/>
  <c r="C26" i="28"/>
  <c r="C26" i="36"/>
  <c r="C26" i="55"/>
  <c r="C26" i="27"/>
  <c r="C26" i="30"/>
  <c r="C26" i="52"/>
  <c r="C26" i="34"/>
  <c r="C26" i="32"/>
  <c r="C26" i="49"/>
  <c r="C26" i="48"/>
  <c r="C26" i="37"/>
  <c r="C26" i="47"/>
  <c r="C26" i="22"/>
  <c r="Q81" i="51" l="1"/>
  <c r="P81" i="51"/>
  <c r="O81" i="51"/>
  <c r="Q81" i="45"/>
  <c r="P81" i="45"/>
  <c r="O81" i="45"/>
  <c r="Q81" i="1"/>
  <c r="P81" i="1"/>
  <c r="O81" i="1"/>
  <c r="Q81" i="26"/>
  <c r="P81" i="26"/>
  <c r="O81" i="26"/>
  <c r="Q81" i="54"/>
  <c r="P81" i="54"/>
  <c r="O81" i="54"/>
  <c r="Q81" i="28"/>
  <c r="P81" i="28"/>
  <c r="O81" i="28"/>
  <c r="Q81" i="36"/>
  <c r="P81" i="36"/>
  <c r="O81" i="36"/>
  <c r="Q81" i="55"/>
  <c r="P81" i="55"/>
  <c r="O81" i="55"/>
  <c r="Q81" i="27"/>
  <c r="P81" i="27"/>
  <c r="O81" i="27"/>
  <c r="Q81" i="30"/>
  <c r="P81" i="30"/>
  <c r="O81" i="30"/>
  <c r="Q81" i="52"/>
  <c r="P81" i="52"/>
  <c r="O81" i="52"/>
  <c r="Q81" i="34"/>
  <c r="P81" i="34"/>
  <c r="O81" i="34"/>
  <c r="Q81" i="32"/>
  <c r="P81" i="32"/>
  <c r="O81" i="32"/>
  <c r="Q81" i="49"/>
  <c r="P81" i="49"/>
  <c r="O81" i="49"/>
  <c r="Q81" i="48"/>
  <c r="P81" i="48"/>
  <c r="O81" i="48"/>
  <c r="Q81" i="37"/>
  <c r="P81" i="37"/>
  <c r="O81" i="37"/>
  <c r="Q81" i="47"/>
  <c r="P81" i="47"/>
  <c r="O81" i="47"/>
  <c r="Q81" i="22"/>
  <c r="P81" i="22"/>
  <c r="O81" i="22"/>
  <c r="B81" i="45"/>
  <c r="B81" i="1"/>
  <c r="B81" i="26"/>
  <c r="B81" i="54"/>
  <c r="B81" i="28"/>
  <c r="B81" i="36"/>
  <c r="B81" i="55"/>
  <c r="B81" i="27"/>
  <c r="B81" i="30"/>
  <c r="B81" i="52"/>
  <c r="B81" i="34"/>
  <c r="B81" i="32"/>
  <c r="B81" i="49"/>
  <c r="B81" i="48"/>
  <c r="B81" i="37"/>
  <c r="B81" i="47"/>
  <c r="B81" i="22"/>
  <c r="B53" i="51"/>
  <c r="B81" i="51" s="1"/>
  <c r="B53" i="45"/>
  <c r="B53" i="1"/>
  <c r="B53" i="26"/>
  <c r="B53" i="54"/>
  <c r="B53" i="28"/>
  <c r="B53" i="36"/>
  <c r="B53" i="55"/>
  <c r="B53" i="27"/>
  <c r="B53" i="30"/>
  <c r="B53" i="52"/>
  <c r="B53" i="34"/>
  <c r="B53" i="32"/>
  <c r="B53" i="49"/>
  <c r="B53" i="48"/>
  <c r="B53" i="37"/>
  <c r="B53" i="47"/>
  <c r="B53" i="22"/>
  <c r="S81" i="49" l="1"/>
  <c r="S81" i="28"/>
  <c r="S81" i="52"/>
  <c r="S81" i="1"/>
  <c r="S81" i="30"/>
  <c r="S81" i="37"/>
  <c r="S81" i="55"/>
  <c r="S81" i="32"/>
  <c r="S81" i="54"/>
  <c r="S81" i="22"/>
  <c r="S81" i="36"/>
  <c r="S81" i="34"/>
  <c r="S81" i="26"/>
  <c r="S81" i="45"/>
  <c r="S81" i="48"/>
  <c r="S81" i="47"/>
  <c r="S81" i="27"/>
  <c r="S81" i="51"/>
  <c r="B47" i="51" l="1"/>
  <c r="A47" i="51"/>
  <c r="B47" i="45"/>
  <c r="A47" i="45"/>
  <c r="B47" i="1"/>
  <c r="A47" i="1"/>
  <c r="B47" i="26"/>
  <c r="A47" i="26"/>
  <c r="B47" i="54"/>
  <c r="A47" i="54"/>
  <c r="B47" i="28"/>
  <c r="A47" i="28"/>
  <c r="B47" i="36"/>
  <c r="A47" i="36"/>
  <c r="B47" i="55"/>
  <c r="A47" i="55"/>
  <c r="B47" i="27"/>
  <c r="A47" i="27"/>
  <c r="B47" i="30"/>
  <c r="A47" i="30"/>
  <c r="B47" i="52"/>
  <c r="A47" i="52"/>
  <c r="B47" i="34"/>
  <c r="A47" i="34"/>
  <c r="B47" i="32"/>
  <c r="A47" i="32"/>
  <c r="B47" i="49"/>
  <c r="A47" i="49"/>
  <c r="B47" i="48"/>
  <c r="A47" i="48"/>
  <c r="B47" i="37"/>
  <c r="A47" i="37"/>
  <c r="B47" i="47"/>
  <c r="A47" i="47"/>
  <c r="B47" i="22"/>
  <c r="A47" i="22"/>
  <c r="Q84" i="55" l="1"/>
  <c r="N83" i="55"/>
  <c r="Q80" i="55"/>
  <c r="P80" i="55"/>
  <c r="O80" i="55"/>
  <c r="Q79" i="55"/>
  <c r="P79" i="55"/>
  <c r="O79" i="55"/>
  <c r="Q78" i="55"/>
  <c r="P78" i="55"/>
  <c r="O78" i="55"/>
  <c r="C86" i="55"/>
  <c r="R59" i="55"/>
  <c r="R82" i="55" s="1"/>
  <c r="Q59" i="55"/>
  <c r="Q82" i="55" s="1"/>
  <c r="P59" i="55"/>
  <c r="P82" i="55" s="1"/>
  <c r="O59" i="55"/>
  <c r="O82" i="55" s="1"/>
  <c r="A59" i="55"/>
  <c r="R57" i="55"/>
  <c r="B52" i="55"/>
  <c r="B80" i="55" s="1"/>
  <c r="B51" i="55"/>
  <c r="B79" i="55" s="1"/>
  <c r="B50" i="55"/>
  <c r="B78" i="55" s="1"/>
  <c r="B46" i="55"/>
  <c r="A46" i="55"/>
  <c r="B45" i="55"/>
  <c r="A45" i="55"/>
  <c r="B44" i="55"/>
  <c r="A44" i="55"/>
  <c r="B43" i="55"/>
  <c r="A43" i="55"/>
  <c r="B42" i="55"/>
  <c r="A42" i="55"/>
  <c r="B41" i="55"/>
  <c r="A41" i="55"/>
  <c r="B40" i="55"/>
  <c r="A40" i="55"/>
  <c r="B39" i="55"/>
  <c r="A39" i="55"/>
  <c r="B38" i="55"/>
  <c r="A38" i="55"/>
  <c r="B37" i="55"/>
  <c r="A37" i="55"/>
  <c r="B36" i="55"/>
  <c r="A36" i="55"/>
  <c r="B35" i="55"/>
  <c r="A35" i="55"/>
  <c r="B34" i="55"/>
  <c r="A34" i="55"/>
  <c r="B33" i="55"/>
  <c r="A33" i="55"/>
  <c r="B32" i="55"/>
  <c r="A32" i="55"/>
  <c r="B31" i="55"/>
  <c r="B59" i="55" s="1"/>
  <c r="A31" i="55"/>
  <c r="F27" i="55"/>
  <c r="J27" i="55" s="1"/>
  <c r="N27" i="55" s="1"/>
  <c r="R27" i="55" s="1"/>
  <c r="F55" i="55" s="1"/>
  <c r="J55" i="55" s="1"/>
  <c r="N55" i="55" s="1"/>
  <c r="R55" i="55" s="1"/>
  <c r="F83" i="55" s="1"/>
  <c r="J83" i="55" s="1"/>
  <c r="E27" i="55"/>
  <c r="I27" i="55" s="1"/>
  <c r="M27" i="55" s="1"/>
  <c r="Q27" i="55" s="1"/>
  <c r="E55" i="55" s="1"/>
  <c r="I55" i="55" s="1"/>
  <c r="M55" i="55" s="1"/>
  <c r="Q55" i="55" s="1"/>
  <c r="E83" i="55" s="1"/>
  <c r="I83" i="55" s="1"/>
  <c r="M83" i="55" s="1"/>
  <c r="D27" i="55"/>
  <c r="H27" i="55" s="1"/>
  <c r="L27" i="55" s="1"/>
  <c r="P27" i="55" s="1"/>
  <c r="D55" i="55" s="1"/>
  <c r="H55" i="55" s="1"/>
  <c r="L55" i="55" s="1"/>
  <c r="P55" i="55" s="1"/>
  <c r="D83" i="55" s="1"/>
  <c r="H83" i="55" s="1"/>
  <c r="L83" i="55" s="1"/>
  <c r="C27" i="55"/>
  <c r="G27" i="55" s="1"/>
  <c r="K27" i="55" s="1"/>
  <c r="O27" i="55" s="1"/>
  <c r="C55" i="55" s="1"/>
  <c r="G55" i="55" s="1"/>
  <c r="K55" i="55" s="1"/>
  <c r="O55" i="55" s="1"/>
  <c r="C83" i="55" s="1"/>
  <c r="G83" i="55" s="1"/>
  <c r="K83" i="55" s="1"/>
  <c r="Q84" i="54"/>
  <c r="N83" i="54"/>
  <c r="Q80" i="54"/>
  <c r="P80" i="54"/>
  <c r="O80" i="54"/>
  <c r="Q79" i="54"/>
  <c r="P79" i="54"/>
  <c r="O79" i="54"/>
  <c r="Q78" i="54"/>
  <c r="P78" i="54"/>
  <c r="O78" i="54"/>
  <c r="R59" i="54"/>
  <c r="R82" i="54" s="1"/>
  <c r="Q59" i="54"/>
  <c r="Q82" i="54" s="1"/>
  <c r="P59" i="54"/>
  <c r="P82" i="54" s="1"/>
  <c r="O59" i="54"/>
  <c r="O82" i="54" s="1"/>
  <c r="A59" i="54"/>
  <c r="R57" i="54"/>
  <c r="B52" i="54"/>
  <c r="B80" i="54" s="1"/>
  <c r="B51" i="54"/>
  <c r="B79" i="54" s="1"/>
  <c r="B50" i="54"/>
  <c r="B78" i="54" s="1"/>
  <c r="B46" i="54"/>
  <c r="A46" i="54"/>
  <c r="B45" i="54"/>
  <c r="A45" i="54"/>
  <c r="B44" i="54"/>
  <c r="A44" i="54"/>
  <c r="B43" i="54"/>
  <c r="A43" i="54"/>
  <c r="B42" i="54"/>
  <c r="A42" i="54"/>
  <c r="B41" i="54"/>
  <c r="A41" i="54"/>
  <c r="B40" i="54"/>
  <c r="A40" i="54"/>
  <c r="B39" i="54"/>
  <c r="A39" i="54"/>
  <c r="B38" i="54"/>
  <c r="A38" i="54"/>
  <c r="B37" i="54"/>
  <c r="A37" i="54"/>
  <c r="B36" i="54"/>
  <c r="A36" i="54"/>
  <c r="B35" i="54"/>
  <c r="A35" i="54"/>
  <c r="B34" i="54"/>
  <c r="A34" i="54"/>
  <c r="B33" i="54"/>
  <c r="A33" i="54"/>
  <c r="B32" i="54"/>
  <c r="A32" i="54"/>
  <c r="B31" i="54"/>
  <c r="B59" i="54" s="1"/>
  <c r="A31" i="54"/>
  <c r="F27" i="54"/>
  <c r="J27" i="54" s="1"/>
  <c r="N27" i="54" s="1"/>
  <c r="R27" i="54" s="1"/>
  <c r="F55" i="54" s="1"/>
  <c r="J55" i="54" s="1"/>
  <c r="N55" i="54" s="1"/>
  <c r="R55" i="54" s="1"/>
  <c r="F83" i="54" s="1"/>
  <c r="J83" i="54" s="1"/>
  <c r="E27" i="54"/>
  <c r="I27" i="54" s="1"/>
  <c r="M27" i="54" s="1"/>
  <c r="Q27" i="54" s="1"/>
  <c r="D27" i="54"/>
  <c r="H27" i="54" s="1"/>
  <c r="L27" i="54" s="1"/>
  <c r="P27" i="54" s="1"/>
  <c r="D55" i="54" s="1"/>
  <c r="H55" i="54" s="1"/>
  <c r="L55" i="54" s="1"/>
  <c r="P55" i="54" s="1"/>
  <c r="D83" i="54" s="1"/>
  <c r="H83" i="54" s="1"/>
  <c r="L83" i="54" s="1"/>
  <c r="C27" i="54"/>
  <c r="G27" i="54" s="1"/>
  <c r="K27" i="54" s="1"/>
  <c r="O27" i="54" s="1"/>
  <c r="C55" i="54" s="1"/>
  <c r="G55" i="54" s="1"/>
  <c r="K55" i="54" s="1"/>
  <c r="O55" i="54" s="1"/>
  <c r="C83" i="54" s="1"/>
  <c r="G83" i="54" s="1"/>
  <c r="K83" i="54" s="1"/>
  <c r="C86" i="54" l="1"/>
  <c r="S82" i="55"/>
  <c r="S78" i="54"/>
  <c r="E55" i="54"/>
  <c r="I55" i="54" s="1"/>
  <c r="M55" i="54" s="1"/>
  <c r="Q55" i="54" s="1"/>
  <c r="E83" i="54" s="1"/>
  <c r="I83" i="54" s="1"/>
  <c r="M83" i="54" s="1"/>
  <c r="S80" i="55"/>
  <c r="S80" i="54"/>
  <c r="S78" i="55"/>
  <c r="S59" i="55"/>
  <c r="S79" i="55"/>
  <c r="S59" i="54"/>
  <c r="S79" i="54"/>
  <c r="S84" i="55" l="1"/>
  <c r="S84" i="54"/>
  <c r="S82" i="54"/>
  <c r="B40" i="45"/>
  <c r="R82" i="47"/>
  <c r="R59" i="45"/>
  <c r="R82" i="45" s="1"/>
  <c r="R59" i="37"/>
  <c r="R59" i="48"/>
  <c r="R82" i="48" s="1"/>
  <c r="R59" i="49"/>
  <c r="R82" i="49" s="1"/>
  <c r="R59" i="32"/>
  <c r="R59" i="34"/>
  <c r="R82" i="34" s="1"/>
  <c r="R59" i="27"/>
  <c r="R82" i="27" s="1"/>
  <c r="R59" i="36"/>
  <c r="R82" i="36" s="1"/>
  <c r="R59" i="51"/>
  <c r="R59" i="28"/>
  <c r="R82" i="28" s="1"/>
  <c r="R59" i="30"/>
  <c r="R82" i="30" s="1"/>
  <c r="R59" i="26"/>
  <c r="R82" i="26" s="1"/>
  <c r="R59" i="1"/>
  <c r="R82" i="1" s="1"/>
  <c r="R57" i="45"/>
  <c r="R57" i="37"/>
  <c r="R57" i="48"/>
  <c r="R57" i="49"/>
  <c r="R57" i="32"/>
  <c r="R57" i="34"/>
  <c r="R57" i="27"/>
  <c r="R57" i="36"/>
  <c r="R57" i="51"/>
  <c r="R57" i="28"/>
  <c r="R57" i="30"/>
  <c r="R57" i="26"/>
  <c r="R57" i="1"/>
  <c r="R57" i="22"/>
  <c r="O80" i="47"/>
  <c r="Q80" i="47"/>
  <c r="B52" i="32"/>
  <c r="B80" i="32" s="1"/>
  <c r="O79" i="32"/>
  <c r="Q79" i="32"/>
  <c r="O79" i="34"/>
  <c r="Q79" i="34"/>
  <c r="O79" i="27"/>
  <c r="Q79" i="27"/>
  <c r="B39" i="27"/>
  <c r="B35" i="27"/>
  <c r="O79" i="28"/>
  <c r="Q79" i="28"/>
  <c r="Q80" i="32"/>
  <c r="P80" i="32"/>
  <c r="O80" i="32"/>
  <c r="P79" i="32"/>
  <c r="Q80" i="1"/>
  <c r="P80" i="1"/>
  <c r="O80" i="1"/>
  <c r="Q79" i="1"/>
  <c r="P79" i="1"/>
  <c r="O79" i="1"/>
  <c r="Q80" i="22"/>
  <c r="P80" i="22"/>
  <c r="O80" i="22"/>
  <c r="Q79" i="22"/>
  <c r="P79" i="22"/>
  <c r="O79" i="22"/>
  <c r="B52" i="47"/>
  <c r="B80" i="47" s="1"/>
  <c r="O80" i="37"/>
  <c r="Q80" i="37"/>
  <c r="B52" i="37"/>
  <c r="B80" i="37" s="1"/>
  <c r="O79" i="37"/>
  <c r="Q79" i="37"/>
  <c r="B52" i="1"/>
  <c r="B80" i="1" s="1"/>
  <c r="B52" i="26"/>
  <c r="B80" i="26" s="1"/>
  <c r="B52" i="30"/>
  <c r="B80" i="30" s="1"/>
  <c r="B52" i="28"/>
  <c r="B80" i="28" s="1"/>
  <c r="B52" i="51"/>
  <c r="B80" i="51" s="1"/>
  <c r="B52" i="36"/>
  <c r="B80" i="36" s="1"/>
  <c r="B52" i="27"/>
  <c r="B80" i="27" s="1"/>
  <c r="B52" i="34"/>
  <c r="B80" i="34" s="1"/>
  <c r="B52" i="49"/>
  <c r="B80" i="49" s="1"/>
  <c r="B52" i="48"/>
  <c r="B80" i="48" s="1"/>
  <c r="B52" i="52"/>
  <c r="B80" i="52" s="1"/>
  <c r="B52" i="45"/>
  <c r="B80" i="45" s="1"/>
  <c r="B52" i="22"/>
  <c r="B80" i="22" s="1"/>
  <c r="Q80" i="26"/>
  <c r="O80" i="26"/>
  <c r="P80" i="26"/>
  <c r="Q80" i="30"/>
  <c r="O80" i="30"/>
  <c r="P80" i="30"/>
  <c r="Q80" i="28"/>
  <c r="O80" i="28"/>
  <c r="P80" i="28"/>
  <c r="Q80" i="51"/>
  <c r="O80" i="51"/>
  <c r="P80" i="51"/>
  <c r="Q80" i="36"/>
  <c r="O80" i="36"/>
  <c r="P80" i="36"/>
  <c r="Q80" i="27"/>
  <c r="O80" i="27"/>
  <c r="P80" i="27"/>
  <c r="Q80" i="34"/>
  <c r="O80" i="34"/>
  <c r="P80" i="34"/>
  <c r="Q80" i="49"/>
  <c r="O80" i="49"/>
  <c r="P80" i="49"/>
  <c r="Q80" i="48"/>
  <c r="O80" i="48"/>
  <c r="P80" i="48"/>
  <c r="Q80" i="52"/>
  <c r="O80" i="52"/>
  <c r="P80" i="52"/>
  <c r="P80" i="37"/>
  <c r="Q80" i="45"/>
  <c r="O80" i="45"/>
  <c r="P80" i="45"/>
  <c r="P80" i="47"/>
  <c r="C27" i="47"/>
  <c r="D27" i="47"/>
  <c r="E27" i="47"/>
  <c r="F27" i="47"/>
  <c r="A31" i="47"/>
  <c r="B31" i="47"/>
  <c r="B59" i="47" s="1"/>
  <c r="A32" i="47"/>
  <c r="B32" i="47"/>
  <c r="A33" i="47"/>
  <c r="B33" i="47"/>
  <c r="A34" i="47"/>
  <c r="B34" i="47"/>
  <c r="A35" i="47"/>
  <c r="B35" i="47"/>
  <c r="A36" i="47"/>
  <c r="B36" i="47"/>
  <c r="A37" i="47"/>
  <c r="B37" i="47"/>
  <c r="A38" i="47"/>
  <c r="B38" i="47"/>
  <c r="A39" i="47"/>
  <c r="B39" i="47"/>
  <c r="A40" i="47"/>
  <c r="B40" i="47"/>
  <c r="A41" i="47"/>
  <c r="B41" i="47"/>
  <c r="A42" i="47"/>
  <c r="B42" i="47"/>
  <c r="A43" i="47"/>
  <c r="B43" i="47"/>
  <c r="A44" i="47"/>
  <c r="B44" i="47"/>
  <c r="A45" i="47"/>
  <c r="B45" i="47"/>
  <c r="A46" i="47"/>
  <c r="B46" i="47"/>
  <c r="B50" i="47"/>
  <c r="B78" i="47" s="1"/>
  <c r="B51" i="47"/>
  <c r="B79" i="47" s="1"/>
  <c r="A59" i="47"/>
  <c r="O82" i="47"/>
  <c r="P82" i="47"/>
  <c r="Q82" i="47"/>
  <c r="C86" i="47"/>
  <c r="N83" i="47"/>
  <c r="W55" i="47" s="1"/>
  <c r="Q84" i="47"/>
  <c r="D27" i="45"/>
  <c r="E27" i="45"/>
  <c r="F27" i="45"/>
  <c r="C27" i="45"/>
  <c r="A31" i="45"/>
  <c r="B31" i="45"/>
  <c r="B59" i="45" s="1"/>
  <c r="A32" i="45"/>
  <c r="B32" i="45"/>
  <c r="A33" i="45"/>
  <c r="B33" i="45"/>
  <c r="A34" i="45"/>
  <c r="B34" i="45"/>
  <c r="A35" i="45"/>
  <c r="B35" i="45"/>
  <c r="A36" i="45"/>
  <c r="B36" i="45"/>
  <c r="A37" i="45"/>
  <c r="B37" i="45"/>
  <c r="A38" i="45"/>
  <c r="B38" i="45"/>
  <c r="A39" i="45"/>
  <c r="B39" i="45"/>
  <c r="A40" i="45"/>
  <c r="A41" i="45"/>
  <c r="B41" i="45"/>
  <c r="A42" i="45"/>
  <c r="B42" i="45"/>
  <c r="A43" i="45"/>
  <c r="B43" i="45"/>
  <c r="A44" i="45"/>
  <c r="B44" i="45"/>
  <c r="A45" i="45"/>
  <c r="B45" i="45"/>
  <c r="A46" i="45"/>
  <c r="B46" i="45"/>
  <c r="B50" i="45"/>
  <c r="B78" i="45" s="1"/>
  <c r="B51" i="45"/>
  <c r="B79" i="45" s="1"/>
  <c r="A59" i="45"/>
  <c r="O59" i="45"/>
  <c r="O82" i="45" s="1"/>
  <c r="P59" i="45"/>
  <c r="P82" i="45" s="1"/>
  <c r="Q59" i="45"/>
  <c r="Q82" i="45" s="1"/>
  <c r="O78" i="45"/>
  <c r="P78" i="45"/>
  <c r="Q78" i="45"/>
  <c r="O79" i="45"/>
  <c r="P79" i="45"/>
  <c r="Q79" i="45"/>
  <c r="N83" i="45"/>
  <c r="Q84" i="45"/>
  <c r="C27" i="37"/>
  <c r="D27" i="37"/>
  <c r="E27" i="37"/>
  <c r="F27" i="37"/>
  <c r="A31" i="37"/>
  <c r="B31" i="37"/>
  <c r="B59" i="37" s="1"/>
  <c r="A32" i="37"/>
  <c r="B32" i="37"/>
  <c r="A33" i="37"/>
  <c r="B33" i="37"/>
  <c r="A34" i="37"/>
  <c r="B34" i="37"/>
  <c r="A35" i="37"/>
  <c r="B35" i="37"/>
  <c r="A36" i="37"/>
  <c r="B36" i="37"/>
  <c r="A37" i="37"/>
  <c r="B37" i="37"/>
  <c r="A38" i="37"/>
  <c r="B38" i="37"/>
  <c r="A39" i="37"/>
  <c r="B39" i="37"/>
  <c r="A40" i="37"/>
  <c r="B40" i="37"/>
  <c r="A41" i="37"/>
  <c r="B41" i="37"/>
  <c r="A42" i="37"/>
  <c r="B42" i="37"/>
  <c r="A43" i="37"/>
  <c r="B43" i="37"/>
  <c r="A44" i="37"/>
  <c r="B44" i="37"/>
  <c r="A45" i="37"/>
  <c r="B45" i="37"/>
  <c r="A46" i="37"/>
  <c r="B46" i="37"/>
  <c r="B50" i="37"/>
  <c r="B78" i="37" s="1"/>
  <c r="B51" i="37"/>
  <c r="B79" i="37" s="1"/>
  <c r="A59" i="37"/>
  <c r="O59" i="37"/>
  <c r="O82" i="37" s="1"/>
  <c r="P59" i="37"/>
  <c r="P82" i="37" s="1"/>
  <c r="Q59" i="37"/>
  <c r="Q82" i="37" s="1"/>
  <c r="O78" i="37"/>
  <c r="P78" i="37"/>
  <c r="Q78" i="37"/>
  <c r="P79" i="37"/>
  <c r="N83" i="37"/>
  <c r="Q84" i="37"/>
  <c r="C27" i="52"/>
  <c r="D27" i="52"/>
  <c r="E27" i="52"/>
  <c r="F27" i="52"/>
  <c r="A31" i="52"/>
  <c r="B31" i="52"/>
  <c r="B59" i="52" s="1"/>
  <c r="A32" i="52"/>
  <c r="B32" i="52"/>
  <c r="A33" i="52"/>
  <c r="B33" i="52"/>
  <c r="A34" i="52"/>
  <c r="B34" i="52"/>
  <c r="A35" i="52"/>
  <c r="B35" i="52"/>
  <c r="A36" i="52"/>
  <c r="B36" i="52"/>
  <c r="A37" i="52"/>
  <c r="B37" i="52"/>
  <c r="A38" i="52"/>
  <c r="B38" i="52"/>
  <c r="A39" i="52"/>
  <c r="B39" i="52"/>
  <c r="A40" i="52"/>
  <c r="B40" i="52"/>
  <c r="A41" i="52"/>
  <c r="B41" i="52"/>
  <c r="A42" i="52"/>
  <c r="B42" i="52"/>
  <c r="A43" i="52"/>
  <c r="B43" i="52"/>
  <c r="A44" i="52"/>
  <c r="B44" i="52"/>
  <c r="A45" i="52"/>
  <c r="B45" i="52"/>
  <c r="A46" i="52"/>
  <c r="B46" i="52"/>
  <c r="B50" i="52"/>
  <c r="B78" i="52" s="1"/>
  <c r="B51" i="52"/>
  <c r="B79" i="52" s="1"/>
  <c r="R57" i="52"/>
  <c r="A59" i="52"/>
  <c r="O59" i="52"/>
  <c r="O82" i="52" s="1"/>
  <c r="P59" i="52"/>
  <c r="P82" i="52" s="1"/>
  <c r="Q59" i="52"/>
  <c r="Q82" i="52" s="1"/>
  <c r="R59" i="52"/>
  <c r="R82" i="52" s="1"/>
  <c r="C86" i="52"/>
  <c r="O78" i="52"/>
  <c r="P78" i="52"/>
  <c r="Q78" i="52"/>
  <c r="O79" i="52"/>
  <c r="P79" i="52"/>
  <c r="Q79" i="52"/>
  <c r="N83" i="52"/>
  <c r="Q84" i="52"/>
  <c r="D27" i="48"/>
  <c r="E27" i="48"/>
  <c r="F27" i="48"/>
  <c r="C27" i="48"/>
  <c r="G27" i="48" s="1"/>
  <c r="A31" i="48"/>
  <c r="B31" i="48"/>
  <c r="B59" i="48" s="1"/>
  <c r="A32" i="48"/>
  <c r="B32" i="48"/>
  <c r="A33" i="48"/>
  <c r="B33" i="48"/>
  <c r="A34" i="48"/>
  <c r="B34" i="48"/>
  <c r="A35" i="48"/>
  <c r="B35" i="48"/>
  <c r="A36" i="48"/>
  <c r="B36" i="48"/>
  <c r="A37" i="48"/>
  <c r="B37" i="48"/>
  <c r="A38" i="48"/>
  <c r="B38" i="48"/>
  <c r="A39" i="48"/>
  <c r="B39" i="48"/>
  <c r="A40" i="48"/>
  <c r="B40" i="48"/>
  <c r="A41" i="48"/>
  <c r="B41" i="48"/>
  <c r="A42" i="48"/>
  <c r="B42" i="48"/>
  <c r="A43" i="48"/>
  <c r="B43" i="48"/>
  <c r="A44" i="48"/>
  <c r="B44" i="48"/>
  <c r="A45" i="48"/>
  <c r="B45" i="48"/>
  <c r="A46" i="48"/>
  <c r="B46" i="48"/>
  <c r="B50" i="48"/>
  <c r="B78" i="48" s="1"/>
  <c r="B51" i="48"/>
  <c r="B79" i="48" s="1"/>
  <c r="A59" i="48"/>
  <c r="O59" i="48"/>
  <c r="O82" i="48" s="1"/>
  <c r="P59" i="48"/>
  <c r="P82" i="48" s="1"/>
  <c r="Q59" i="48"/>
  <c r="Q82" i="48" s="1"/>
  <c r="C86" i="48"/>
  <c r="O78" i="48"/>
  <c r="P78" i="48"/>
  <c r="Q78" i="48"/>
  <c r="O79" i="48"/>
  <c r="P79" i="48"/>
  <c r="Q79" i="48"/>
  <c r="N83" i="48"/>
  <c r="Q84" i="48"/>
  <c r="C27" i="49"/>
  <c r="D27" i="49"/>
  <c r="E27" i="49"/>
  <c r="F27" i="49"/>
  <c r="A31" i="49"/>
  <c r="B31" i="49"/>
  <c r="B59" i="49" s="1"/>
  <c r="A32" i="49"/>
  <c r="B32" i="49"/>
  <c r="A33" i="49"/>
  <c r="B33" i="49"/>
  <c r="A34" i="49"/>
  <c r="B34" i="49"/>
  <c r="A35" i="49"/>
  <c r="B35" i="49"/>
  <c r="A36" i="49"/>
  <c r="B36" i="49"/>
  <c r="A37" i="49"/>
  <c r="B37" i="49"/>
  <c r="A38" i="49"/>
  <c r="B38" i="49"/>
  <c r="A39" i="49"/>
  <c r="B39" i="49"/>
  <c r="A40" i="49"/>
  <c r="B40" i="49"/>
  <c r="A41" i="49"/>
  <c r="B41" i="49"/>
  <c r="A42" i="49"/>
  <c r="B42" i="49"/>
  <c r="A43" i="49"/>
  <c r="B43" i="49"/>
  <c r="A44" i="49"/>
  <c r="B44" i="49"/>
  <c r="A45" i="49"/>
  <c r="B45" i="49"/>
  <c r="A46" i="49"/>
  <c r="B46" i="49"/>
  <c r="B50" i="49"/>
  <c r="B78" i="49" s="1"/>
  <c r="B51" i="49"/>
  <c r="A59" i="49"/>
  <c r="O59" i="49"/>
  <c r="O82" i="49" s="1"/>
  <c r="P59" i="49"/>
  <c r="P82" i="49" s="1"/>
  <c r="Q59" i="49"/>
  <c r="Q82" i="49" s="1"/>
  <c r="C86" i="49"/>
  <c r="O78" i="49"/>
  <c r="P78" i="49"/>
  <c r="Q78" i="49"/>
  <c r="B79" i="49"/>
  <c r="O79" i="49"/>
  <c r="P79" i="49"/>
  <c r="Q79" i="49"/>
  <c r="N83" i="49"/>
  <c r="Q84" i="49"/>
  <c r="C27" i="32"/>
  <c r="D27" i="32"/>
  <c r="E27" i="32"/>
  <c r="F27" i="32"/>
  <c r="A31" i="32"/>
  <c r="B31" i="32"/>
  <c r="B59" i="32" s="1"/>
  <c r="A32" i="32"/>
  <c r="B32" i="32"/>
  <c r="A33" i="32"/>
  <c r="B33" i="32"/>
  <c r="A34" i="32"/>
  <c r="B34" i="32"/>
  <c r="A35" i="32"/>
  <c r="B35" i="32"/>
  <c r="A36" i="32"/>
  <c r="B36" i="32"/>
  <c r="A37" i="32"/>
  <c r="B37" i="32"/>
  <c r="A38" i="32"/>
  <c r="B38" i="32"/>
  <c r="A39" i="32"/>
  <c r="B39" i="32"/>
  <c r="A40" i="32"/>
  <c r="B40" i="32"/>
  <c r="A41" i="32"/>
  <c r="B41" i="32"/>
  <c r="A42" i="32"/>
  <c r="B42" i="32"/>
  <c r="A43" i="32"/>
  <c r="B43" i="32"/>
  <c r="A44" i="32"/>
  <c r="B44" i="32"/>
  <c r="A45" i="32"/>
  <c r="B45" i="32"/>
  <c r="A46" i="32"/>
  <c r="B46" i="32"/>
  <c r="B50" i="32"/>
  <c r="B78" i="32" s="1"/>
  <c r="B51" i="32"/>
  <c r="B79" i="32" s="1"/>
  <c r="A59" i="32"/>
  <c r="O59" i="32"/>
  <c r="O82" i="32" s="1"/>
  <c r="P59" i="32"/>
  <c r="P82" i="32" s="1"/>
  <c r="Q59" i="32"/>
  <c r="Q82" i="32" s="1"/>
  <c r="O78" i="32"/>
  <c r="P78" i="32"/>
  <c r="Q78" i="32"/>
  <c r="N83" i="32"/>
  <c r="Q84" i="32"/>
  <c r="C27" i="34"/>
  <c r="D27" i="34"/>
  <c r="E27" i="34"/>
  <c r="F27" i="34"/>
  <c r="A31" i="34"/>
  <c r="B31" i="34"/>
  <c r="B59" i="34" s="1"/>
  <c r="A32" i="34"/>
  <c r="B32" i="34"/>
  <c r="A33" i="34"/>
  <c r="B33" i="34"/>
  <c r="A34" i="34"/>
  <c r="B34" i="34"/>
  <c r="A35" i="34"/>
  <c r="B35" i="34"/>
  <c r="A36" i="34"/>
  <c r="B36" i="34"/>
  <c r="A37" i="34"/>
  <c r="B37" i="34"/>
  <c r="A38" i="34"/>
  <c r="B38" i="34"/>
  <c r="A39" i="34"/>
  <c r="B39" i="34"/>
  <c r="A40" i="34"/>
  <c r="B40" i="34"/>
  <c r="A41" i="34"/>
  <c r="B41" i="34"/>
  <c r="A42" i="34"/>
  <c r="B42" i="34"/>
  <c r="A43" i="34"/>
  <c r="B43" i="34"/>
  <c r="A44" i="34"/>
  <c r="B44" i="34"/>
  <c r="A45" i="34"/>
  <c r="B45" i="34"/>
  <c r="A46" i="34"/>
  <c r="B46" i="34"/>
  <c r="B50" i="34"/>
  <c r="B78" i="34" s="1"/>
  <c r="B51" i="34"/>
  <c r="B79" i="34" s="1"/>
  <c r="A59" i="34"/>
  <c r="O59" i="34"/>
  <c r="O82" i="34" s="1"/>
  <c r="P59" i="34"/>
  <c r="P82" i="34" s="1"/>
  <c r="Q59" i="34"/>
  <c r="Q82" i="34" s="1"/>
  <c r="O78" i="34"/>
  <c r="P78" i="34"/>
  <c r="Q78" i="34"/>
  <c r="P79" i="34"/>
  <c r="N83" i="34"/>
  <c r="Q84" i="34"/>
  <c r="D27" i="27"/>
  <c r="E27" i="27"/>
  <c r="F27" i="27"/>
  <c r="C27" i="27"/>
  <c r="A31" i="27"/>
  <c r="B31" i="27"/>
  <c r="B59" i="27" s="1"/>
  <c r="A32" i="27"/>
  <c r="B32" i="27"/>
  <c r="A33" i="27"/>
  <c r="B33" i="27"/>
  <c r="A34" i="27"/>
  <c r="B34" i="27"/>
  <c r="A35" i="27"/>
  <c r="A36" i="27"/>
  <c r="B36" i="27"/>
  <c r="A37" i="27"/>
  <c r="B37" i="27"/>
  <c r="A38" i="27"/>
  <c r="B38" i="27"/>
  <c r="A39" i="27"/>
  <c r="A40" i="27"/>
  <c r="B40" i="27"/>
  <c r="A41" i="27"/>
  <c r="B41" i="27"/>
  <c r="A42" i="27"/>
  <c r="B42" i="27"/>
  <c r="A43" i="27"/>
  <c r="B43" i="27"/>
  <c r="A44" i="27"/>
  <c r="B44" i="27"/>
  <c r="A45" i="27"/>
  <c r="B45" i="27"/>
  <c r="A46" i="27"/>
  <c r="B46" i="27"/>
  <c r="B50" i="27"/>
  <c r="B78" i="27" s="1"/>
  <c r="B51" i="27"/>
  <c r="B79" i="27" s="1"/>
  <c r="A59" i="27"/>
  <c r="O59" i="27"/>
  <c r="O82" i="27" s="1"/>
  <c r="P59" i="27"/>
  <c r="P82" i="27" s="1"/>
  <c r="Q59" i="27"/>
  <c r="Q82" i="27" s="1"/>
  <c r="C86" i="27"/>
  <c r="O78" i="27"/>
  <c r="P78" i="27"/>
  <c r="Q78" i="27"/>
  <c r="P79" i="27"/>
  <c r="N83" i="27"/>
  <c r="Q84" i="27"/>
  <c r="C27" i="36"/>
  <c r="D27" i="36"/>
  <c r="E27" i="36"/>
  <c r="F27" i="36"/>
  <c r="A31" i="36"/>
  <c r="B31" i="36"/>
  <c r="B59" i="36" s="1"/>
  <c r="A32" i="36"/>
  <c r="B32" i="36"/>
  <c r="A33" i="36"/>
  <c r="B33" i="36"/>
  <c r="A34" i="36"/>
  <c r="B34" i="36"/>
  <c r="A35" i="36"/>
  <c r="B35" i="36"/>
  <c r="A36" i="36"/>
  <c r="B36" i="36"/>
  <c r="A37" i="36"/>
  <c r="B37" i="36"/>
  <c r="A38" i="36"/>
  <c r="B38" i="36"/>
  <c r="A39" i="36"/>
  <c r="B39" i="36"/>
  <c r="A40" i="36"/>
  <c r="B40" i="36"/>
  <c r="A41" i="36"/>
  <c r="B41" i="36"/>
  <c r="A42" i="36"/>
  <c r="B42" i="36"/>
  <c r="A43" i="36"/>
  <c r="B43" i="36"/>
  <c r="A44" i="36"/>
  <c r="B44" i="36"/>
  <c r="A45" i="36"/>
  <c r="B45" i="36"/>
  <c r="A46" i="36"/>
  <c r="B46" i="36"/>
  <c r="B50" i="36"/>
  <c r="B78" i="36" s="1"/>
  <c r="B51" i="36"/>
  <c r="B79" i="36" s="1"/>
  <c r="A59" i="36"/>
  <c r="O59" i="36"/>
  <c r="O82" i="36" s="1"/>
  <c r="P59" i="36"/>
  <c r="P82" i="36" s="1"/>
  <c r="Q59" i="36"/>
  <c r="Q82" i="36" s="1"/>
  <c r="O78" i="36"/>
  <c r="P78" i="36"/>
  <c r="Q78" i="36"/>
  <c r="O79" i="36"/>
  <c r="P79" i="36"/>
  <c r="Q79" i="36"/>
  <c r="N83" i="36"/>
  <c r="Q84" i="36"/>
  <c r="C27" i="51"/>
  <c r="D27" i="51"/>
  <c r="E27" i="51"/>
  <c r="F27" i="51"/>
  <c r="A31" i="51"/>
  <c r="B31" i="51"/>
  <c r="B59" i="51" s="1"/>
  <c r="A32" i="51"/>
  <c r="B32" i="51"/>
  <c r="A33" i="51"/>
  <c r="B33" i="51"/>
  <c r="A34" i="51"/>
  <c r="B34" i="51"/>
  <c r="A35" i="51"/>
  <c r="B35" i="51"/>
  <c r="A36" i="51"/>
  <c r="B36" i="51"/>
  <c r="A37" i="51"/>
  <c r="B37" i="51"/>
  <c r="A38" i="51"/>
  <c r="B38" i="51"/>
  <c r="A39" i="51"/>
  <c r="B39" i="51"/>
  <c r="A40" i="51"/>
  <c r="B40" i="51"/>
  <c r="A41" i="51"/>
  <c r="B41" i="51"/>
  <c r="A42" i="51"/>
  <c r="B42" i="51"/>
  <c r="A43" i="51"/>
  <c r="B43" i="51"/>
  <c r="A44" i="51"/>
  <c r="B44" i="51"/>
  <c r="A45" i="51"/>
  <c r="B45" i="51"/>
  <c r="A46" i="51"/>
  <c r="B46" i="51"/>
  <c r="B50" i="51"/>
  <c r="B78" i="51" s="1"/>
  <c r="B51" i="51"/>
  <c r="B79" i="51" s="1"/>
  <c r="A59" i="51"/>
  <c r="O59" i="51"/>
  <c r="O82" i="51" s="1"/>
  <c r="P59" i="51"/>
  <c r="P82" i="51" s="1"/>
  <c r="Q59" i="51"/>
  <c r="Q82" i="51" s="1"/>
  <c r="C86" i="51"/>
  <c r="O78" i="51"/>
  <c r="P78" i="51"/>
  <c r="Q78" i="51"/>
  <c r="O79" i="51"/>
  <c r="P79" i="51"/>
  <c r="Q79" i="51"/>
  <c r="N83" i="51"/>
  <c r="Q84" i="51"/>
  <c r="C27" i="28"/>
  <c r="D27" i="28"/>
  <c r="E27" i="28"/>
  <c r="F27" i="28"/>
  <c r="A31" i="28"/>
  <c r="B31" i="28"/>
  <c r="B59" i="28" s="1"/>
  <c r="A32" i="28"/>
  <c r="B32" i="28"/>
  <c r="A33" i="28"/>
  <c r="B33" i="28"/>
  <c r="A34" i="28"/>
  <c r="B34" i="28"/>
  <c r="A35" i="28"/>
  <c r="B35" i="28"/>
  <c r="A36" i="28"/>
  <c r="B36" i="28"/>
  <c r="A37" i="28"/>
  <c r="B37" i="28"/>
  <c r="A38" i="28"/>
  <c r="B38" i="28"/>
  <c r="A39" i="28"/>
  <c r="B39" i="28"/>
  <c r="A40" i="28"/>
  <c r="B40" i="28"/>
  <c r="A41" i="28"/>
  <c r="B41" i="28"/>
  <c r="A42" i="28"/>
  <c r="B42" i="28"/>
  <c r="A43" i="28"/>
  <c r="B43" i="28"/>
  <c r="A44" i="28"/>
  <c r="B44" i="28"/>
  <c r="A45" i="28"/>
  <c r="B45" i="28"/>
  <c r="A46" i="28"/>
  <c r="B46" i="28"/>
  <c r="B50" i="28"/>
  <c r="B78" i="28" s="1"/>
  <c r="B51" i="28"/>
  <c r="B79" i="28" s="1"/>
  <c r="A59" i="28"/>
  <c r="O59" i="28"/>
  <c r="O82" i="28" s="1"/>
  <c r="P59" i="28"/>
  <c r="P82" i="28" s="1"/>
  <c r="Q59" i="28"/>
  <c r="Q82" i="28" s="1"/>
  <c r="C86" i="28"/>
  <c r="O78" i="28"/>
  <c r="P78" i="28"/>
  <c r="Q78" i="28"/>
  <c r="P79" i="28"/>
  <c r="N83" i="28"/>
  <c r="Q84" i="28"/>
  <c r="C27" i="30"/>
  <c r="D27" i="30"/>
  <c r="E27" i="30"/>
  <c r="F27" i="30"/>
  <c r="A31" i="30"/>
  <c r="B31" i="30"/>
  <c r="B59" i="30" s="1"/>
  <c r="A32" i="30"/>
  <c r="B32" i="30"/>
  <c r="A33" i="30"/>
  <c r="B33" i="30"/>
  <c r="A34" i="30"/>
  <c r="B34" i="30"/>
  <c r="A35" i="30"/>
  <c r="B35" i="30"/>
  <c r="A36" i="30"/>
  <c r="B36" i="30"/>
  <c r="A37" i="30"/>
  <c r="B37" i="30"/>
  <c r="A38" i="30"/>
  <c r="B38" i="30"/>
  <c r="A39" i="30"/>
  <c r="B39" i="30"/>
  <c r="A40" i="30"/>
  <c r="B40" i="30"/>
  <c r="A41" i="30"/>
  <c r="B41" i="30"/>
  <c r="A42" i="30"/>
  <c r="B42" i="30"/>
  <c r="A43" i="30"/>
  <c r="B43" i="30"/>
  <c r="A44" i="30"/>
  <c r="B44" i="30"/>
  <c r="A45" i="30"/>
  <c r="B45" i="30"/>
  <c r="A46" i="30"/>
  <c r="B46" i="30"/>
  <c r="B50" i="30"/>
  <c r="B78" i="30" s="1"/>
  <c r="B51" i="30"/>
  <c r="B79" i="30" s="1"/>
  <c r="A59" i="30"/>
  <c r="O59" i="30"/>
  <c r="P59" i="30"/>
  <c r="P82" i="30" s="1"/>
  <c r="Q59" i="30"/>
  <c r="Q82" i="30" s="1"/>
  <c r="O78" i="30"/>
  <c r="P78" i="30"/>
  <c r="Q78" i="30"/>
  <c r="O79" i="30"/>
  <c r="P79" i="30"/>
  <c r="Q79" i="30"/>
  <c r="N83" i="30"/>
  <c r="Q84" i="30"/>
  <c r="C27" i="26"/>
  <c r="D27" i="26"/>
  <c r="E27" i="26"/>
  <c r="F27" i="26"/>
  <c r="A31" i="26"/>
  <c r="B31" i="26"/>
  <c r="B59" i="26" s="1"/>
  <c r="A32" i="26"/>
  <c r="B32" i="26"/>
  <c r="A33" i="26"/>
  <c r="B33" i="26"/>
  <c r="A34" i="26"/>
  <c r="B34" i="26"/>
  <c r="A35" i="26"/>
  <c r="B35" i="26"/>
  <c r="A36" i="26"/>
  <c r="B36" i="26"/>
  <c r="A37" i="26"/>
  <c r="B37" i="26"/>
  <c r="A38" i="26"/>
  <c r="B38" i="26"/>
  <c r="A39" i="26"/>
  <c r="B39" i="26"/>
  <c r="A40" i="26"/>
  <c r="B40" i="26"/>
  <c r="A41" i="26"/>
  <c r="B41" i="26"/>
  <c r="A42" i="26"/>
  <c r="B42" i="26"/>
  <c r="A43" i="26"/>
  <c r="B43" i="26"/>
  <c r="A44" i="26"/>
  <c r="B44" i="26"/>
  <c r="A45" i="26"/>
  <c r="B45" i="26"/>
  <c r="A46" i="26"/>
  <c r="B46" i="26"/>
  <c r="B50" i="26"/>
  <c r="B78" i="26" s="1"/>
  <c r="B51" i="26"/>
  <c r="B79" i="26" s="1"/>
  <c r="A59" i="26"/>
  <c r="O59" i="26"/>
  <c r="O82" i="26" s="1"/>
  <c r="P59" i="26"/>
  <c r="P82" i="26" s="1"/>
  <c r="Q59" i="26"/>
  <c r="Q82" i="26" s="1"/>
  <c r="C86" i="26"/>
  <c r="O78" i="26"/>
  <c r="P78" i="26"/>
  <c r="Q78" i="26"/>
  <c r="O79" i="26"/>
  <c r="P79" i="26"/>
  <c r="Q79" i="26"/>
  <c r="N83" i="26"/>
  <c r="Q84" i="26"/>
  <c r="C27" i="1"/>
  <c r="D27" i="1"/>
  <c r="E27" i="1"/>
  <c r="F27" i="1"/>
  <c r="A31" i="1"/>
  <c r="B31" i="1"/>
  <c r="B59" i="1" s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B50" i="1"/>
  <c r="B78" i="1" s="1"/>
  <c r="B51" i="1"/>
  <c r="B79" i="1" s="1"/>
  <c r="A59" i="1"/>
  <c r="O59" i="1"/>
  <c r="O82" i="1" s="1"/>
  <c r="P59" i="1"/>
  <c r="P82" i="1" s="1"/>
  <c r="Q59" i="1"/>
  <c r="Q82" i="1" s="1"/>
  <c r="O78" i="1"/>
  <c r="P78" i="1"/>
  <c r="Q78" i="1"/>
  <c r="N83" i="1"/>
  <c r="Q84" i="1"/>
  <c r="C27" i="22"/>
  <c r="D27" i="22"/>
  <c r="E27" i="22"/>
  <c r="F27" i="22"/>
  <c r="A31" i="22"/>
  <c r="B31" i="22"/>
  <c r="B59" i="22" s="1"/>
  <c r="A32" i="22"/>
  <c r="B32" i="22"/>
  <c r="A33" i="22"/>
  <c r="B33" i="22"/>
  <c r="A34" i="22"/>
  <c r="B34" i="22"/>
  <c r="A35" i="22"/>
  <c r="B35" i="22"/>
  <c r="A36" i="22"/>
  <c r="B36" i="22"/>
  <c r="A37" i="22"/>
  <c r="B37" i="22"/>
  <c r="A38" i="22"/>
  <c r="B38" i="22"/>
  <c r="A39" i="22"/>
  <c r="B39" i="22"/>
  <c r="A40" i="22"/>
  <c r="B40" i="22"/>
  <c r="A41" i="22"/>
  <c r="B41" i="22"/>
  <c r="A42" i="22"/>
  <c r="B42" i="22"/>
  <c r="A43" i="22"/>
  <c r="B43" i="22"/>
  <c r="A44" i="22"/>
  <c r="B44" i="22"/>
  <c r="A45" i="22"/>
  <c r="B45" i="22"/>
  <c r="A46" i="22"/>
  <c r="B46" i="22"/>
  <c r="B50" i="22"/>
  <c r="B78" i="22" s="1"/>
  <c r="B51" i="22"/>
  <c r="B79" i="22" s="1"/>
  <c r="A59" i="22"/>
  <c r="O59" i="22"/>
  <c r="P59" i="22"/>
  <c r="P82" i="22" s="1"/>
  <c r="Q59" i="22"/>
  <c r="Q82" i="22" s="1"/>
  <c r="R59" i="22"/>
  <c r="O78" i="22"/>
  <c r="P78" i="22"/>
  <c r="Q78" i="22"/>
  <c r="N83" i="22"/>
  <c r="Q84" i="22"/>
  <c r="C86" i="36" l="1"/>
  <c r="R82" i="22"/>
  <c r="O82" i="22"/>
  <c r="C86" i="22"/>
  <c r="C86" i="1"/>
  <c r="C86" i="45"/>
  <c r="C86" i="34"/>
  <c r="R82" i="51"/>
  <c r="C86" i="37"/>
  <c r="R82" i="37"/>
  <c r="R82" i="32"/>
  <c r="C86" i="32"/>
  <c r="C86" i="30"/>
  <c r="O82" i="30"/>
  <c r="G27" i="22"/>
  <c r="K27" i="22" s="1"/>
  <c r="O27" i="22" s="1"/>
  <c r="C55" i="22" s="1"/>
  <c r="G55" i="22" s="1"/>
  <c r="K55" i="22" s="1"/>
  <c r="O55" i="22" s="1"/>
  <c r="C83" i="22" s="1"/>
  <c r="G83" i="22" s="1"/>
  <c r="K83" i="22" s="1"/>
  <c r="G27" i="51"/>
  <c r="K27" i="51" s="1"/>
  <c r="O27" i="51" s="1"/>
  <c r="C55" i="51" s="1"/>
  <c r="G55" i="51" s="1"/>
  <c r="K55" i="51" s="1"/>
  <c r="O55" i="51" s="1"/>
  <c r="C83" i="51" s="1"/>
  <c r="G83" i="51" s="1"/>
  <c r="K83" i="51" s="1"/>
  <c r="I27" i="34"/>
  <c r="M27" i="34" s="1"/>
  <c r="Q27" i="34" s="1"/>
  <c r="E55" i="34" s="1"/>
  <c r="I55" i="34" s="1"/>
  <c r="M55" i="34" s="1"/>
  <c r="Q55" i="34" s="1"/>
  <c r="E83" i="34" s="1"/>
  <c r="I83" i="34" s="1"/>
  <c r="M83" i="34" s="1"/>
  <c r="H27" i="22"/>
  <c r="L27" i="22" s="1"/>
  <c r="P27" i="22" s="1"/>
  <c r="D55" i="22" s="1"/>
  <c r="H55" i="22" s="1"/>
  <c r="L55" i="22" s="1"/>
  <c r="P55" i="22" s="1"/>
  <c r="D83" i="22" s="1"/>
  <c r="H83" i="22" s="1"/>
  <c r="L83" i="22" s="1"/>
  <c r="S79" i="30"/>
  <c r="S79" i="27"/>
  <c r="S79" i="1"/>
  <c r="S80" i="45"/>
  <c r="J27" i="45"/>
  <c r="N27" i="45" s="1"/>
  <c r="R27" i="45" s="1"/>
  <c r="F55" i="45" s="1"/>
  <c r="J55" i="45" s="1"/>
  <c r="N55" i="45" s="1"/>
  <c r="R55" i="45" s="1"/>
  <c r="I27" i="1"/>
  <c r="M27" i="1" s="1"/>
  <c r="Q27" i="1" s="1"/>
  <c r="E55" i="1" s="1"/>
  <c r="I55" i="1" s="1"/>
  <c r="M55" i="1" s="1"/>
  <c r="Q55" i="1" s="1"/>
  <c r="E83" i="1" s="1"/>
  <c r="I83" i="1" s="1"/>
  <c r="M83" i="1" s="1"/>
  <c r="H27" i="49"/>
  <c r="L27" i="49" s="1"/>
  <c r="P27" i="49" s="1"/>
  <c r="D55" i="49" s="1"/>
  <c r="H55" i="49" s="1"/>
  <c r="L55" i="49" s="1"/>
  <c r="P55" i="49" s="1"/>
  <c r="D83" i="49" s="1"/>
  <c r="H83" i="49" s="1"/>
  <c r="L83" i="49" s="1"/>
  <c r="S80" i="32"/>
  <c r="G27" i="37"/>
  <c r="K27" i="37" s="1"/>
  <c r="O27" i="37" s="1"/>
  <c r="C55" i="37" s="1"/>
  <c r="G55" i="37" s="1"/>
  <c r="K55" i="37" s="1"/>
  <c r="O55" i="37" s="1"/>
  <c r="C83" i="37" s="1"/>
  <c r="G83" i="37" s="1"/>
  <c r="K83" i="37" s="1"/>
  <c r="G27" i="49"/>
  <c r="K27" i="49" s="1"/>
  <c r="O27" i="49" s="1"/>
  <c r="C55" i="49" s="1"/>
  <c r="G55" i="49" s="1"/>
  <c r="K55" i="49" s="1"/>
  <c r="O55" i="49" s="1"/>
  <c r="C83" i="49" s="1"/>
  <c r="G83" i="49" s="1"/>
  <c r="K83" i="49" s="1"/>
  <c r="J27" i="49"/>
  <c r="N27" i="49" s="1"/>
  <c r="R27" i="49" s="1"/>
  <c r="F55" i="49" s="1"/>
  <c r="J55" i="49" s="1"/>
  <c r="N55" i="49" s="1"/>
  <c r="R55" i="49" s="1"/>
  <c r="I27" i="49"/>
  <c r="M27" i="49" s="1"/>
  <c r="Q27" i="49" s="1"/>
  <c r="E55" i="49" s="1"/>
  <c r="I55" i="49" s="1"/>
  <c r="M55" i="49" s="1"/>
  <c r="Q55" i="49" s="1"/>
  <c r="E83" i="49" s="1"/>
  <c r="I83" i="49" s="1"/>
  <c r="M83" i="49" s="1"/>
  <c r="K27" i="48"/>
  <c r="O27" i="48" s="1"/>
  <c r="C55" i="48" s="1"/>
  <c r="G55" i="48" s="1"/>
  <c r="K55" i="48" s="1"/>
  <c r="O55" i="48" s="1"/>
  <c r="C83" i="48" s="1"/>
  <c r="G83" i="48" s="1"/>
  <c r="K83" i="48" s="1"/>
  <c r="H27" i="48"/>
  <c r="L27" i="48" s="1"/>
  <c r="P27" i="48" s="1"/>
  <c r="D55" i="48" s="1"/>
  <c r="H55" i="48" s="1"/>
  <c r="L55" i="48" s="1"/>
  <c r="P55" i="48" s="1"/>
  <c r="D83" i="48" s="1"/>
  <c r="H83" i="48" s="1"/>
  <c r="L83" i="48" s="1"/>
  <c r="G27" i="1"/>
  <c r="K27" i="1" s="1"/>
  <c r="O27" i="1" s="1"/>
  <c r="C55" i="1" s="1"/>
  <c r="G55" i="1" s="1"/>
  <c r="K55" i="1" s="1"/>
  <c r="O55" i="1" s="1"/>
  <c r="C83" i="1" s="1"/>
  <c r="G83" i="1" s="1"/>
  <c r="K83" i="1" s="1"/>
  <c r="S59" i="1"/>
  <c r="S78" i="48"/>
  <c r="J27" i="22"/>
  <c r="N27" i="22" s="1"/>
  <c r="R27" i="22" s="1"/>
  <c r="F55" i="22" s="1"/>
  <c r="J55" i="22" s="1"/>
  <c r="N55" i="22" s="1"/>
  <c r="R55" i="22" s="1"/>
  <c r="H27" i="28"/>
  <c r="L27" i="28" s="1"/>
  <c r="P27" i="28" s="1"/>
  <c r="D55" i="28" s="1"/>
  <c r="H55" i="28" s="1"/>
  <c r="L55" i="28" s="1"/>
  <c r="P55" i="28" s="1"/>
  <c r="D83" i="28" s="1"/>
  <c r="H83" i="28" s="1"/>
  <c r="L83" i="28" s="1"/>
  <c r="G27" i="28"/>
  <c r="K27" i="28" s="1"/>
  <c r="O27" i="28" s="1"/>
  <c r="C55" i="28" s="1"/>
  <c r="G55" i="28" s="1"/>
  <c r="K55" i="28" s="1"/>
  <c r="O55" i="28" s="1"/>
  <c r="C83" i="28" s="1"/>
  <c r="G83" i="28" s="1"/>
  <c r="K83" i="28" s="1"/>
  <c r="J27" i="26"/>
  <c r="N27" i="26" s="1"/>
  <c r="R27" i="26" s="1"/>
  <c r="F55" i="26" s="1"/>
  <c r="J55" i="26" s="1"/>
  <c r="N55" i="26" s="1"/>
  <c r="R55" i="26" s="1"/>
  <c r="G27" i="26"/>
  <c r="K27" i="26" s="1"/>
  <c r="O27" i="26" s="1"/>
  <c r="C55" i="26" s="1"/>
  <c r="G55" i="26" s="1"/>
  <c r="K55" i="26" s="1"/>
  <c r="O55" i="26" s="1"/>
  <c r="C83" i="26" s="1"/>
  <c r="G83" i="26" s="1"/>
  <c r="K83" i="26" s="1"/>
  <c r="H27" i="26"/>
  <c r="L27" i="26" s="1"/>
  <c r="P27" i="26" s="1"/>
  <c r="D55" i="26" s="1"/>
  <c r="H55" i="26" s="1"/>
  <c r="L55" i="26" s="1"/>
  <c r="P55" i="26" s="1"/>
  <c r="D83" i="26" s="1"/>
  <c r="H83" i="26" s="1"/>
  <c r="L83" i="26" s="1"/>
  <c r="I27" i="27"/>
  <c r="M27" i="27" s="1"/>
  <c r="Q27" i="27" s="1"/>
  <c r="E55" i="27" s="1"/>
  <c r="I55" i="27" s="1"/>
  <c r="M55" i="27" s="1"/>
  <c r="Q55" i="27" s="1"/>
  <c r="E83" i="27" s="1"/>
  <c r="I83" i="27" s="1"/>
  <c r="M83" i="27" s="1"/>
  <c r="G27" i="27"/>
  <c r="K27" i="27" s="1"/>
  <c r="O27" i="27" s="1"/>
  <c r="C55" i="27" s="1"/>
  <c r="G55" i="27" s="1"/>
  <c r="K55" i="27" s="1"/>
  <c r="O55" i="27" s="1"/>
  <c r="C83" i="27" s="1"/>
  <c r="G83" i="27" s="1"/>
  <c r="K83" i="27" s="1"/>
  <c r="G27" i="30"/>
  <c r="K27" i="30" s="1"/>
  <c r="O27" i="30" s="1"/>
  <c r="C55" i="30" s="1"/>
  <c r="G55" i="30" s="1"/>
  <c r="K55" i="30" s="1"/>
  <c r="O55" i="30" s="1"/>
  <c r="C83" i="30" s="1"/>
  <c r="G83" i="30" s="1"/>
  <c r="K83" i="30" s="1"/>
  <c r="I27" i="30"/>
  <c r="M27" i="30" s="1"/>
  <c r="Q27" i="30" s="1"/>
  <c r="E55" i="30" s="1"/>
  <c r="I55" i="30" s="1"/>
  <c r="M55" i="30" s="1"/>
  <c r="Q55" i="30" s="1"/>
  <c r="E83" i="30" s="1"/>
  <c r="I83" i="30" s="1"/>
  <c r="M83" i="30" s="1"/>
  <c r="H27" i="45"/>
  <c r="L27" i="45" s="1"/>
  <c r="P27" i="45" s="1"/>
  <c r="D55" i="45" s="1"/>
  <c r="H55" i="45" s="1"/>
  <c r="L55" i="45" s="1"/>
  <c r="P55" i="45" s="1"/>
  <c r="D83" i="45" s="1"/>
  <c r="H83" i="45" s="1"/>
  <c r="L83" i="45" s="1"/>
  <c r="G27" i="45"/>
  <c r="K27" i="45" s="1"/>
  <c r="O27" i="45" s="1"/>
  <c r="C55" i="45" s="1"/>
  <c r="G55" i="45" s="1"/>
  <c r="K55" i="45" s="1"/>
  <c r="O55" i="45" s="1"/>
  <c r="C83" i="45" s="1"/>
  <c r="G83" i="45" s="1"/>
  <c r="K83" i="45" s="1"/>
  <c r="I27" i="36"/>
  <c r="M27" i="36" s="1"/>
  <c r="Q27" i="36" s="1"/>
  <c r="E55" i="36" s="1"/>
  <c r="I55" i="36" s="1"/>
  <c r="M55" i="36" s="1"/>
  <c r="Q55" i="36" s="1"/>
  <c r="E83" i="36" s="1"/>
  <c r="I83" i="36" s="1"/>
  <c r="M83" i="36" s="1"/>
  <c r="H27" i="36"/>
  <c r="L27" i="36" s="1"/>
  <c r="P27" i="36" s="1"/>
  <c r="D55" i="36" s="1"/>
  <c r="H55" i="36" s="1"/>
  <c r="L55" i="36" s="1"/>
  <c r="P55" i="36" s="1"/>
  <c r="D83" i="36" s="1"/>
  <c r="H83" i="36" s="1"/>
  <c r="L83" i="36" s="1"/>
  <c r="G27" i="36"/>
  <c r="K27" i="36" s="1"/>
  <c r="O27" i="36" s="1"/>
  <c r="C55" i="36" s="1"/>
  <c r="G55" i="36" s="1"/>
  <c r="K55" i="36" s="1"/>
  <c r="O55" i="36" s="1"/>
  <c r="C83" i="36" s="1"/>
  <c r="G83" i="36" s="1"/>
  <c r="K83" i="36" s="1"/>
  <c r="I27" i="52"/>
  <c r="M27" i="52" s="1"/>
  <c r="Q27" i="52" s="1"/>
  <c r="E55" i="52" s="1"/>
  <c r="I55" i="52" s="1"/>
  <c r="M55" i="52" s="1"/>
  <c r="Q55" i="52" s="1"/>
  <c r="E83" i="52" s="1"/>
  <c r="I83" i="52" s="1"/>
  <c r="M83" i="52" s="1"/>
  <c r="J27" i="51"/>
  <c r="N27" i="51" s="1"/>
  <c r="R27" i="51" s="1"/>
  <c r="F55" i="51" s="1"/>
  <c r="J55" i="51" s="1"/>
  <c r="N55" i="51" s="1"/>
  <c r="R55" i="51" s="1"/>
  <c r="I27" i="51"/>
  <c r="M27" i="51" s="1"/>
  <c r="Q27" i="51" s="1"/>
  <c r="E55" i="51" s="1"/>
  <c r="I55" i="51" s="1"/>
  <c r="M55" i="51" s="1"/>
  <c r="Q55" i="51" s="1"/>
  <c r="E83" i="51" s="1"/>
  <c r="I83" i="51" s="1"/>
  <c r="M83" i="51" s="1"/>
  <c r="J27" i="1"/>
  <c r="N27" i="1" s="1"/>
  <c r="R27" i="1" s="1"/>
  <c r="F55" i="1" s="1"/>
  <c r="J55" i="1" s="1"/>
  <c r="N55" i="1" s="1"/>
  <c r="R55" i="1" s="1"/>
  <c r="J27" i="47"/>
  <c r="N27" i="47" s="1"/>
  <c r="R27" i="47" s="1"/>
  <c r="F55" i="47" s="1"/>
  <c r="J55" i="47" s="1"/>
  <c r="N55" i="47" s="1"/>
  <c r="R55" i="47" s="1"/>
  <c r="I27" i="47"/>
  <c r="M27" i="47" s="1"/>
  <c r="Q27" i="47" s="1"/>
  <c r="E55" i="47" s="1"/>
  <c r="I55" i="47" s="1"/>
  <c r="M55" i="47" s="1"/>
  <c r="Q55" i="47" s="1"/>
  <c r="E83" i="47" s="1"/>
  <c r="I83" i="47" s="1"/>
  <c r="M83" i="47" s="1"/>
  <c r="V55" i="47" s="1"/>
  <c r="J27" i="34"/>
  <c r="N27" i="34" s="1"/>
  <c r="R27" i="34" s="1"/>
  <c r="F55" i="34" s="1"/>
  <c r="J55" i="34" s="1"/>
  <c r="N55" i="34" s="1"/>
  <c r="R55" i="34" s="1"/>
  <c r="G27" i="34"/>
  <c r="K27" i="34" s="1"/>
  <c r="O27" i="34" s="1"/>
  <c r="C55" i="34" s="1"/>
  <c r="G55" i="34" s="1"/>
  <c r="K55" i="34" s="1"/>
  <c r="O55" i="34" s="1"/>
  <c r="C83" i="34" s="1"/>
  <c r="G83" i="34" s="1"/>
  <c r="K83" i="34" s="1"/>
  <c r="S78" i="28"/>
  <c r="J27" i="32"/>
  <c r="N27" i="32" s="1"/>
  <c r="R27" i="32" s="1"/>
  <c r="F55" i="32" s="1"/>
  <c r="J55" i="32" s="1"/>
  <c r="N55" i="32" s="1"/>
  <c r="R55" i="32" s="1"/>
  <c r="H27" i="32"/>
  <c r="L27" i="32" s="1"/>
  <c r="P27" i="32" s="1"/>
  <c r="D55" i="32" s="1"/>
  <c r="H55" i="32" s="1"/>
  <c r="L55" i="32" s="1"/>
  <c r="P55" i="32" s="1"/>
  <c r="D83" i="32" s="1"/>
  <c r="H83" i="32" s="1"/>
  <c r="L83" i="32" s="1"/>
  <c r="G27" i="32"/>
  <c r="K27" i="32" s="1"/>
  <c r="O27" i="32" s="1"/>
  <c r="C55" i="32" s="1"/>
  <c r="G55" i="32" s="1"/>
  <c r="K55" i="32" s="1"/>
  <c r="O55" i="32" s="1"/>
  <c r="C83" i="32" s="1"/>
  <c r="G83" i="32" s="1"/>
  <c r="K83" i="32" s="1"/>
  <c r="H27" i="27"/>
  <c r="L27" i="27" s="1"/>
  <c r="P27" i="27" s="1"/>
  <c r="D55" i="27" s="1"/>
  <c r="H55" i="27" s="1"/>
  <c r="L55" i="27" s="1"/>
  <c r="P55" i="27" s="1"/>
  <c r="D83" i="27" s="1"/>
  <c r="H83" i="27" s="1"/>
  <c r="L83" i="27" s="1"/>
  <c r="I27" i="48"/>
  <c r="M27" i="48" s="1"/>
  <c r="Q27" i="48" s="1"/>
  <c r="E55" i="48" s="1"/>
  <c r="I55" i="48" s="1"/>
  <c r="M55" i="48" s="1"/>
  <c r="Q55" i="48" s="1"/>
  <c r="E83" i="48" s="1"/>
  <c r="I83" i="48" s="1"/>
  <c r="M83" i="48" s="1"/>
  <c r="I27" i="32"/>
  <c r="M27" i="32" s="1"/>
  <c r="Q27" i="32" s="1"/>
  <c r="E55" i="32" s="1"/>
  <c r="I55" i="32" s="1"/>
  <c r="M55" i="32" s="1"/>
  <c r="Q55" i="32" s="1"/>
  <c r="E83" i="32" s="1"/>
  <c r="I83" i="32" s="1"/>
  <c r="M83" i="32" s="1"/>
  <c r="S79" i="28"/>
  <c r="S79" i="34"/>
  <c r="S59" i="34"/>
  <c r="S79" i="22"/>
  <c r="S79" i="45"/>
  <c r="S78" i="34"/>
  <c r="S78" i="49"/>
  <c r="S59" i="47"/>
  <c r="S79" i="37"/>
  <c r="S78" i="26"/>
  <c r="S80" i="26"/>
  <c r="S79" i="36"/>
  <c r="S78" i="27"/>
  <c r="S79" i="49"/>
  <c r="S79" i="48"/>
  <c r="S59" i="36"/>
  <c r="S59" i="27"/>
  <c r="S59" i="32"/>
  <c r="S79" i="32"/>
  <c r="S78" i="45"/>
  <c r="S80" i="48"/>
  <c r="S80" i="37"/>
  <c r="S78" i="52"/>
  <c r="S79" i="51"/>
  <c r="S78" i="36"/>
  <c r="H27" i="30"/>
  <c r="L27" i="30" s="1"/>
  <c r="P27" i="30" s="1"/>
  <c r="D55" i="30" s="1"/>
  <c r="H55" i="30" s="1"/>
  <c r="L55" i="30" s="1"/>
  <c r="P55" i="30" s="1"/>
  <c r="D83" i="30" s="1"/>
  <c r="H83" i="30" s="1"/>
  <c r="L83" i="30" s="1"/>
  <c r="H27" i="51"/>
  <c r="L27" i="51" s="1"/>
  <c r="P27" i="51" s="1"/>
  <c r="D55" i="51" s="1"/>
  <c r="H55" i="51" s="1"/>
  <c r="L55" i="51" s="1"/>
  <c r="P55" i="51" s="1"/>
  <c r="D83" i="51" s="1"/>
  <c r="H83" i="51" s="1"/>
  <c r="L83" i="51" s="1"/>
  <c r="J27" i="27"/>
  <c r="N27" i="27" s="1"/>
  <c r="R27" i="27" s="1"/>
  <c r="F55" i="27" s="1"/>
  <c r="J55" i="27" s="1"/>
  <c r="N55" i="27" s="1"/>
  <c r="R55" i="27" s="1"/>
  <c r="S59" i="48"/>
  <c r="I27" i="22"/>
  <c r="M27" i="22" s="1"/>
  <c r="Q27" i="22" s="1"/>
  <c r="E55" i="22" s="1"/>
  <c r="I55" i="22" s="1"/>
  <c r="M55" i="22" s="1"/>
  <c r="Q55" i="22" s="1"/>
  <c r="E83" i="22" s="1"/>
  <c r="I83" i="22" s="1"/>
  <c r="M83" i="22" s="1"/>
  <c r="S59" i="22"/>
  <c r="S59" i="26"/>
  <c r="I27" i="26"/>
  <c r="M27" i="26" s="1"/>
  <c r="Q27" i="26" s="1"/>
  <c r="E55" i="26" s="1"/>
  <c r="I55" i="26" s="1"/>
  <c r="M55" i="26" s="1"/>
  <c r="Q55" i="26" s="1"/>
  <c r="E83" i="26" s="1"/>
  <c r="I83" i="26" s="1"/>
  <c r="M83" i="26" s="1"/>
  <c r="S59" i="45"/>
  <c r="G27" i="47"/>
  <c r="K27" i="47" s="1"/>
  <c r="O27" i="47" s="1"/>
  <c r="C55" i="47" s="1"/>
  <c r="G55" i="47" s="1"/>
  <c r="K55" i="47" s="1"/>
  <c r="O55" i="47" s="1"/>
  <c r="C83" i="47" s="1"/>
  <c r="G83" i="47" s="1"/>
  <c r="K83" i="47" s="1"/>
  <c r="T55" i="47" s="1"/>
  <c r="H27" i="1"/>
  <c r="L27" i="1" s="1"/>
  <c r="P27" i="1" s="1"/>
  <c r="D55" i="1" s="1"/>
  <c r="H55" i="1" s="1"/>
  <c r="L55" i="1" s="1"/>
  <c r="P55" i="1" s="1"/>
  <c r="D83" i="1" s="1"/>
  <c r="H83" i="1" s="1"/>
  <c r="L83" i="1" s="1"/>
  <c r="I27" i="28"/>
  <c r="M27" i="28" s="1"/>
  <c r="Q27" i="28" s="1"/>
  <c r="E55" i="28" s="1"/>
  <c r="I55" i="28" s="1"/>
  <c r="M55" i="28" s="1"/>
  <c r="Q55" i="28" s="1"/>
  <c r="E83" i="28" s="1"/>
  <c r="I83" i="28" s="1"/>
  <c r="M83" i="28" s="1"/>
  <c r="S59" i="49"/>
  <c r="H27" i="52"/>
  <c r="L27" i="52" s="1"/>
  <c r="P27" i="52" s="1"/>
  <c r="D55" i="52" s="1"/>
  <c r="H55" i="52" s="1"/>
  <c r="L55" i="52" s="1"/>
  <c r="P55" i="52" s="1"/>
  <c r="D83" i="52" s="1"/>
  <c r="H83" i="52" s="1"/>
  <c r="L83" i="52" s="1"/>
  <c r="I27" i="37"/>
  <c r="M27" i="37" s="1"/>
  <c r="Q27" i="37" s="1"/>
  <c r="E55" i="37" s="1"/>
  <c r="I55" i="37" s="1"/>
  <c r="M55" i="37" s="1"/>
  <c r="Q55" i="37" s="1"/>
  <c r="E83" i="37" s="1"/>
  <c r="I83" i="37" s="1"/>
  <c r="M83" i="37" s="1"/>
  <c r="J27" i="30"/>
  <c r="N27" i="30" s="1"/>
  <c r="R27" i="30" s="1"/>
  <c r="F55" i="30" s="1"/>
  <c r="J55" i="30" s="1"/>
  <c r="N55" i="30" s="1"/>
  <c r="R55" i="30" s="1"/>
  <c r="J27" i="28"/>
  <c r="N27" i="28" s="1"/>
  <c r="R27" i="28" s="1"/>
  <c r="F55" i="28" s="1"/>
  <c r="J55" i="28" s="1"/>
  <c r="N55" i="28" s="1"/>
  <c r="R55" i="28" s="1"/>
  <c r="J27" i="36"/>
  <c r="N27" i="36" s="1"/>
  <c r="R27" i="36" s="1"/>
  <c r="F55" i="36" s="1"/>
  <c r="J55" i="36" s="1"/>
  <c r="N55" i="36" s="1"/>
  <c r="R55" i="36" s="1"/>
  <c r="H27" i="34"/>
  <c r="L27" i="34" s="1"/>
  <c r="P27" i="34" s="1"/>
  <c r="D55" i="34" s="1"/>
  <c r="H55" i="34" s="1"/>
  <c r="L55" i="34" s="1"/>
  <c r="P55" i="34" s="1"/>
  <c r="D83" i="34" s="1"/>
  <c r="H83" i="34" s="1"/>
  <c r="L83" i="34" s="1"/>
  <c r="S59" i="52"/>
  <c r="J27" i="52"/>
  <c r="N27" i="52" s="1"/>
  <c r="R27" i="52" s="1"/>
  <c r="F55" i="52" s="1"/>
  <c r="J55" i="52" s="1"/>
  <c r="N55" i="52" s="1"/>
  <c r="R55" i="52" s="1"/>
  <c r="I27" i="45"/>
  <c r="M27" i="45" s="1"/>
  <c r="Q27" i="45" s="1"/>
  <c r="E55" i="45" s="1"/>
  <c r="I55" i="45" s="1"/>
  <c r="M55" i="45" s="1"/>
  <c r="Q55" i="45" s="1"/>
  <c r="E83" i="45" s="1"/>
  <c r="I83" i="45" s="1"/>
  <c r="M83" i="45" s="1"/>
  <c r="J27" i="48"/>
  <c r="N27" i="48" s="1"/>
  <c r="R27" i="48" s="1"/>
  <c r="F55" i="48" s="1"/>
  <c r="J55" i="48" s="1"/>
  <c r="N55" i="48" s="1"/>
  <c r="R55" i="48" s="1"/>
  <c r="G27" i="52"/>
  <c r="K27" i="52" s="1"/>
  <c r="O27" i="52" s="1"/>
  <c r="C55" i="52" s="1"/>
  <c r="G55" i="52" s="1"/>
  <c r="K55" i="52" s="1"/>
  <c r="O55" i="52" s="1"/>
  <c r="C83" i="52" s="1"/>
  <c r="G83" i="52" s="1"/>
  <c r="K83" i="52" s="1"/>
  <c r="H27" i="37"/>
  <c r="L27" i="37" s="1"/>
  <c r="P27" i="37" s="1"/>
  <c r="D55" i="37" s="1"/>
  <c r="H55" i="37" s="1"/>
  <c r="L55" i="37" s="1"/>
  <c r="P55" i="37" s="1"/>
  <c r="D83" i="37" s="1"/>
  <c r="H83" i="37" s="1"/>
  <c r="L83" i="37" s="1"/>
  <c r="H27" i="47"/>
  <c r="L27" i="47" s="1"/>
  <c r="P27" i="47" s="1"/>
  <c r="D55" i="47" s="1"/>
  <c r="H55" i="47" s="1"/>
  <c r="L55" i="47" s="1"/>
  <c r="P55" i="47" s="1"/>
  <c r="D83" i="47" s="1"/>
  <c r="H83" i="47" s="1"/>
  <c r="L83" i="47" s="1"/>
  <c r="U55" i="47" s="1"/>
  <c r="S78" i="1"/>
  <c r="S79" i="26"/>
  <c r="S80" i="27"/>
  <c r="S59" i="51"/>
  <c r="S78" i="32"/>
  <c r="S59" i="37"/>
  <c r="S80" i="52"/>
  <c r="S80" i="34"/>
  <c r="S79" i="47"/>
  <c r="S59" i="28"/>
  <c r="S80" i="28"/>
  <c r="S80" i="47"/>
  <c r="S78" i="22"/>
  <c r="S78" i="30"/>
  <c r="S59" i="30"/>
  <c r="S78" i="51"/>
  <c r="S79" i="52"/>
  <c r="S78" i="47"/>
  <c r="S80" i="51"/>
  <c r="S80" i="22"/>
  <c r="S80" i="1"/>
  <c r="J27" i="37"/>
  <c r="N27" i="37" s="1"/>
  <c r="R27" i="37" s="1"/>
  <c r="F55" i="37" s="1"/>
  <c r="J55" i="37" s="1"/>
  <c r="N55" i="37" s="1"/>
  <c r="R55" i="37" s="1"/>
  <c r="S80" i="49"/>
  <c r="S80" i="36"/>
  <c r="S80" i="30"/>
  <c r="S78" i="37"/>
  <c r="F83" i="37" l="1"/>
  <c r="J83" i="37" s="1"/>
  <c r="F83" i="48"/>
  <c r="J83" i="48" s="1"/>
  <c r="F83" i="28"/>
  <c r="J83" i="28" s="1"/>
  <c r="F83" i="30"/>
  <c r="J83" i="30" s="1"/>
  <c r="F83" i="27"/>
  <c r="J83" i="27" s="1"/>
  <c r="F83" i="32"/>
  <c r="J83" i="32" s="1"/>
  <c r="F83" i="1"/>
  <c r="J83" i="1" s="1"/>
  <c r="F83" i="51"/>
  <c r="J83" i="51" s="1"/>
  <c r="F83" i="22"/>
  <c r="J83" i="22" s="1"/>
  <c r="F83" i="49"/>
  <c r="J83" i="49" s="1"/>
  <c r="F83" i="52"/>
  <c r="J83" i="52" s="1"/>
  <c r="F83" i="36"/>
  <c r="J83" i="36" s="1"/>
  <c r="F83" i="34"/>
  <c r="J83" i="34" s="1"/>
  <c r="F83" i="47"/>
  <c r="J83" i="47" s="1"/>
  <c r="F83" i="26"/>
  <c r="J83" i="26" s="1"/>
  <c r="F83" i="45"/>
  <c r="J83" i="45" s="1"/>
  <c r="S82" i="28"/>
  <c r="S82" i="1"/>
  <c r="S82" i="45"/>
  <c r="S84" i="27"/>
  <c r="S82" i="27"/>
  <c r="S82" i="30"/>
  <c r="S82" i="52"/>
  <c r="S84" i="22"/>
  <c r="S82" i="22"/>
  <c r="S82" i="26"/>
  <c r="S84" i="30"/>
  <c r="S82" i="51"/>
  <c r="S84" i="52"/>
  <c r="S84" i="26"/>
  <c r="S84" i="36"/>
  <c r="S84" i="34"/>
  <c r="S82" i="36"/>
  <c r="S84" i="48"/>
  <c r="S82" i="47"/>
  <c r="S84" i="49"/>
  <c r="S82" i="48"/>
  <c r="S84" i="28"/>
  <c r="S82" i="32"/>
  <c r="S82" i="34"/>
  <c r="S82" i="49"/>
  <c r="S84" i="45"/>
  <c r="S84" i="1"/>
  <c r="S84" i="37"/>
  <c r="S82" i="37"/>
  <c r="S84" i="32"/>
  <c r="S84" i="51"/>
  <c r="S84" i="47"/>
</calcChain>
</file>

<file path=xl/sharedStrings.xml><?xml version="1.0" encoding="utf-8"?>
<sst xmlns="http://schemas.openxmlformats.org/spreadsheetml/2006/main" count="5577" uniqueCount="453">
  <si>
    <t xml:space="preserve">Shirt </t>
  </si>
  <si>
    <t>GAMES</t>
  </si>
  <si>
    <t>#</t>
  </si>
  <si>
    <t>PLAYER's NAME</t>
  </si>
  <si>
    <t>AB</t>
  </si>
  <si>
    <t>R</t>
  </si>
  <si>
    <t>K</t>
  </si>
  <si>
    <t>PO</t>
  </si>
  <si>
    <t xml:space="preserve"> </t>
  </si>
  <si>
    <t>Pitcher</t>
  </si>
  <si>
    <t>GRAND TOTALS</t>
  </si>
  <si>
    <t>CUM TOTALS</t>
  </si>
  <si>
    <t>Sportsmanship</t>
  </si>
  <si>
    <t>Award Calculations</t>
  </si>
  <si>
    <t>GRAND TOTAL</t>
  </si>
  <si>
    <t>BATTING AVG</t>
  </si>
  <si>
    <t xml:space="preserve"> R</t>
  </si>
  <si>
    <t>%</t>
  </si>
  <si>
    <t>Shirt #</t>
  </si>
  <si>
    <t>Player's Name</t>
  </si>
  <si>
    <t>Adj PO</t>
  </si>
  <si>
    <t>Off.</t>
  </si>
  <si>
    <t># Games</t>
  </si>
  <si>
    <t>Total PO</t>
  </si>
  <si>
    <t>Best Score</t>
  </si>
  <si>
    <t>Score Summary</t>
  </si>
  <si>
    <t xml:space="preserve">(Note:  if a player played at least one game, you </t>
  </si>
  <si>
    <t>Best Spotter Score</t>
  </si>
  <si>
    <t>must overwrite the formula in the Adj PO cell</t>
  </si>
  <si>
    <t>Best Pitcher Score</t>
  </si>
  <si>
    <t>with a zero to derive the correct best spotter score)</t>
  </si>
  <si>
    <t>Games Played</t>
  </si>
  <si>
    <t>(This figure is now automated.)</t>
  </si>
  <si>
    <t>Name</t>
  </si>
  <si>
    <t>eligible</t>
  </si>
  <si>
    <t>Batting</t>
  </si>
  <si>
    <t>Team</t>
  </si>
  <si>
    <t>Avg.</t>
  </si>
  <si>
    <t>Austin</t>
  </si>
  <si>
    <t>Boston</t>
  </si>
  <si>
    <t>Columbus</t>
  </si>
  <si>
    <t>Long Island</t>
  </si>
  <si>
    <t>Tyler</t>
  </si>
  <si>
    <t>score</t>
  </si>
  <si>
    <t>adj BA</t>
  </si>
  <si>
    <t>G</t>
  </si>
  <si>
    <t>BA</t>
  </si>
  <si>
    <t>PO/G</t>
  </si>
  <si>
    <t>Craig Cotton</t>
  </si>
  <si>
    <t>Mariano Reynoso</t>
  </si>
  <si>
    <t>Blake Boudreaux</t>
  </si>
  <si>
    <t>Giovanni Francese</t>
  </si>
  <si>
    <t>Darnell Booker</t>
  </si>
  <si>
    <t>Clint Woodard</t>
  </si>
  <si>
    <t>Richie Schultz</t>
  </si>
  <si>
    <t>Jerry Windell</t>
  </si>
  <si>
    <t>Steve Lyles</t>
  </si>
  <si>
    <t>John Parker</t>
  </si>
  <si>
    <t>Doug Biggins</t>
  </si>
  <si>
    <t>Danny Foppiano</t>
  </si>
  <si>
    <t>Braulio Thorne</t>
  </si>
  <si>
    <t>Dan Greene</t>
  </si>
  <si>
    <t>Larry Reed</t>
  </si>
  <si>
    <t>Lupe Perez</t>
  </si>
  <si>
    <t>Seth Clark</t>
  </si>
  <si>
    <t>John Bancroft</t>
  </si>
  <si>
    <t>Austin Blackhawks</t>
  </si>
  <si>
    <t>Boston Renegades</t>
  </si>
  <si>
    <t>Tyler Tigers</t>
  </si>
  <si>
    <t>Bayou City Heat</t>
  </si>
  <si>
    <t xml:space="preserve">     </t>
  </si>
  <si>
    <t>Indy Thunder</t>
  </si>
  <si>
    <t>Colorado Storm</t>
  </si>
  <si>
    <t>Chicago Comets</t>
  </si>
  <si>
    <t>Chicago</t>
  </si>
  <si>
    <t>Colorado</t>
  </si>
  <si>
    <t>James Michaels</t>
  </si>
  <si>
    <t>Tony Santiago</t>
  </si>
  <si>
    <t>Sherlock Washington</t>
  </si>
  <si>
    <t>Runs</t>
  </si>
  <si>
    <t>Rose Reed</t>
  </si>
  <si>
    <t>Kyle Lewis</t>
  </si>
  <si>
    <t>Kalari Girtley</t>
  </si>
  <si>
    <t>Nick Lopez</t>
  </si>
  <si>
    <t>Larry Haile</t>
  </si>
  <si>
    <t>Ron Cochran</t>
  </si>
  <si>
    <t>Kevin Sibson</t>
  </si>
  <si>
    <t>Axel Cox</t>
  </si>
  <si>
    <t>Jon Walker</t>
  </si>
  <si>
    <t>Ethan Johnston</t>
  </si>
  <si>
    <t>Andrew Greene</t>
  </si>
  <si>
    <t>Dave Benney</t>
  </si>
  <si>
    <t>Chad Perry</t>
  </si>
  <si>
    <t>Taiwan Homerun</t>
  </si>
  <si>
    <t>Southwest Slammers</t>
  </si>
  <si>
    <t>Pete Trejo</t>
  </si>
  <si>
    <t>Frank Porter</t>
  </si>
  <si>
    <t>Steve Michaels</t>
  </si>
  <si>
    <t>Michael Lewis</t>
  </si>
  <si>
    <t>Wayne Sibson</t>
  </si>
  <si>
    <t>Aqil Sajjad</t>
  </si>
  <si>
    <t>Matt McCoy</t>
  </si>
  <si>
    <t>Ben Goodrich</t>
  </si>
  <si>
    <t>New Jersey Lightning</t>
  </si>
  <si>
    <t>Southwest</t>
  </si>
  <si>
    <t>Minnesota</t>
  </si>
  <si>
    <t>RHI</t>
  </si>
  <si>
    <t>9</t>
  </si>
  <si>
    <t>26</t>
  </si>
  <si>
    <t>Cleo Stephens</t>
  </si>
  <si>
    <t>7</t>
  </si>
  <si>
    <t>21</t>
  </si>
  <si>
    <t>2</t>
  </si>
  <si>
    <t>11</t>
  </si>
  <si>
    <t>1</t>
  </si>
  <si>
    <t>Gary Boettcher</t>
  </si>
  <si>
    <t>25</t>
  </si>
  <si>
    <t>Roger Keeney</t>
  </si>
  <si>
    <t>4</t>
  </si>
  <si>
    <t>5</t>
  </si>
  <si>
    <t>Bayou City</t>
  </si>
  <si>
    <t>35</t>
  </si>
  <si>
    <t>55</t>
  </si>
  <si>
    <t>78</t>
  </si>
  <si>
    <t>Jacory Wiley</t>
  </si>
  <si>
    <t>John Boggs</t>
  </si>
  <si>
    <t>John Lombardo</t>
  </si>
  <si>
    <t>30</t>
  </si>
  <si>
    <t>Doug Winthrop</t>
  </si>
  <si>
    <t>Matt Puvogel</t>
  </si>
  <si>
    <t>Jared Woodard</t>
  </si>
  <si>
    <t>Robert Perez</t>
  </si>
  <si>
    <t>Place</t>
  </si>
  <si>
    <t>Evan Van Duyne</t>
  </si>
  <si>
    <t>Minnesota Millers</t>
  </si>
  <si>
    <t>RHI X-Treme</t>
  </si>
  <si>
    <t>Long Island Bombers</t>
  </si>
  <si>
    <t>Joe McCormick</t>
  </si>
  <si>
    <t>Rich Koppenjan</t>
  </si>
  <si>
    <t>Mike Finn</t>
  </si>
  <si>
    <t>Brandon Chesser</t>
  </si>
  <si>
    <t>Pam Chesser</t>
  </si>
  <si>
    <t>Dan Eliason</t>
  </si>
  <si>
    <t>Jennifer Boylan</t>
  </si>
  <si>
    <t>Jim Hughes</t>
  </si>
  <si>
    <t>Joe DeJesus</t>
  </si>
  <si>
    <t>James Sciortino</t>
  </si>
  <si>
    <t>42</t>
  </si>
  <si>
    <t>Joseph Fleeks</t>
  </si>
  <si>
    <t>Frank Guerra</t>
  </si>
  <si>
    <t>Ed Brown</t>
  </si>
  <si>
    <t>Dennis Lynch</t>
  </si>
  <si>
    <t>Richard Sexton</t>
  </si>
  <si>
    <t>John Patterson</t>
  </si>
  <si>
    <t>Jason Walters</t>
  </si>
  <si>
    <t>Gregory McDuffie</t>
  </si>
  <si>
    <t>William Miles</t>
  </si>
  <si>
    <t>Rich Krussell</t>
  </si>
  <si>
    <t>Andrew Bernet</t>
  </si>
  <si>
    <t>Joe Quintanilla</t>
  </si>
  <si>
    <t>Chris Peterson</t>
  </si>
  <si>
    <t>Demeil Wright</t>
  </si>
  <si>
    <t>Athens Timberwolves</t>
  </si>
  <si>
    <t>Columbus Midnight Stars</t>
  </si>
  <si>
    <t>Atlanta Eclipse</t>
  </si>
  <si>
    <t>Athens</t>
  </si>
  <si>
    <t>Atlanta</t>
  </si>
  <si>
    <t>Jacob Whorley</t>
  </si>
  <si>
    <t>17</t>
  </si>
  <si>
    <t>10</t>
  </si>
  <si>
    <t>24</t>
  </si>
  <si>
    <t>99</t>
  </si>
  <si>
    <t>37</t>
  </si>
  <si>
    <t>88</t>
  </si>
  <si>
    <t>23</t>
  </si>
  <si>
    <t>16</t>
  </si>
  <si>
    <t>8</t>
  </si>
  <si>
    <t>13</t>
  </si>
  <si>
    <t>Alex Barerra</t>
  </si>
  <si>
    <t>74</t>
  </si>
  <si>
    <t>John Gilroy</t>
  </si>
  <si>
    <t>15</t>
  </si>
  <si>
    <t>12</t>
  </si>
  <si>
    <t>Eric Mazariegos</t>
  </si>
  <si>
    <t>33</t>
  </si>
  <si>
    <t>22</t>
  </si>
  <si>
    <t>40</t>
  </si>
  <si>
    <t>Hugo Sanchez</t>
  </si>
  <si>
    <t>32</t>
  </si>
  <si>
    <t>63</t>
  </si>
  <si>
    <t>Faith Penn</t>
  </si>
  <si>
    <t>3</t>
  </si>
  <si>
    <t>18</t>
  </si>
  <si>
    <t>Nick Silver</t>
  </si>
  <si>
    <t>6</t>
  </si>
  <si>
    <t>41</t>
  </si>
  <si>
    <t>19</t>
  </si>
  <si>
    <t>14</t>
  </si>
  <si>
    <t>Tanner Gers</t>
  </si>
  <si>
    <t>Dee Butler</t>
  </si>
  <si>
    <t>Garrick Scott</t>
  </si>
  <si>
    <t>Sam Hogle</t>
  </si>
  <si>
    <t>28</t>
  </si>
  <si>
    <t>Greg Hogle</t>
  </si>
  <si>
    <t>Fonzie Medrano</t>
  </si>
  <si>
    <t>46</t>
  </si>
  <si>
    <t>81</t>
  </si>
  <si>
    <t>64</t>
  </si>
  <si>
    <t>Bob Thayer</t>
  </si>
  <si>
    <t>Greg Gontaryk</t>
  </si>
  <si>
    <t>31</t>
  </si>
  <si>
    <t>Eric Rodriguez</t>
  </si>
  <si>
    <t>20</t>
  </si>
  <si>
    <t>Frank Oldham</t>
  </si>
  <si>
    <t>00</t>
  </si>
  <si>
    <t>Lewis Thompson</t>
  </si>
  <si>
    <t>Steve Guerra</t>
  </si>
  <si>
    <t>Eric Scholz</t>
  </si>
  <si>
    <t>Mike Coughlin</t>
  </si>
  <si>
    <t>Daniel Greene</t>
  </si>
  <si>
    <t>Ronald Jordan</t>
  </si>
  <si>
    <t>Jason Gainey</t>
  </si>
  <si>
    <t>John Ingram</t>
  </si>
  <si>
    <t>Adrene Tamplin</t>
  </si>
  <si>
    <t>Elzie Haskett</t>
  </si>
  <si>
    <t>Guy Zuccarello</t>
  </si>
  <si>
    <t>Scott Cruce</t>
  </si>
  <si>
    <t>Jimmie Burnette</t>
  </si>
  <si>
    <t>Zac Arambula</t>
  </si>
  <si>
    <t>Darryl Minor</t>
  </si>
  <si>
    <t>William Landrum</t>
  </si>
  <si>
    <t>Michael McGlashon</t>
  </si>
  <si>
    <t>Demitris Morrow</t>
  </si>
  <si>
    <t>Daniel Lowery</t>
  </si>
  <si>
    <t>Pasqual Agnone</t>
  </si>
  <si>
    <t>Meghan Fink</t>
  </si>
  <si>
    <t>Riley Schmitz</t>
  </si>
  <si>
    <t>Patrick Lemke</t>
  </si>
  <si>
    <t>Omar Atin</t>
  </si>
  <si>
    <t>Adam Rodenbeck</t>
  </si>
  <si>
    <t>Lonestar</t>
  </si>
  <si>
    <t>Josselyn Sosa</t>
  </si>
  <si>
    <t>Graham Mathenia</t>
  </si>
  <si>
    <t>Rob Dias</t>
  </si>
  <si>
    <t>Joe Yee</t>
  </si>
  <si>
    <t>Josh Xiong</t>
  </si>
  <si>
    <t>Corey White</t>
  </si>
  <si>
    <t>Tyler Rodriguez</t>
  </si>
  <si>
    <t>Wally Mozdzierz</t>
  </si>
  <si>
    <t>Casey Bahn</t>
  </si>
  <si>
    <t>Chris Padilla</t>
  </si>
  <si>
    <t>Sam Griswold</t>
  </si>
  <si>
    <t>36</t>
  </si>
  <si>
    <t>Nic Waldron</t>
  </si>
  <si>
    <t>Scott Logan</t>
  </si>
  <si>
    <t>Jamie Teal</t>
  </si>
  <si>
    <t>TJ Beasley</t>
  </si>
  <si>
    <t>Nick Esposito</t>
  </si>
  <si>
    <t>Amy Lucas</t>
  </si>
  <si>
    <t>Alfonso Harrell</t>
  </si>
  <si>
    <t>Lakeisha Holmes</t>
  </si>
  <si>
    <t>Willie Scales</t>
  </si>
  <si>
    <t>Deshaun Widener</t>
  </si>
  <si>
    <t>Chris DeJesus</t>
  </si>
  <si>
    <t>38</t>
  </si>
  <si>
    <t>Edgar Erickson</t>
  </si>
  <si>
    <t>Darius Sterling</t>
  </si>
  <si>
    <t>Tony Guy</t>
  </si>
  <si>
    <t>Joe Higdon</t>
  </si>
  <si>
    <t>Lonestar Roadrunners</t>
  </si>
  <si>
    <t>yes</t>
  </si>
  <si>
    <t>Isaiah Wilcox</t>
  </si>
  <si>
    <t>Wilkens Eugene</t>
  </si>
  <si>
    <t>Jacho Byrd</t>
  </si>
  <si>
    <t>Jamelle Hodges</t>
  </si>
  <si>
    <t>Lamont Bordley</t>
  </si>
  <si>
    <t>Not &gt;= 20</t>
  </si>
  <si>
    <t>Not &gt;= 4</t>
  </si>
  <si>
    <t>Not &gt;= 120</t>
  </si>
  <si>
    <t>Jean Brown</t>
  </si>
  <si>
    <t>New Jersey Titans</t>
  </si>
  <si>
    <t>Arizona Phenoms</t>
  </si>
  <si>
    <t>Indy Knights</t>
  </si>
  <si>
    <t>Canada</t>
  </si>
  <si>
    <t>Rochester Redwings</t>
  </si>
  <si>
    <t>Taiwan Lightning</t>
  </si>
  <si>
    <t>BCS Outlaws</t>
  </si>
  <si>
    <t>Arizona</t>
  </si>
  <si>
    <t>BCS</t>
  </si>
  <si>
    <t>Rochester</t>
  </si>
  <si>
    <t>Dewayne Sparks</t>
  </si>
  <si>
    <t>Hillary House</t>
  </si>
  <si>
    <t>Ernie Cook</t>
  </si>
  <si>
    <t>Justin Deleon</t>
  </si>
  <si>
    <t>Luis Castillo</t>
  </si>
  <si>
    <t>Crystal Stark</t>
  </si>
  <si>
    <t>Aaron Stevenson</t>
  </si>
  <si>
    <t>Kaitlyn Kellerman</t>
  </si>
  <si>
    <t>Jamie Sibson</t>
  </si>
  <si>
    <t>John Stark</t>
  </si>
  <si>
    <t>45</t>
  </si>
  <si>
    <t>Dontrey Hunt</t>
  </si>
  <si>
    <t>Kun Tai Ku</t>
  </si>
  <si>
    <t>Chun Ta Lin</t>
  </si>
  <si>
    <t>52</t>
  </si>
  <si>
    <t>Wen Shen Chiu</t>
  </si>
  <si>
    <t>Ching Kai Chen</t>
  </si>
  <si>
    <t>Yu Ting Kuo</t>
  </si>
  <si>
    <t>Jen Jang Chang</t>
  </si>
  <si>
    <t>Chih Chieh Lai</t>
  </si>
  <si>
    <t>75</t>
  </si>
  <si>
    <t>70</t>
  </si>
  <si>
    <t>Richie Flores</t>
  </si>
  <si>
    <t>Marlin Stover</t>
  </si>
  <si>
    <t>Pedro Garcia</t>
  </si>
  <si>
    <t>PJ Navarro</t>
  </si>
  <si>
    <t>Mike Jackson</t>
  </si>
  <si>
    <t>29</t>
  </si>
  <si>
    <t>Frank Facio</t>
  </si>
  <si>
    <t>Ho Cheng Chi</t>
  </si>
  <si>
    <t>Tsun Wei Huang</t>
  </si>
  <si>
    <t>Yu Hsin Chang</t>
  </si>
  <si>
    <t>Jia Liang Wan</t>
  </si>
  <si>
    <t>Jun Qin Chen</t>
  </si>
  <si>
    <t>Chun Yi Kao</t>
  </si>
  <si>
    <t>Scean Atkinson</t>
  </si>
  <si>
    <t>Tamara Atkinson</t>
  </si>
  <si>
    <t>Kirstyn Smith</t>
  </si>
  <si>
    <t>Scott Davis</t>
  </si>
  <si>
    <t>Lee Rodriguez</t>
  </si>
  <si>
    <t>79</t>
  </si>
  <si>
    <t>Inran Ahmed</t>
  </si>
  <si>
    <t>Miguel Tello</t>
  </si>
  <si>
    <t>Jordy Stringer</t>
  </si>
  <si>
    <t>Steven Harris</t>
  </si>
  <si>
    <t>Toby Gregory</t>
  </si>
  <si>
    <t>Ikram Ulah</t>
  </si>
  <si>
    <t>Darnell Jacobs</t>
  </si>
  <si>
    <t>71</t>
  </si>
  <si>
    <t>John Cowens</t>
  </si>
  <si>
    <t>Wally Salahuddin</t>
  </si>
  <si>
    <t>Marvin Morgan</t>
  </si>
  <si>
    <t>Ken Sanchez</t>
  </si>
  <si>
    <t>Derrick Floyd</t>
  </si>
  <si>
    <t>Julius Artis</t>
  </si>
  <si>
    <t>OJ McNair</t>
  </si>
  <si>
    <t>Sarah Hernandez</t>
  </si>
  <si>
    <t>Jeff Dell</t>
  </si>
  <si>
    <t>Joe Smolka</t>
  </si>
  <si>
    <t>44</t>
  </si>
  <si>
    <t>Dave Smolka</t>
  </si>
  <si>
    <t>51</t>
  </si>
  <si>
    <t>Shayne Canton</t>
  </si>
  <si>
    <t>JJ Ward</t>
  </si>
  <si>
    <t>66</t>
  </si>
  <si>
    <t>Jonathan Adkins</t>
  </si>
  <si>
    <t>77</t>
  </si>
  <si>
    <t>Zack Lee</t>
  </si>
  <si>
    <t>Brandon Papillion</t>
  </si>
  <si>
    <t>58</t>
  </si>
  <si>
    <t>Lindsey Woodard</t>
  </si>
  <si>
    <t>Caesar Lazcano</t>
  </si>
  <si>
    <t>43</t>
  </si>
  <si>
    <t>Wendell Waldron</t>
  </si>
  <si>
    <t>Jasmine Merrill</t>
  </si>
  <si>
    <t>Andre Foster</t>
  </si>
  <si>
    <t>Naquela Wright</t>
  </si>
  <si>
    <t>Kevin Barrett</t>
  </si>
  <si>
    <t>Rebecca Lewis</t>
  </si>
  <si>
    <t>65</t>
  </si>
  <si>
    <t>Shao Hao Huang</t>
  </si>
  <si>
    <t>56</t>
  </si>
  <si>
    <t>Chih Yuan Huang</t>
  </si>
  <si>
    <t>Te Cheng Chu</t>
  </si>
  <si>
    <t>Ron Watson</t>
  </si>
  <si>
    <t>Mike Malloy</t>
  </si>
  <si>
    <t>Cory Buckingham</t>
  </si>
  <si>
    <t>Tim Chapelle</t>
  </si>
  <si>
    <t>Jordon Vierra</t>
  </si>
  <si>
    <t>Brian Harrington</t>
  </si>
  <si>
    <t>Walter Chatman</t>
  </si>
  <si>
    <t>Rene Lattore</t>
  </si>
  <si>
    <t>Zachary Kalbuc</t>
  </si>
  <si>
    <t>Jim Nacca</t>
  </si>
  <si>
    <t>Chandler Hammond</t>
  </si>
  <si>
    <t>Yong An Zhuang</t>
  </si>
  <si>
    <t>Shih Hsiung Yen</t>
  </si>
  <si>
    <t>Po Chin Huang</t>
  </si>
  <si>
    <t>Hsiang Jui Chen</t>
  </si>
  <si>
    <t>Martin Dufour</t>
  </si>
  <si>
    <t>Scott Roberts</t>
  </si>
  <si>
    <t>Mark DeMantis</t>
  </si>
  <si>
    <t>Brent Chapman</t>
  </si>
  <si>
    <t>Melissa Hoyt</t>
  </si>
  <si>
    <t>Diego Lazcano</t>
  </si>
  <si>
    <t>Scott Brown</t>
  </si>
  <si>
    <t>Trevor Mulkey</t>
  </si>
  <si>
    <t>Dan Kelley</t>
  </si>
  <si>
    <t>Wendy Greene</t>
  </si>
  <si>
    <t>Crystal Melero</t>
  </si>
  <si>
    <t>Chun Yu Lin</t>
  </si>
  <si>
    <t>Michael Douglas</t>
  </si>
  <si>
    <t>Thomas O'Brien</t>
  </si>
  <si>
    <t>Bryttney Graham</t>
  </si>
  <si>
    <t>Lea Warner</t>
  </si>
  <si>
    <t>Jessica McTiernan</t>
  </si>
  <si>
    <t>Kathryn Jedynak</t>
  </si>
  <si>
    <t>Lindsay Tersmette</t>
  </si>
  <si>
    <t>April McKaig</t>
  </si>
  <si>
    <t>Kay Zimper</t>
  </si>
  <si>
    <t>John Kibodeaux</t>
  </si>
  <si>
    <t>Hsi Fan Chen</t>
  </si>
  <si>
    <t>Chia Jung Huang</t>
  </si>
  <si>
    <t>Paul Kerns</t>
  </si>
  <si>
    <t>Aaron Prevost</t>
  </si>
  <si>
    <t>Joe Cabral</t>
  </si>
  <si>
    <t>Juan Gonzalez</t>
  </si>
  <si>
    <t>Tim Syphers</t>
  </si>
  <si>
    <t>Eddie Duran</t>
  </si>
  <si>
    <t>Scott Hogwood</t>
  </si>
  <si>
    <t>Blaze Bryant</t>
  </si>
  <si>
    <t>Krystle Allen</t>
  </si>
  <si>
    <t>Rob Simpson</t>
  </si>
  <si>
    <t>Angelo Ercolamento</t>
  </si>
  <si>
    <t>Ozzy Calamaco</t>
  </si>
  <si>
    <t>Chris Jackson</t>
  </si>
  <si>
    <t>Miles Hogan</t>
  </si>
  <si>
    <t>John Still</t>
  </si>
  <si>
    <t>Ron Whorley</t>
  </si>
  <si>
    <t>Tony McKinney</t>
  </si>
  <si>
    <t>Chip Arbogast</t>
  </si>
  <si>
    <t>Christian Thaxton</t>
  </si>
  <si>
    <t>James Timm</t>
  </si>
  <si>
    <t>Don Barone</t>
  </si>
  <si>
    <t>Steve Puryear</t>
  </si>
  <si>
    <t>Yong</t>
  </si>
  <si>
    <t>Zak Kinwoski</t>
  </si>
  <si>
    <t>Casey Scroggham</t>
  </si>
  <si>
    <t>Gary Stevens</t>
  </si>
  <si>
    <t>Brian Mackie</t>
  </si>
  <si>
    <t>Kathleen Trustche</t>
  </si>
  <si>
    <t>Def. PO/G</t>
  </si>
  <si>
    <t>N/A</t>
  </si>
  <si>
    <t>K Pct</t>
  </si>
  <si>
    <t>Rank</t>
  </si>
  <si>
    <t>PO's</t>
  </si>
  <si>
    <t>Allowed</t>
  </si>
  <si>
    <t>Spotter</t>
  </si>
  <si>
    <t>MVP</t>
  </si>
  <si>
    <t>K Pct.</t>
  </si>
  <si>
    <t>Defense</t>
  </si>
  <si>
    <t>Offense</t>
  </si>
  <si>
    <t>Game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</si>
</sst>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0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NumberFormat="0" applyFont="0" applyFill="0" applyBorder="0" applyAlignment="0" applyProtection="0"/>
    <xf numFmtId="0" fontId="3" fillId="0" borderId="0"/>
    <xf numFmtId="0" fontId="9" fillId="0" borderId="0"/>
  </cellStyleXfs>
  <cellXfs count="2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2" borderId="9" xfId="0" applyFont="1" applyFill="1" applyBorder="1"/>
    <xf numFmtId="0" fontId="1" fillId="0" borderId="0" xfId="0" applyFont="1" applyAlignment="1">
      <alignment horizontal="center"/>
    </xf>
    <xf numFmtId="0" fontId="3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2" borderId="9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23" xfId="0" applyFont="1" applyBorder="1"/>
    <xf numFmtId="0" fontId="1" fillId="0" borderId="24" xfId="0" applyFont="1" applyBorder="1"/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0" fillId="0" borderId="0" xfId="0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64" fontId="7" fillId="0" borderId="0" xfId="0" applyNumberFormat="1" applyFont="1" applyBorder="1"/>
    <xf numFmtId="0" fontId="4" fillId="2" borderId="6" xfId="0" applyFont="1" applyFill="1" applyBorder="1"/>
    <xf numFmtId="0" fontId="0" fillId="3" borderId="8" xfId="0" applyFill="1" applyBorder="1"/>
    <xf numFmtId="0" fontId="0" fillId="4" borderId="6" xfId="0" applyFill="1" applyBorder="1"/>
    <xf numFmtId="0" fontId="8" fillId="0" borderId="0" xfId="0" applyFont="1"/>
    <xf numFmtId="0" fontId="1" fillId="0" borderId="25" xfId="0" applyFont="1" applyBorder="1"/>
    <xf numFmtId="0" fontId="0" fillId="0" borderId="7" xfId="0" applyBorder="1"/>
    <xf numFmtId="0" fontId="1" fillId="0" borderId="2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7" xfId="0" applyFont="1" applyBorder="1"/>
    <xf numFmtId="0" fontId="1" fillId="0" borderId="8" xfId="0" applyFont="1" applyBorder="1"/>
    <xf numFmtId="0" fontId="1" fillId="0" borderId="23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28" xfId="0" applyFont="1" applyBorder="1"/>
    <xf numFmtId="0" fontId="3" fillId="0" borderId="11" xfId="0" applyFont="1" applyBorder="1"/>
    <xf numFmtId="165" fontId="3" fillId="0" borderId="1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165" fontId="1" fillId="0" borderId="0" xfId="0" applyNumberFormat="1" applyFont="1"/>
    <xf numFmtId="164" fontId="1" fillId="0" borderId="6" xfId="0" applyNumberFormat="1" applyFont="1" applyBorder="1"/>
    <xf numFmtId="0" fontId="1" fillId="4" borderId="8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0" fillId="0" borderId="2" xfId="0" applyBorder="1"/>
    <xf numFmtId="0" fontId="0" fillId="0" borderId="8" xfId="0" applyBorder="1"/>
    <xf numFmtId="0" fontId="1" fillId="0" borderId="29" xfId="0" applyFont="1" applyBorder="1"/>
    <xf numFmtId="2" fontId="3" fillId="0" borderId="30" xfId="0" applyNumberFormat="1" applyFont="1" applyBorder="1"/>
    <xf numFmtId="165" fontId="3" fillId="0" borderId="30" xfId="0" applyNumberFormat="1" applyFont="1" applyBorder="1"/>
    <xf numFmtId="0" fontId="1" fillId="0" borderId="31" xfId="0" applyFont="1" applyBorder="1"/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1" fillId="0" borderId="15" xfId="0" applyNumberFormat="1" applyFont="1" applyBorder="1"/>
    <xf numFmtId="164" fontId="1" fillId="0" borderId="34" xfId="0" applyNumberFormat="1" applyFont="1" applyBorder="1"/>
    <xf numFmtId="49" fontId="0" fillId="0" borderId="35" xfId="0" applyNumberFormat="1" applyBorder="1"/>
    <xf numFmtId="49" fontId="0" fillId="0" borderId="36" xfId="0" applyNumberFormat="1" applyBorder="1"/>
    <xf numFmtId="0" fontId="1" fillId="0" borderId="37" xfId="0" applyFont="1" applyBorder="1"/>
    <xf numFmtId="0" fontId="1" fillId="0" borderId="38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165" fontId="3" fillId="0" borderId="0" xfId="0" applyNumberFormat="1" applyFont="1" applyBorder="1" applyAlignment="1">
      <alignment horizontal="center"/>
    </xf>
    <xf numFmtId="49" fontId="0" fillId="0" borderId="42" xfId="0" applyNumberFormat="1" applyBorder="1"/>
    <xf numFmtId="0" fontId="3" fillId="0" borderId="42" xfId="0" applyFont="1" applyBorder="1"/>
    <xf numFmtId="164" fontId="0" fillId="0" borderId="0" xfId="0" applyNumberFormat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0" fillId="0" borderId="34" xfId="0" applyNumberFormat="1" applyBorder="1"/>
    <xf numFmtId="0" fontId="0" fillId="0" borderId="0" xfId="0" applyFill="1"/>
    <xf numFmtId="0" fontId="1" fillId="0" borderId="11" xfId="0" applyFont="1" applyFill="1" applyBorder="1" applyAlignment="1">
      <alignment horizontal="center"/>
    </xf>
    <xf numFmtId="164" fontId="0" fillId="0" borderId="11" xfId="0" applyNumberFormat="1" applyBorder="1"/>
    <xf numFmtId="0" fontId="3" fillId="0" borderId="12" xfId="0" applyFont="1" applyBorder="1"/>
    <xf numFmtId="49" fontId="0" fillId="0" borderId="45" xfId="0" applyNumberFormat="1" applyBorder="1"/>
    <xf numFmtId="0" fontId="0" fillId="0" borderId="46" xfId="0" applyBorder="1"/>
    <xf numFmtId="0" fontId="0" fillId="0" borderId="44" xfId="0" applyBorder="1"/>
    <xf numFmtId="0" fontId="0" fillId="0" borderId="47" xfId="0" applyBorder="1"/>
    <xf numFmtId="0" fontId="0" fillId="0" borderId="29" xfId="0" applyBorder="1"/>
    <xf numFmtId="0" fontId="1" fillId="0" borderId="46" xfId="0" applyFont="1" applyBorder="1"/>
    <xf numFmtId="0" fontId="1" fillId="0" borderId="30" xfId="0" applyFont="1" applyBorder="1"/>
    <xf numFmtId="0" fontId="1" fillId="0" borderId="47" xfId="0" applyFont="1" applyBorder="1"/>
    <xf numFmtId="164" fontId="1" fillId="0" borderId="9" xfId="0" applyNumberFormat="1" applyFont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12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2" fontId="0" fillId="0" borderId="0" xfId="0" applyNumberFormat="1"/>
    <xf numFmtId="0" fontId="3" fillId="0" borderId="14" xfId="0" applyFont="1" applyBorder="1"/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3" fillId="0" borderId="10" xfId="0" applyFont="1" applyBorder="1"/>
    <xf numFmtId="0" fontId="3" fillId="0" borderId="0" xfId="0" applyFont="1" applyFill="1" applyBorder="1"/>
    <xf numFmtId="0" fontId="0" fillId="0" borderId="11" xfId="0" applyBorder="1"/>
    <xf numFmtId="0" fontId="0" fillId="0" borderId="0" xfId="0"/>
    <xf numFmtId="0" fontId="0" fillId="0" borderId="0" xfId="0" applyFont="1" applyFill="1" applyBorder="1"/>
    <xf numFmtId="0" fontId="0" fillId="0" borderId="46" xfId="0" applyFill="1" applyBorder="1"/>
    <xf numFmtId="0" fontId="0" fillId="0" borderId="44" xfId="0" applyFill="1" applyBorder="1"/>
    <xf numFmtId="0" fontId="0" fillId="0" borderId="47" xfId="0" applyFill="1" applyBorder="1"/>
    <xf numFmtId="0" fontId="0" fillId="0" borderId="30" xfId="0" applyBorder="1"/>
    <xf numFmtId="0" fontId="0" fillId="0" borderId="48" xfId="0" applyBorder="1"/>
    <xf numFmtId="0" fontId="0" fillId="0" borderId="43" xfId="0" applyBorder="1"/>
    <xf numFmtId="0" fontId="0" fillId="0" borderId="49" xfId="0" applyBorder="1"/>
    <xf numFmtId="0" fontId="0" fillId="0" borderId="34" xfId="0" applyBorder="1"/>
    <xf numFmtId="0" fontId="1" fillId="0" borderId="50" xfId="0" applyFont="1" applyBorder="1"/>
    <xf numFmtId="0" fontId="1" fillId="0" borderId="51" xfId="0" applyFont="1" applyBorder="1"/>
    <xf numFmtId="165" fontId="1" fillId="0" borderId="1" xfId="0" applyNumberFormat="1" applyFont="1" applyBorder="1"/>
    <xf numFmtId="165" fontId="1" fillId="0" borderId="34" xfId="0" applyNumberFormat="1" applyFont="1" applyBorder="1"/>
    <xf numFmtId="165" fontId="1" fillId="0" borderId="52" xfId="0" applyNumberFormat="1" applyFont="1" applyBorder="1"/>
    <xf numFmtId="0" fontId="3" fillId="0" borderId="34" xfId="0" applyFont="1" applyBorder="1"/>
    <xf numFmtId="0" fontId="3" fillId="0" borderId="30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Font="1"/>
    <xf numFmtId="49" fontId="0" fillId="0" borderId="35" xfId="0" applyNumberFormat="1" applyFont="1" applyBorder="1"/>
    <xf numFmtId="0" fontId="0" fillId="0" borderId="15" xfId="0" applyFont="1" applyBorder="1"/>
    <xf numFmtId="0" fontId="0" fillId="0" borderId="34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48" xfId="0" applyFont="1" applyBorder="1"/>
    <xf numFmtId="0" fontId="1" fillId="0" borderId="43" xfId="0" applyFont="1" applyBorder="1"/>
    <xf numFmtId="0" fontId="1" fillId="0" borderId="49" xfId="0" applyFont="1" applyBorder="1"/>
    <xf numFmtId="0" fontId="3" fillId="0" borderId="0" xfId="0" applyFont="1"/>
    <xf numFmtId="165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0" xfId="0" quotePrefix="1" applyNumberFormat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2" applyFont="1"/>
    <xf numFmtId="0" fontId="3" fillId="0" borderId="0" xfId="2" applyFont="1" applyBorder="1"/>
    <xf numFmtId="1" fontId="3" fillId="0" borderId="0" xfId="2" applyNumberFormat="1" applyFont="1"/>
    <xf numFmtId="164" fontId="9" fillId="0" borderId="30" xfId="2" applyNumberFormat="1" applyFont="1" applyBorder="1" applyAlignment="1">
      <alignment horizontal="right"/>
    </xf>
    <xf numFmtId="164" fontId="9" fillId="0" borderId="44" xfId="2" applyNumberFormat="1" applyFont="1" applyBorder="1" applyAlignment="1">
      <alignment horizontal="right"/>
    </xf>
    <xf numFmtId="0" fontId="3" fillId="0" borderId="44" xfId="2" applyFont="1" applyBorder="1"/>
    <xf numFmtId="1" fontId="3" fillId="0" borderId="44" xfId="2" applyNumberFormat="1" applyFont="1" applyBorder="1"/>
    <xf numFmtId="0" fontId="3" fillId="0" borderId="30" xfId="2" applyFont="1" applyBorder="1"/>
    <xf numFmtId="0" fontId="3" fillId="0" borderId="29" xfId="2" applyFont="1" applyBorder="1"/>
    <xf numFmtId="1" fontId="3" fillId="0" borderId="0" xfId="2" applyNumberFormat="1" applyFont="1" applyBorder="1"/>
    <xf numFmtId="0" fontId="9" fillId="0" borderId="0" xfId="2" applyFont="1" applyBorder="1" applyAlignment="1">
      <alignment horizontal="right"/>
    </xf>
    <xf numFmtId="0" fontId="9" fillId="0" borderId="44" xfId="2" applyFont="1" applyBorder="1" applyAlignment="1">
      <alignment horizontal="right"/>
    </xf>
    <xf numFmtId="49" fontId="3" fillId="0" borderId="44" xfId="2" applyNumberFormat="1" applyFont="1" applyBorder="1"/>
    <xf numFmtId="0" fontId="9" fillId="0" borderId="40" xfId="2" applyFont="1" applyBorder="1" applyAlignment="1">
      <alignment horizontal="right"/>
    </xf>
    <xf numFmtId="49" fontId="3" fillId="0" borderId="40" xfId="2" applyNumberFormat="1" applyFont="1" applyBorder="1"/>
    <xf numFmtId="0" fontId="1" fillId="0" borderId="11" xfId="2" applyFont="1" applyBorder="1" applyAlignment="1">
      <alignment horizontal="center"/>
    </xf>
    <xf numFmtId="0" fontId="1" fillId="0" borderId="42" xfId="2" applyFont="1" applyBorder="1" applyAlignment="1">
      <alignment horizontal="center"/>
    </xf>
    <xf numFmtId="0" fontId="1" fillId="0" borderId="14" xfId="2" applyFont="1" applyBorder="1"/>
    <xf numFmtId="0" fontId="1" fillId="0" borderId="11" xfId="2" applyFont="1" applyBorder="1"/>
    <xf numFmtId="0" fontId="9" fillId="0" borderId="0" xfId="3" applyFont="1" applyFill="1" applyBorder="1" applyAlignment="1">
      <alignment horizontal="right"/>
    </xf>
    <xf numFmtId="10" fontId="0" fillId="0" borderId="0" xfId="0" applyNumberFormat="1"/>
    <xf numFmtId="10" fontId="3" fillId="0" borderId="0" xfId="1" applyNumberFormat="1" applyFont="1"/>
    <xf numFmtId="0" fontId="0" fillId="0" borderId="0" xfId="0" applyFont="1" applyAlignment="1">
      <alignment horizontal="left"/>
    </xf>
    <xf numFmtId="0" fontId="1" fillId="0" borderId="32" xfId="0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164" fontId="3" fillId="0" borderId="0" xfId="1" applyNumberFormat="1" applyFont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</cellXfs>
  <cellStyles count="4">
    <cellStyle name="Normal" xfId="0" builtinId="0"/>
    <cellStyle name="Normal_2004 world series_revised 2" xfId="2"/>
    <cellStyle name="Normal_summary 2" xfId="3"/>
    <cellStyle name="Percent" xfId="1" builtinId="5"/>
  </cellStyles>
  <dxfs count="14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99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</sheetPr>
  <dimension ref="A1:AD89"/>
  <sheetViews>
    <sheetView tabSelected="1" zoomScaleNormal="100" workbookViewId="0">
      <pane xSplit="2" ySplit="2" topLeftCell="C3" activePane="bottomRight" state="frozen"/>
      <selection activeCell="W85" sqref="W85:Y85"/>
      <selection pane="topRight" activeCell="W85" sqref="W85:Y85"/>
      <selection pane="bottomLeft" activeCell="W85" sqref="W85:Y85"/>
      <selection pane="bottomRight" activeCell="C3" sqref="C3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73" t="s">
        <v>103</v>
      </c>
      <c r="D1" s="174"/>
      <c r="E1" s="175"/>
      <c r="F1" s="4">
        <v>3</v>
      </c>
      <c r="G1" s="173" t="s">
        <v>39</v>
      </c>
      <c r="H1" s="174"/>
      <c r="I1" s="175"/>
      <c r="J1" s="4">
        <v>15</v>
      </c>
      <c r="K1" s="173" t="s">
        <v>282</v>
      </c>
      <c r="L1" s="174"/>
      <c r="M1" s="175"/>
      <c r="N1" s="4">
        <v>11</v>
      </c>
      <c r="O1" s="173" t="s">
        <v>285</v>
      </c>
      <c r="P1" s="174"/>
      <c r="Q1" s="175"/>
      <c r="R1" s="4">
        <v>12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112</v>
      </c>
      <c r="B3" s="86" t="s">
        <v>250</v>
      </c>
      <c r="C3" s="12">
        <v>4</v>
      </c>
      <c r="D3" s="130">
        <v>1</v>
      </c>
      <c r="E3" s="130">
        <v>2</v>
      </c>
      <c r="F3" s="14">
        <v>0</v>
      </c>
      <c r="G3" s="12">
        <v>4</v>
      </c>
      <c r="H3" s="130">
        <v>2</v>
      </c>
      <c r="I3" s="130">
        <v>1</v>
      </c>
      <c r="J3" s="14">
        <v>0</v>
      </c>
      <c r="K3" s="12">
        <v>4</v>
      </c>
      <c r="L3" s="130">
        <v>1</v>
      </c>
      <c r="M3" s="130">
        <v>2</v>
      </c>
      <c r="N3" s="14">
        <v>0</v>
      </c>
      <c r="O3" s="12">
        <v>5</v>
      </c>
      <c r="P3" s="130">
        <v>2</v>
      </c>
      <c r="Q3" s="130">
        <v>2</v>
      </c>
      <c r="R3" s="14">
        <v>1</v>
      </c>
      <c r="S3" s="17"/>
    </row>
    <row r="4" spans="1:19" x14ac:dyDescent="0.2">
      <c r="A4" s="83" t="s">
        <v>107</v>
      </c>
      <c r="B4" s="86" t="s">
        <v>95</v>
      </c>
      <c r="C4" s="12">
        <v>4</v>
      </c>
      <c r="D4" s="130">
        <v>1</v>
      </c>
      <c r="E4" s="130">
        <v>3</v>
      </c>
      <c r="F4" s="14">
        <v>2</v>
      </c>
      <c r="G4" s="12">
        <v>4</v>
      </c>
      <c r="H4" s="130">
        <v>0</v>
      </c>
      <c r="I4" s="130">
        <v>1</v>
      </c>
      <c r="J4" s="14">
        <v>5</v>
      </c>
      <c r="K4" s="12">
        <v>3</v>
      </c>
      <c r="L4" s="130">
        <v>1</v>
      </c>
      <c r="M4" s="130">
        <v>2</v>
      </c>
      <c r="N4" s="14">
        <v>2</v>
      </c>
      <c r="O4" s="12">
        <v>4</v>
      </c>
      <c r="P4" s="130">
        <v>3</v>
      </c>
      <c r="Q4" s="130">
        <v>0</v>
      </c>
      <c r="R4" s="14">
        <v>2</v>
      </c>
      <c r="S4" s="17"/>
    </row>
    <row r="5" spans="1:19" x14ac:dyDescent="0.2">
      <c r="A5" s="83" t="s">
        <v>110</v>
      </c>
      <c r="B5" s="86" t="s">
        <v>361</v>
      </c>
      <c r="C5" s="12">
        <v>4</v>
      </c>
      <c r="D5" s="130">
        <v>1</v>
      </c>
      <c r="E5" s="130">
        <v>2</v>
      </c>
      <c r="F5" s="14">
        <v>0</v>
      </c>
      <c r="G5" s="12">
        <v>4</v>
      </c>
      <c r="H5" s="130">
        <v>1</v>
      </c>
      <c r="I5" s="130">
        <v>2</v>
      </c>
      <c r="J5" s="14">
        <v>0</v>
      </c>
      <c r="K5" s="12">
        <v>4</v>
      </c>
      <c r="L5" s="130">
        <v>0</v>
      </c>
      <c r="M5" s="130">
        <v>2</v>
      </c>
      <c r="N5" s="14">
        <v>2</v>
      </c>
      <c r="O5" s="12">
        <v>5</v>
      </c>
      <c r="P5" s="130">
        <v>1</v>
      </c>
      <c r="Q5" s="130">
        <v>1</v>
      </c>
      <c r="R5" s="14">
        <v>2</v>
      </c>
      <c r="S5" s="17"/>
    </row>
    <row r="6" spans="1:19" x14ac:dyDescent="0.2">
      <c r="A6" s="83" t="s">
        <v>304</v>
      </c>
      <c r="B6" s="86" t="s">
        <v>254</v>
      </c>
      <c r="C6" s="12">
        <v>4</v>
      </c>
      <c r="D6" s="130">
        <v>0</v>
      </c>
      <c r="E6" s="130">
        <v>4</v>
      </c>
      <c r="F6" s="14">
        <v>0</v>
      </c>
      <c r="G6" s="12">
        <v>4</v>
      </c>
      <c r="H6" s="130">
        <v>1</v>
      </c>
      <c r="I6" s="130">
        <v>2</v>
      </c>
      <c r="J6" s="14">
        <v>0</v>
      </c>
      <c r="K6" s="12">
        <v>1</v>
      </c>
      <c r="L6" s="130">
        <v>0</v>
      </c>
      <c r="M6" s="130">
        <v>1</v>
      </c>
      <c r="N6" s="14">
        <v>0</v>
      </c>
      <c r="O6" s="12">
        <v>5</v>
      </c>
      <c r="P6" s="130">
        <v>2</v>
      </c>
      <c r="Q6" s="130">
        <v>2</v>
      </c>
      <c r="R6" s="14">
        <v>0</v>
      </c>
      <c r="S6" s="17" t="s">
        <v>8</v>
      </c>
    </row>
    <row r="7" spans="1:19" x14ac:dyDescent="0.2">
      <c r="A7" s="83" t="s">
        <v>111</v>
      </c>
      <c r="B7" s="86" t="s">
        <v>253</v>
      </c>
      <c r="C7" s="12">
        <v>1</v>
      </c>
      <c r="D7" s="130">
        <v>0</v>
      </c>
      <c r="E7" s="130">
        <v>1</v>
      </c>
      <c r="F7" s="14">
        <v>0</v>
      </c>
      <c r="G7" s="12"/>
      <c r="H7" s="130"/>
      <c r="I7" s="130"/>
      <c r="J7" s="14"/>
      <c r="K7" s="12">
        <v>1</v>
      </c>
      <c r="L7" s="130">
        <v>0</v>
      </c>
      <c r="M7" s="130">
        <v>1</v>
      </c>
      <c r="N7" s="14">
        <v>0</v>
      </c>
      <c r="O7" s="12"/>
      <c r="P7" s="130"/>
      <c r="Q7" s="130"/>
      <c r="R7" s="14"/>
      <c r="S7" s="17"/>
    </row>
    <row r="8" spans="1:19" x14ac:dyDescent="0.2">
      <c r="A8" s="83" t="s">
        <v>362</v>
      </c>
      <c r="B8" s="86" t="s">
        <v>143</v>
      </c>
      <c r="C8" s="12">
        <v>3</v>
      </c>
      <c r="D8" s="130">
        <v>1</v>
      </c>
      <c r="E8" s="130">
        <v>1</v>
      </c>
      <c r="F8" s="14">
        <v>0</v>
      </c>
      <c r="G8" s="12">
        <v>4</v>
      </c>
      <c r="H8" s="130">
        <v>0</v>
      </c>
      <c r="I8" s="130">
        <v>2</v>
      </c>
      <c r="J8" s="14">
        <v>0</v>
      </c>
      <c r="K8" s="12">
        <v>4</v>
      </c>
      <c r="L8" s="130">
        <v>1</v>
      </c>
      <c r="M8" s="130">
        <v>1</v>
      </c>
      <c r="N8" s="14">
        <v>2</v>
      </c>
      <c r="O8" s="12">
        <v>4</v>
      </c>
      <c r="P8" s="130">
        <v>0</v>
      </c>
      <c r="Q8" s="130">
        <v>1</v>
      </c>
      <c r="R8" s="14">
        <v>0</v>
      </c>
      <c r="S8" s="17"/>
    </row>
    <row r="9" spans="1:19" x14ac:dyDescent="0.2">
      <c r="A9" s="83" t="s">
        <v>192</v>
      </c>
      <c r="B9" s="86" t="s">
        <v>217</v>
      </c>
      <c r="C9" s="12">
        <v>0</v>
      </c>
      <c r="D9" s="130">
        <v>0</v>
      </c>
      <c r="E9" s="130">
        <v>0</v>
      </c>
      <c r="F9" s="14">
        <v>0</v>
      </c>
      <c r="G9" s="12">
        <v>0</v>
      </c>
      <c r="H9" s="130">
        <v>0</v>
      </c>
      <c r="I9" s="130">
        <v>0</v>
      </c>
      <c r="J9" s="14">
        <v>0</v>
      </c>
      <c r="K9" s="12">
        <v>3</v>
      </c>
      <c r="L9" s="130">
        <v>0</v>
      </c>
      <c r="M9" s="130">
        <v>3</v>
      </c>
      <c r="N9" s="14">
        <v>1</v>
      </c>
      <c r="O9" s="12">
        <v>1</v>
      </c>
      <c r="P9" s="130">
        <v>1</v>
      </c>
      <c r="Q9" s="130">
        <v>0</v>
      </c>
      <c r="R9" s="14">
        <v>1</v>
      </c>
      <c r="S9" s="17"/>
    </row>
    <row r="10" spans="1:19" x14ac:dyDescent="0.2">
      <c r="A10" s="83" t="s">
        <v>174</v>
      </c>
      <c r="B10" s="86" t="s">
        <v>251</v>
      </c>
      <c r="C10" s="12">
        <v>3</v>
      </c>
      <c r="D10" s="130">
        <v>1</v>
      </c>
      <c r="E10" s="130">
        <v>2</v>
      </c>
      <c r="F10" s="14">
        <v>6</v>
      </c>
      <c r="G10" s="12">
        <v>4</v>
      </c>
      <c r="H10" s="130">
        <v>2</v>
      </c>
      <c r="I10" s="130">
        <v>2</v>
      </c>
      <c r="J10" s="14">
        <v>1</v>
      </c>
      <c r="K10" s="12">
        <v>3</v>
      </c>
      <c r="L10" s="130">
        <v>2</v>
      </c>
      <c r="M10" s="130">
        <v>1</v>
      </c>
      <c r="N10" s="14">
        <v>1</v>
      </c>
      <c r="O10" s="12">
        <v>4</v>
      </c>
      <c r="P10" s="130">
        <v>1</v>
      </c>
      <c r="Q10" s="130">
        <v>2</v>
      </c>
      <c r="R10" s="14">
        <v>1</v>
      </c>
      <c r="S10" s="17"/>
    </row>
    <row r="11" spans="1:19" x14ac:dyDescent="0.2">
      <c r="A11" s="83"/>
      <c r="B11" s="86"/>
      <c r="C11" s="12"/>
      <c r="D11" s="130"/>
      <c r="E11" s="130"/>
      <c r="F11" s="14"/>
      <c r="G11" s="12"/>
      <c r="H11" s="130"/>
      <c r="I11" s="130"/>
      <c r="J11" s="14"/>
      <c r="K11" s="12"/>
      <c r="L11" s="130"/>
      <c r="M11" s="130"/>
      <c r="N11" s="14"/>
      <c r="O11" s="12"/>
      <c r="P11" s="130"/>
      <c r="Q11" s="130"/>
      <c r="R11" s="14"/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363</v>
      </c>
      <c r="C22" s="20">
        <v>23</v>
      </c>
      <c r="D22" s="21">
        <v>5</v>
      </c>
      <c r="E22" s="21">
        <v>15</v>
      </c>
      <c r="F22" s="22">
        <v>8</v>
      </c>
      <c r="G22" s="20"/>
      <c r="H22" s="21"/>
      <c r="I22" s="21"/>
      <c r="J22" s="22"/>
      <c r="K22" s="20"/>
      <c r="L22" s="21"/>
      <c r="M22" s="21"/>
      <c r="N22" s="22"/>
      <c r="O22" s="20">
        <v>7</v>
      </c>
      <c r="P22" s="21">
        <v>1</v>
      </c>
      <c r="Q22" s="21">
        <v>3</v>
      </c>
      <c r="R22" s="22">
        <v>7</v>
      </c>
      <c r="S22" s="24"/>
    </row>
    <row r="23" spans="1:24" x14ac:dyDescent="0.2">
      <c r="A23" s="18"/>
      <c r="B23" s="152" t="s">
        <v>95</v>
      </c>
      <c r="C23" s="90"/>
      <c r="D23" s="56"/>
      <c r="E23" s="56"/>
      <c r="F23" s="91"/>
      <c r="G23" s="90">
        <v>20</v>
      </c>
      <c r="H23" s="56">
        <v>6</v>
      </c>
      <c r="I23" s="56">
        <v>9</v>
      </c>
      <c r="J23" s="91">
        <v>6</v>
      </c>
      <c r="K23" s="90"/>
      <c r="L23" s="56"/>
      <c r="M23" s="56"/>
      <c r="N23" s="91"/>
      <c r="O23" s="90">
        <v>21</v>
      </c>
      <c r="P23" s="56">
        <v>9</v>
      </c>
      <c r="Q23" s="56">
        <v>5</v>
      </c>
      <c r="R23" s="91"/>
      <c r="S23" s="24"/>
    </row>
    <row r="24" spans="1:24" x14ac:dyDescent="0.2">
      <c r="A24" s="18"/>
      <c r="B24" s="152" t="s">
        <v>394</v>
      </c>
      <c r="C24" s="90"/>
      <c r="D24" s="56"/>
      <c r="E24" s="56"/>
      <c r="F24" s="91"/>
      <c r="G24" s="90">
        <v>4</v>
      </c>
      <c r="H24" s="56">
        <v>0</v>
      </c>
      <c r="I24" s="56">
        <v>1</v>
      </c>
      <c r="J24" s="91"/>
      <c r="K24" s="90">
        <v>23</v>
      </c>
      <c r="L24" s="56">
        <v>5</v>
      </c>
      <c r="M24" s="56">
        <v>13</v>
      </c>
      <c r="N24" s="91">
        <v>8</v>
      </c>
      <c r="O24" s="90"/>
      <c r="P24" s="56"/>
      <c r="Q24" s="56"/>
      <c r="R24" s="91"/>
      <c r="S24" s="24"/>
    </row>
    <row r="25" spans="1:24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5</v>
      </c>
      <c r="E26" s="29">
        <f t="shared" si="0"/>
        <v>15</v>
      </c>
      <c r="F26" s="29">
        <f t="shared" si="0"/>
        <v>8</v>
      </c>
      <c r="G26" s="29">
        <f t="shared" si="0"/>
        <v>24</v>
      </c>
      <c r="H26" s="29">
        <f t="shared" si="0"/>
        <v>6</v>
      </c>
      <c r="I26" s="29">
        <f t="shared" si="0"/>
        <v>10</v>
      </c>
      <c r="J26" s="29">
        <f t="shared" si="0"/>
        <v>6</v>
      </c>
      <c r="K26" s="29">
        <f t="shared" si="0"/>
        <v>23</v>
      </c>
      <c r="L26" s="29">
        <f t="shared" si="0"/>
        <v>5</v>
      </c>
      <c r="M26" s="29">
        <f t="shared" si="0"/>
        <v>13</v>
      </c>
      <c r="N26" s="29">
        <f t="shared" si="0"/>
        <v>8</v>
      </c>
      <c r="O26" s="29">
        <f t="shared" si="0"/>
        <v>28</v>
      </c>
      <c r="P26" s="29">
        <f t="shared" si="0"/>
        <v>10</v>
      </c>
      <c r="Q26" s="29">
        <f t="shared" si="0"/>
        <v>8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5</v>
      </c>
      <c r="E27" s="30">
        <f>E26</f>
        <v>15</v>
      </c>
      <c r="F27" s="30">
        <f>F26</f>
        <v>8</v>
      </c>
      <c r="G27" s="30">
        <f t="shared" ref="G27:R27" si="1">SUM(C27,G26)</f>
        <v>47</v>
      </c>
      <c r="H27" s="30">
        <f t="shared" si="1"/>
        <v>11</v>
      </c>
      <c r="I27" s="30">
        <f t="shared" si="1"/>
        <v>25</v>
      </c>
      <c r="J27" s="30">
        <f t="shared" si="1"/>
        <v>14</v>
      </c>
      <c r="K27" s="30">
        <f t="shared" si="1"/>
        <v>70</v>
      </c>
      <c r="L27" s="30">
        <f t="shared" si="1"/>
        <v>16</v>
      </c>
      <c r="M27" s="30">
        <f t="shared" si="1"/>
        <v>38</v>
      </c>
      <c r="N27" s="30">
        <f t="shared" si="1"/>
        <v>22</v>
      </c>
      <c r="O27" s="31">
        <f t="shared" si="1"/>
        <v>98</v>
      </c>
      <c r="P27" s="30">
        <f t="shared" si="1"/>
        <v>26</v>
      </c>
      <c r="Q27" s="30">
        <f t="shared" si="1"/>
        <v>46</v>
      </c>
      <c r="R27" s="32">
        <f t="shared" si="1"/>
        <v>29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280</v>
      </c>
      <c r="D29" s="174"/>
      <c r="E29" s="175"/>
      <c r="F29" s="4">
        <v>12</v>
      </c>
      <c r="G29" s="173" t="s">
        <v>41</v>
      </c>
      <c r="H29" s="174"/>
      <c r="I29" s="175"/>
      <c r="J29" s="4">
        <v>6</v>
      </c>
      <c r="K29" s="173" t="s">
        <v>103</v>
      </c>
      <c r="L29" s="174"/>
      <c r="M29" s="175"/>
      <c r="N29" s="4">
        <v>12</v>
      </c>
      <c r="O29" s="173" t="s">
        <v>288</v>
      </c>
      <c r="P29" s="174"/>
      <c r="Q29" s="175"/>
      <c r="R29" s="4">
        <v>8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8" t="s">
        <v>4</v>
      </c>
      <c r="P30" s="8" t="s">
        <v>5</v>
      </c>
      <c r="Q30" s="8" t="s">
        <v>6</v>
      </c>
      <c r="R30" s="167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2</v>
      </c>
      <c r="B31" s="86" t="str">
        <f t="shared" si="2"/>
        <v>Chris Padilla</v>
      </c>
      <c r="C31" s="12">
        <v>5</v>
      </c>
      <c r="D31" s="130">
        <v>2</v>
      </c>
      <c r="E31" s="130">
        <v>2</v>
      </c>
      <c r="F31" s="14">
        <v>0</v>
      </c>
      <c r="G31" s="12">
        <v>4</v>
      </c>
      <c r="H31" s="130">
        <v>0</v>
      </c>
      <c r="I31" s="130">
        <v>2</v>
      </c>
      <c r="J31" s="14">
        <v>1</v>
      </c>
      <c r="K31" s="12">
        <v>5</v>
      </c>
      <c r="L31" s="130">
        <v>1</v>
      </c>
      <c r="M31" s="130">
        <v>3</v>
      </c>
      <c r="N31" s="106">
        <v>0</v>
      </c>
      <c r="O31" s="12">
        <v>4</v>
      </c>
      <c r="P31" s="130">
        <v>3</v>
      </c>
      <c r="Q31" s="130">
        <v>1</v>
      </c>
      <c r="R31" s="10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9</v>
      </c>
      <c r="B32" s="86" t="str">
        <f t="shared" si="2"/>
        <v>Pete Trejo</v>
      </c>
      <c r="C32" s="12">
        <v>5</v>
      </c>
      <c r="D32" s="130">
        <v>4</v>
      </c>
      <c r="E32" s="130">
        <v>1</v>
      </c>
      <c r="F32" s="14">
        <v>0</v>
      </c>
      <c r="G32" s="12"/>
      <c r="H32" s="130"/>
      <c r="I32" s="130"/>
      <c r="J32" s="14"/>
      <c r="K32" s="12"/>
      <c r="L32" s="130"/>
      <c r="M32" s="130"/>
      <c r="N32" s="106"/>
      <c r="O32" s="12"/>
      <c r="P32" s="130"/>
      <c r="Q32" s="130"/>
      <c r="R32" s="10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7</v>
      </c>
      <c r="B33" s="86" t="str">
        <f t="shared" si="2"/>
        <v>Caesar Lazcano</v>
      </c>
      <c r="C33" s="12">
        <v>5</v>
      </c>
      <c r="D33" s="130">
        <v>3</v>
      </c>
      <c r="E33" s="130">
        <v>1</v>
      </c>
      <c r="F33" s="14">
        <v>0</v>
      </c>
      <c r="G33" s="12">
        <v>4</v>
      </c>
      <c r="H33" s="130">
        <v>2</v>
      </c>
      <c r="I33" s="130">
        <v>1</v>
      </c>
      <c r="J33" s="14">
        <v>4</v>
      </c>
      <c r="K33" s="12">
        <v>5</v>
      </c>
      <c r="L33" s="130">
        <v>4</v>
      </c>
      <c r="M33" s="130">
        <v>1</v>
      </c>
      <c r="N33" s="106">
        <v>2</v>
      </c>
      <c r="O33" s="12">
        <v>5</v>
      </c>
      <c r="P33" s="130">
        <v>1</v>
      </c>
      <c r="Q33" s="130">
        <v>2</v>
      </c>
      <c r="R33" s="10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52</v>
      </c>
      <c r="B34" s="86" t="str">
        <f t="shared" si="2"/>
        <v>Scott Logan</v>
      </c>
      <c r="C34" s="12">
        <v>5</v>
      </c>
      <c r="D34" s="130">
        <v>0</v>
      </c>
      <c r="E34" s="130">
        <v>4</v>
      </c>
      <c r="F34" s="14">
        <v>0</v>
      </c>
      <c r="G34" s="12">
        <v>4</v>
      </c>
      <c r="H34" s="130">
        <v>2</v>
      </c>
      <c r="I34" s="130">
        <v>2</v>
      </c>
      <c r="J34" s="14">
        <v>1</v>
      </c>
      <c r="K34" s="12">
        <v>4</v>
      </c>
      <c r="L34" s="130">
        <v>1</v>
      </c>
      <c r="M34" s="130">
        <v>2</v>
      </c>
      <c r="N34" s="106">
        <v>0</v>
      </c>
      <c r="O34" s="12">
        <v>4</v>
      </c>
      <c r="P34" s="130">
        <v>2</v>
      </c>
      <c r="Q34" s="130">
        <v>2</v>
      </c>
      <c r="R34" s="10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21</v>
      </c>
      <c r="B35" s="86" t="str">
        <f t="shared" si="2"/>
        <v>Nic Waldron</v>
      </c>
      <c r="C35" s="12"/>
      <c r="D35" s="130"/>
      <c r="E35" s="130"/>
      <c r="F35" s="14"/>
      <c r="G35" s="12">
        <v>0</v>
      </c>
      <c r="H35" s="130">
        <v>0</v>
      </c>
      <c r="I35" s="130">
        <v>0</v>
      </c>
      <c r="J35" s="14">
        <v>0</v>
      </c>
      <c r="K35" s="12"/>
      <c r="L35" s="130"/>
      <c r="M35" s="130"/>
      <c r="N35" s="106"/>
      <c r="O35" s="12"/>
      <c r="P35" s="130"/>
      <c r="Q35" s="130"/>
      <c r="R35" s="10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43</v>
      </c>
      <c r="B36" s="86" t="str">
        <f t="shared" si="2"/>
        <v>Jennifer Boylan</v>
      </c>
      <c r="C36" s="12">
        <v>5</v>
      </c>
      <c r="D36" s="130">
        <v>0</v>
      </c>
      <c r="E36" s="130">
        <v>2</v>
      </c>
      <c r="F36" s="14">
        <v>0</v>
      </c>
      <c r="G36" s="12">
        <v>4</v>
      </c>
      <c r="H36" s="130">
        <v>0</v>
      </c>
      <c r="I36" s="130">
        <v>0</v>
      </c>
      <c r="J36" s="14">
        <v>2</v>
      </c>
      <c r="K36" s="12">
        <v>5</v>
      </c>
      <c r="L36" s="130">
        <v>2</v>
      </c>
      <c r="M36" s="130">
        <v>0</v>
      </c>
      <c r="N36" s="106">
        <v>1</v>
      </c>
      <c r="O36" s="12">
        <v>4</v>
      </c>
      <c r="P36" s="130">
        <v>0</v>
      </c>
      <c r="Q36" s="130">
        <v>0</v>
      </c>
      <c r="R36" s="10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18</v>
      </c>
      <c r="B37" s="86" t="str">
        <f t="shared" si="2"/>
        <v>Eric Scholz</v>
      </c>
      <c r="C37" s="12">
        <v>0</v>
      </c>
      <c r="D37" s="130">
        <v>0</v>
      </c>
      <c r="E37" s="130">
        <v>0</v>
      </c>
      <c r="F37" s="14">
        <v>2</v>
      </c>
      <c r="G37" s="12">
        <v>4</v>
      </c>
      <c r="H37" s="130">
        <v>1</v>
      </c>
      <c r="I37" s="130">
        <v>1</v>
      </c>
      <c r="J37" s="14">
        <v>1</v>
      </c>
      <c r="K37" s="12">
        <v>4</v>
      </c>
      <c r="L37" s="130">
        <v>0</v>
      </c>
      <c r="M37" s="130">
        <v>3</v>
      </c>
      <c r="N37" s="106">
        <v>0</v>
      </c>
      <c r="O37" s="12">
        <v>4</v>
      </c>
      <c r="P37" s="130">
        <v>0</v>
      </c>
      <c r="Q37" s="130">
        <v>2</v>
      </c>
      <c r="R37" s="10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23</v>
      </c>
      <c r="B38" s="86" t="str">
        <f t="shared" si="2"/>
        <v>Sam Griswold</v>
      </c>
      <c r="C38" s="12">
        <v>4</v>
      </c>
      <c r="D38" s="130">
        <v>2</v>
      </c>
      <c r="E38" s="130">
        <v>2</v>
      </c>
      <c r="F38" s="14">
        <v>2</v>
      </c>
      <c r="G38" s="12">
        <v>3</v>
      </c>
      <c r="H38" s="130">
        <v>2</v>
      </c>
      <c r="I38" s="130">
        <v>1</v>
      </c>
      <c r="J38" s="14">
        <v>2</v>
      </c>
      <c r="K38" s="12">
        <v>4</v>
      </c>
      <c r="L38" s="130">
        <v>1</v>
      </c>
      <c r="M38" s="130">
        <v>3</v>
      </c>
      <c r="N38" s="106">
        <v>7</v>
      </c>
      <c r="O38" s="15">
        <v>4</v>
      </c>
      <c r="P38" s="130">
        <v>1</v>
      </c>
      <c r="Q38" s="130">
        <v>3</v>
      </c>
      <c r="R38" s="123">
        <v>3</v>
      </c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06"/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06"/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06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06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06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06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Wendell Waldron</v>
      </c>
      <c r="C50" s="20"/>
      <c r="D50" s="21"/>
      <c r="E50" s="21"/>
      <c r="F50" s="22"/>
      <c r="G50" s="20">
        <v>6</v>
      </c>
      <c r="H50" s="21">
        <v>0</v>
      </c>
      <c r="I50" s="21">
        <v>3</v>
      </c>
      <c r="J50" s="22">
        <v>11</v>
      </c>
      <c r="K50" s="20">
        <v>27</v>
      </c>
      <c r="L50" s="21">
        <v>9</v>
      </c>
      <c r="M50" s="21">
        <v>12</v>
      </c>
      <c r="N50" s="22">
        <v>10</v>
      </c>
      <c r="O50" s="20">
        <v>9</v>
      </c>
      <c r="P50" s="21">
        <v>3</v>
      </c>
      <c r="Q50" s="21">
        <v>4</v>
      </c>
      <c r="R50" s="23">
        <v>5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Pete Trejo</v>
      </c>
      <c r="C51" s="90">
        <v>29</v>
      </c>
      <c r="D51" s="56">
        <v>11</v>
      </c>
      <c r="E51" s="56">
        <v>12</v>
      </c>
      <c r="F51" s="91">
        <v>4</v>
      </c>
      <c r="G51" s="90">
        <v>17</v>
      </c>
      <c r="H51" s="56">
        <v>7</v>
      </c>
      <c r="I51" s="56">
        <v>4</v>
      </c>
      <c r="J51" s="91"/>
      <c r="K51" s="90"/>
      <c r="L51" s="56"/>
      <c r="M51" s="56"/>
      <c r="N51" s="91"/>
      <c r="O51" s="90">
        <v>16</v>
      </c>
      <c r="P51" s="56">
        <v>4</v>
      </c>
      <c r="Q51" s="56">
        <v>6</v>
      </c>
      <c r="R51" s="91"/>
      <c r="S51" s="24"/>
      <c r="U51" s="39"/>
      <c r="V51" s="39"/>
      <c r="W51" s="39"/>
      <c r="X51" s="39"/>
    </row>
    <row r="52" spans="1:30" x14ac:dyDescent="0.2">
      <c r="A52" s="18"/>
      <c r="B52" s="146" t="str">
        <f>B24</f>
        <v>Diego Lazcano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29</v>
      </c>
      <c r="D54" s="29">
        <f t="shared" si="4"/>
        <v>11</v>
      </c>
      <c r="E54" s="29">
        <f t="shared" si="4"/>
        <v>12</v>
      </c>
      <c r="F54" s="29">
        <f t="shared" si="4"/>
        <v>4</v>
      </c>
      <c r="G54" s="29">
        <f t="shared" si="4"/>
        <v>23</v>
      </c>
      <c r="H54" s="29">
        <f t="shared" si="4"/>
        <v>7</v>
      </c>
      <c r="I54" s="29">
        <f t="shared" si="4"/>
        <v>7</v>
      </c>
      <c r="J54" s="29">
        <f t="shared" si="4"/>
        <v>11</v>
      </c>
      <c r="K54" s="29">
        <f t="shared" si="4"/>
        <v>27</v>
      </c>
      <c r="L54" s="29">
        <f t="shared" si="4"/>
        <v>9</v>
      </c>
      <c r="M54" s="29">
        <f t="shared" si="4"/>
        <v>12</v>
      </c>
      <c r="N54" s="29">
        <f t="shared" si="4"/>
        <v>10</v>
      </c>
      <c r="O54" s="29">
        <f t="shared" si="4"/>
        <v>25</v>
      </c>
      <c r="P54" s="29">
        <f t="shared" si="4"/>
        <v>7</v>
      </c>
      <c r="Q54" s="29">
        <f t="shared" si="4"/>
        <v>10</v>
      </c>
      <c r="R54" s="29">
        <f t="shared" si="4"/>
        <v>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127</v>
      </c>
      <c r="D55" s="30">
        <f>SUM(P27,D54)</f>
        <v>37</v>
      </c>
      <c r="E55" s="30">
        <f>SUM(Q27,E54)</f>
        <v>58</v>
      </c>
      <c r="F55" s="30">
        <f>SUM(R27,F54)</f>
        <v>33</v>
      </c>
      <c r="G55" s="30">
        <f t="shared" ref="G55:R55" si="5">SUM(C55,G54)</f>
        <v>150</v>
      </c>
      <c r="H55" s="30">
        <f t="shared" si="5"/>
        <v>44</v>
      </c>
      <c r="I55" s="30">
        <f t="shared" si="5"/>
        <v>65</v>
      </c>
      <c r="J55" s="30">
        <f t="shared" si="5"/>
        <v>44</v>
      </c>
      <c r="K55" s="30">
        <f t="shared" si="5"/>
        <v>177</v>
      </c>
      <c r="L55" s="30">
        <f t="shared" si="5"/>
        <v>53</v>
      </c>
      <c r="M55" s="30">
        <f t="shared" si="5"/>
        <v>77</v>
      </c>
      <c r="N55" s="30">
        <f t="shared" si="5"/>
        <v>54</v>
      </c>
      <c r="O55" s="31">
        <f t="shared" si="5"/>
        <v>202</v>
      </c>
      <c r="P55" s="30">
        <f t="shared" si="5"/>
        <v>60</v>
      </c>
      <c r="Q55" s="30">
        <f t="shared" si="5"/>
        <v>87</v>
      </c>
      <c r="R55" s="32">
        <f t="shared" si="5"/>
        <v>59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79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2</v>
      </c>
      <c r="B59" s="86" t="str">
        <f t="shared" ref="B59:B76" si="7">B31</f>
        <v>Chris Padilla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35</v>
      </c>
      <c r="P59" s="88">
        <f>SUM(D3,H3,L3,P3,D31,H31,L31,P31,D59,H59,L59)</f>
        <v>12</v>
      </c>
      <c r="Q59" s="88">
        <f>SUM(E3,I3,M3,Q3,E31,I31,M31,Q31,E59,I59,M59)</f>
        <v>15</v>
      </c>
      <c r="R59" s="89">
        <f>SUM(F3,J3,N3,R3,F31,J31,N31,R31,F59,J59,N59)</f>
        <v>3</v>
      </c>
      <c r="S59" s="84">
        <f>IF(O59=0,0,AVERAGE(P59/O59))</f>
        <v>0.34285714285714286</v>
      </c>
      <c r="U59" s="43" t="s">
        <v>112</v>
      </c>
      <c r="V59" s="86" t="s">
        <v>250</v>
      </c>
      <c r="W59" s="59">
        <v>3</v>
      </c>
      <c r="X59" s="59">
        <v>3</v>
      </c>
      <c r="Y59" s="60">
        <v>0.34285714285714286</v>
      </c>
      <c r="Z59" s="60" t="s">
        <v>270</v>
      </c>
      <c r="AA59" s="60">
        <v>0.375</v>
      </c>
      <c r="AB59" s="60" t="s">
        <v>270</v>
      </c>
      <c r="AC59" s="59">
        <v>8</v>
      </c>
      <c r="AD59" s="105">
        <v>0.34285714285714286</v>
      </c>
    </row>
    <row r="60" spans="1:30" x14ac:dyDescent="0.2">
      <c r="A60" s="83" t="str">
        <f t="shared" si="6"/>
        <v>9</v>
      </c>
      <c r="B60" s="86" t="str">
        <f t="shared" si="7"/>
        <v>Pete Trejo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20</v>
      </c>
      <c r="P60" s="56">
        <f t="shared" si="8"/>
        <v>9</v>
      </c>
      <c r="Q60" s="56">
        <f t="shared" si="8"/>
        <v>7</v>
      </c>
      <c r="R60" s="91">
        <f t="shared" si="8"/>
        <v>11</v>
      </c>
      <c r="S60" s="85">
        <f t="shared" ref="S60:S76" si="9">IF(O60=0,0,AVERAGE(P60/O60))</f>
        <v>0.45</v>
      </c>
      <c r="U60" s="43" t="s">
        <v>107</v>
      </c>
      <c r="V60" s="86" t="s">
        <v>95</v>
      </c>
      <c r="W60" s="59">
        <v>11</v>
      </c>
      <c r="X60" s="59">
        <v>11</v>
      </c>
      <c r="Y60" s="60">
        <v>0.45</v>
      </c>
      <c r="Z60" s="60" t="s">
        <v>270</v>
      </c>
      <c r="AA60" s="60">
        <v>2.2000000000000002</v>
      </c>
      <c r="AB60" s="60" t="s">
        <v>270</v>
      </c>
      <c r="AC60" s="59">
        <v>5</v>
      </c>
      <c r="AD60" s="105">
        <v>0.45</v>
      </c>
    </row>
    <row r="61" spans="1:30" x14ac:dyDescent="0.2">
      <c r="A61" s="83" t="str">
        <f t="shared" si="6"/>
        <v>7</v>
      </c>
      <c r="B61" s="86" t="str">
        <f t="shared" si="7"/>
        <v>Caesar Lazcano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36</v>
      </c>
      <c r="P61" s="56">
        <f t="shared" si="10"/>
        <v>13</v>
      </c>
      <c r="Q61" s="56">
        <f t="shared" si="10"/>
        <v>12</v>
      </c>
      <c r="R61" s="91">
        <f t="shared" si="10"/>
        <v>11</v>
      </c>
      <c r="S61" s="85">
        <f t="shared" si="9"/>
        <v>0.3611111111111111</v>
      </c>
      <c r="U61" s="43" t="s">
        <v>110</v>
      </c>
      <c r="V61" s="86" t="s">
        <v>361</v>
      </c>
      <c r="W61" s="59">
        <v>11</v>
      </c>
      <c r="X61" s="59">
        <v>11</v>
      </c>
      <c r="Y61" s="60">
        <v>0.3611111111111111</v>
      </c>
      <c r="Z61" s="60" t="s">
        <v>270</v>
      </c>
      <c r="AA61" s="60">
        <v>1.375</v>
      </c>
      <c r="AB61" s="60" t="s">
        <v>270</v>
      </c>
      <c r="AC61" s="59">
        <v>8</v>
      </c>
      <c r="AD61" s="105">
        <v>0.3611111111111111</v>
      </c>
    </row>
    <row r="62" spans="1:30" x14ac:dyDescent="0.2">
      <c r="A62" s="83" t="str">
        <f t="shared" si="6"/>
        <v>52</v>
      </c>
      <c r="B62" s="86" t="str">
        <f t="shared" si="7"/>
        <v>Scott Logan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31</v>
      </c>
      <c r="P62" s="56">
        <f t="shared" si="11"/>
        <v>8</v>
      </c>
      <c r="Q62" s="56">
        <f t="shared" si="11"/>
        <v>19</v>
      </c>
      <c r="R62" s="91">
        <f t="shared" si="11"/>
        <v>1</v>
      </c>
      <c r="S62" s="85">
        <f t="shared" si="9"/>
        <v>0.25806451612903225</v>
      </c>
      <c r="U62" s="43" t="s">
        <v>304</v>
      </c>
      <c r="V62" s="86" t="s">
        <v>254</v>
      </c>
      <c r="W62" s="59">
        <v>1</v>
      </c>
      <c r="X62" s="59">
        <v>1</v>
      </c>
      <c r="Y62" s="60">
        <v>0.25806451612903225</v>
      </c>
      <c r="Z62" s="60" t="s">
        <v>270</v>
      </c>
      <c r="AA62" s="60">
        <v>0.125</v>
      </c>
      <c r="AB62" s="60" t="s">
        <v>270</v>
      </c>
      <c r="AC62" s="59">
        <v>8</v>
      </c>
      <c r="AD62" s="105">
        <v>0.25806451612903225</v>
      </c>
    </row>
    <row r="63" spans="1:30" x14ac:dyDescent="0.2">
      <c r="A63" s="83" t="str">
        <f t="shared" si="6"/>
        <v>21</v>
      </c>
      <c r="B63" s="86" t="str">
        <f t="shared" si="7"/>
        <v>Nic Waldron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2</v>
      </c>
      <c r="P63" s="56">
        <f t="shared" si="12"/>
        <v>0</v>
      </c>
      <c r="Q63" s="56">
        <f t="shared" si="12"/>
        <v>2</v>
      </c>
      <c r="R63" s="91">
        <f t="shared" si="12"/>
        <v>0</v>
      </c>
      <c r="S63" s="85">
        <f t="shared" si="9"/>
        <v>0</v>
      </c>
      <c r="U63" s="43" t="s">
        <v>111</v>
      </c>
      <c r="V63" s="86" t="s">
        <v>253</v>
      </c>
      <c r="W63" s="59">
        <v>0</v>
      </c>
      <c r="X63" s="59" t="s">
        <v>442</v>
      </c>
      <c r="Y63" s="60">
        <v>0</v>
      </c>
      <c r="Z63" s="60" t="s">
        <v>276</v>
      </c>
      <c r="AA63" s="60">
        <v>0</v>
      </c>
      <c r="AB63" s="60" t="s">
        <v>277</v>
      </c>
      <c r="AC63" s="59">
        <v>3</v>
      </c>
      <c r="AD63" s="105">
        <v>0</v>
      </c>
    </row>
    <row r="64" spans="1:30" x14ac:dyDescent="0.2">
      <c r="A64" s="83" t="str">
        <f t="shared" si="6"/>
        <v>43</v>
      </c>
      <c r="B64" s="86" t="str">
        <f t="shared" si="7"/>
        <v>Jennifer Boylan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33</v>
      </c>
      <c r="P64" s="56">
        <f t="shared" si="13"/>
        <v>4</v>
      </c>
      <c r="Q64" s="56">
        <f t="shared" si="13"/>
        <v>7</v>
      </c>
      <c r="R64" s="91">
        <f t="shared" si="13"/>
        <v>5</v>
      </c>
      <c r="S64" s="85">
        <f t="shared" si="9"/>
        <v>0.12121212121212122</v>
      </c>
      <c r="U64" s="43" t="s">
        <v>362</v>
      </c>
      <c r="V64" s="86" t="s">
        <v>143</v>
      </c>
      <c r="W64" s="59">
        <v>5</v>
      </c>
      <c r="X64" s="59">
        <v>5</v>
      </c>
      <c r="Y64" s="60">
        <v>0.12121212121212122</v>
      </c>
      <c r="Z64" s="60" t="s">
        <v>270</v>
      </c>
      <c r="AA64" s="60">
        <v>0.625</v>
      </c>
      <c r="AB64" s="60" t="s">
        <v>270</v>
      </c>
      <c r="AC64" s="59">
        <v>8</v>
      </c>
      <c r="AD64" s="105">
        <v>0.12121212121212122</v>
      </c>
    </row>
    <row r="65" spans="1:30" x14ac:dyDescent="0.2">
      <c r="A65" s="83" t="str">
        <f t="shared" si="6"/>
        <v>18</v>
      </c>
      <c r="B65" s="86" t="str">
        <f t="shared" si="7"/>
        <v>Eric Scholz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16</v>
      </c>
      <c r="P65" s="56">
        <f t="shared" si="14"/>
        <v>2</v>
      </c>
      <c r="Q65" s="56">
        <f t="shared" si="14"/>
        <v>9</v>
      </c>
      <c r="R65" s="91">
        <f t="shared" si="14"/>
        <v>5</v>
      </c>
      <c r="S65" s="85">
        <f t="shared" si="9"/>
        <v>0.125</v>
      </c>
      <c r="U65" s="43" t="s">
        <v>192</v>
      </c>
      <c r="V65" s="86" t="s">
        <v>217</v>
      </c>
      <c r="W65" s="59">
        <v>5</v>
      </c>
      <c r="X65" s="59">
        <v>5</v>
      </c>
      <c r="Y65" s="60">
        <v>0.125</v>
      </c>
      <c r="Z65" s="60" t="s">
        <v>276</v>
      </c>
      <c r="AA65" s="60">
        <v>0.625</v>
      </c>
      <c r="AB65" s="60" t="s">
        <v>270</v>
      </c>
      <c r="AC65" s="59">
        <v>8</v>
      </c>
      <c r="AD65" s="105">
        <v>0.1</v>
      </c>
    </row>
    <row r="66" spans="1:30" x14ac:dyDescent="0.2">
      <c r="A66" s="83" t="str">
        <f t="shared" si="6"/>
        <v>23</v>
      </c>
      <c r="B66" s="86" t="str">
        <f t="shared" si="7"/>
        <v>Sam Griswold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29</v>
      </c>
      <c r="P66" s="56">
        <f t="shared" si="15"/>
        <v>12</v>
      </c>
      <c r="Q66" s="56">
        <f t="shared" si="15"/>
        <v>16</v>
      </c>
      <c r="R66" s="91">
        <f t="shared" si="15"/>
        <v>23</v>
      </c>
      <c r="S66" s="85">
        <f t="shared" si="9"/>
        <v>0.41379310344827586</v>
      </c>
      <c r="U66" s="43" t="s">
        <v>174</v>
      </c>
      <c r="V66" s="86" t="s">
        <v>251</v>
      </c>
      <c r="W66" s="59">
        <v>23</v>
      </c>
      <c r="X66" s="59">
        <v>23</v>
      </c>
      <c r="Y66" s="60">
        <v>0.41379310344827586</v>
      </c>
      <c r="Z66" s="60" t="s">
        <v>270</v>
      </c>
      <c r="AA66" s="60">
        <v>2.875</v>
      </c>
      <c r="AB66" s="60" t="s">
        <v>270</v>
      </c>
      <c r="AC66" s="59">
        <v>8</v>
      </c>
      <c r="AD66" s="105">
        <v>0.41379310344827586</v>
      </c>
    </row>
    <row r="67" spans="1:30" x14ac:dyDescent="0.2">
      <c r="A67" s="83">
        <f t="shared" si="6"/>
        <v>0</v>
      </c>
      <c r="B67" s="86">
        <f t="shared" si="7"/>
        <v>0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0</v>
      </c>
      <c r="P67" s="56">
        <f t="shared" si="16"/>
        <v>0</v>
      </c>
      <c r="Q67" s="56">
        <f t="shared" si="16"/>
        <v>0</v>
      </c>
      <c r="R67" s="91">
        <f t="shared" si="16"/>
        <v>0</v>
      </c>
      <c r="S67" s="85">
        <f t="shared" si="9"/>
        <v>0</v>
      </c>
      <c r="U67" s="43">
        <v>0</v>
      </c>
      <c r="V67" s="86">
        <v>0</v>
      </c>
      <c r="W67" s="59">
        <v>0</v>
      </c>
      <c r="X67" s="59" t="s">
        <v>442</v>
      </c>
      <c r="Y67" s="60">
        <v>0</v>
      </c>
      <c r="Z67" s="60" t="s">
        <v>276</v>
      </c>
      <c r="AA67" s="60">
        <v>0</v>
      </c>
      <c r="AB67" s="60" t="s">
        <v>277</v>
      </c>
      <c r="AC67" s="59">
        <v>0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Wendell Waldron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72</v>
      </c>
      <c r="P78" s="21">
        <f t="shared" si="26"/>
        <v>18</v>
      </c>
      <c r="Q78" s="142">
        <f t="shared" si="26"/>
        <v>37</v>
      </c>
      <c r="R78" s="141"/>
      <c r="S78" s="143">
        <f>SUM(Q78/O78)</f>
        <v>0.51388888888888884</v>
      </c>
      <c r="V78" s="56" t="s">
        <v>23</v>
      </c>
      <c r="W78" s="59">
        <v>59</v>
      </c>
      <c r="X78" s="59">
        <v>59</v>
      </c>
      <c r="Y78" s="61"/>
      <c r="Z78" s="61"/>
      <c r="AA78" s="61"/>
      <c r="AB78" s="61"/>
      <c r="AC78" s="162"/>
    </row>
    <row r="79" spans="1:30" x14ac:dyDescent="0.2">
      <c r="A79" s="157"/>
      <c r="B79" s="140" t="str">
        <f>B51</f>
        <v>Pete Trejo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103</v>
      </c>
      <c r="P79" s="56">
        <f t="shared" si="26"/>
        <v>37</v>
      </c>
      <c r="Q79" s="56">
        <f t="shared" si="26"/>
        <v>36</v>
      </c>
      <c r="R79" s="91"/>
      <c r="S79" s="144">
        <f>SUM(Q79/O79)</f>
        <v>0.34951456310679613</v>
      </c>
      <c r="V79" s="67" t="s">
        <v>24</v>
      </c>
      <c r="W79" s="162"/>
      <c r="X79" s="162"/>
      <c r="Y79" s="68">
        <v>0.45</v>
      </c>
      <c r="Z79" s="68"/>
      <c r="AA79" s="68">
        <v>2.875</v>
      </c>
      <c r="AB79" s="68"/>
      <c r="AC79" s="162"/>
    </row>
    <row r="80" spans="1:30" x14ac:dyDescent="0.2">
      <c r="A80" s="157"/>
      <c r="B80" s="140" t="str">
        <f>B52</f>
        <v>Diego Lazcano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27</v>
      </c>
      <c r="P80" s="56">
        <f t="shared" si="26"/>
        <v>5</v>
      </c>
      <c r="Q80" s="56">
        <f t="shared" si="26"/>
        <v>14</v>
      </c>
      <c r="R80" s="91"/>
      <c r="S80" s="144">
        <f>SUM(Q80/O80)</f>
        <v>0.51851851851851849</v>
      </c>
      <c r="V80" s="67"/>
      <c r="W80" s="162"/>
      <c r="X80" s="162"/>
      <c r="Y80" s="68"/>
      <c r="Z80" s="68"/>
      <c r="AA80" s="68"/>
      <c r="AB80" s="68"/>
      <c r="AC80" s="162"/>
    </row>
    <row r="81" spans="1:29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62"/>
      <c r="X81" s="162"/>
      <c r="Y81" s="68"/>
      <c r="Z81" s="68"/>
      <c r="AA81" s="68"/>
      <c r="AB81" s="68"/>
      <c r="AC81" s="162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202</v>
      </c>
      <c r="P82" s="29">
        <f t="shared" si="27"/>
        <v>60</v>
      </c>
      <c r="Q82" s="29">
        <f t="shared" si="27"/>
        <v>87</v>
      </c>
      <c r="R82" s="29">
        <f t="shared" si="27"/>
        <v>59</v>
      </c>
      <c r="S82" s="69">
        <f>AVERAGE(P82/O82)</f>
        <v>0.29702970297029702</v>
      </c>
      <c r="Y82" s="162"/>
      <c r="Z82" s="162"/>
    </row>
    <row r="83" spans="1:29" ht="13.5" thickBot="1" x14ac:dyDescent="0.25">
      <c r="A83" s="18"/>
      <c r="B83" s="28" t="s">
        <v>11</v>
      </c>
      <c r="C83" s="29">
        <f>SUM(O55,C82)</f>
        <v>202</v>
      </c>
      <c r="D83" s="29">
        <f>SUM(P55,D82)</f>
        <v>60</v>
      </c>
      <c r="E83" s="29">
        <f>SUM(Q55,E82)</f>
        <v>87</v>
      </c>
      <c r="F83" s="29">
        <f>SUM(R55,F82)</f>
        <v>59</v>
      </c>
      <c r="G83" s="29">
        <f t="shared" ref="G83:M83" si="28">SUM(C83,G82)</f>
        <v>202</v>
      </c>
      <c r="H83" s="29">
        <f t="shared" si="28"/>
        <v>60</v>
      </c>
      <c r="I83" s="29">
        <f t="shared" si="28"/>
        <v>87</v>
      </c>
      <c r="J83" s="29">
        <f t="shared" si="28"/>
        <v>59</v>
      </c>
      <c r="K83" s="29">
        <f t="shared" si="28"/>
        <v>202</v>
      </c>
      <c r="L83" s="29">
        <f t="shared" si="28"/>
        <v>60</v>
      </c>
      <c r="M83" s="29">
        <f t="shared" si="28"/>
        <v>87</v>
      </c>
      <c r="N83" s="29">
        <f>SUM(AA27,N82)</f>
        <v>0</v>
      </c>
      <c r="O83" s="70"/>
      <c r="P83" s="71"/>
      <c r="Q83" s="71"/>
      <c r="R83" s="71"/>
      <c r="S83" s="72"/>
      <c r="Y83" s="162"/>
      <c r="Z83" s="162"/>
      <c r="AC83" s="1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0.47826086956521741</v>
      </c>
      <c r="V84" s="177" t="s">
        <v>25</v>
      </c>
      <c r="W84" s="178"/>
      <c r="X84" s="179"/>
      <c r="Y84" s="162"/>
      <c r="Z84" s="162"/>
      <c r="AA84" s="73" t="s">
        <v>26</v>
      </c>
      <c r="AB84" s="73"/>
      <c r="AC84" s="162"/>
    </row>
    <row r="85" spans="1:29" x14ac:dyDescent="0.2">
      <c r="V85" s="77" t="s">
        <v>27</v>
      </c>
      <c r="W85" s="61"/>
      <c r="X85" s="78"/>
      <c r="Y85" s="162"/>
      <c r="Z85" s="162"/>
      <c r="AA85" s="73" t="s">
        <v>28</v>
      </c>
      <c r="AB85" s="73"/>
      <c r="AC85" s="162"/>
    </row>
    <row r="86" spans="1:29" x14ac:dyDescent="0.2">
      <c r="A86" s="67" t="s">
        <v>31</v>
      </c>
      <c r="C86" s="130">
        <f>MAX(AC59:AC76)</f>
        <v>8</v>
      </c>
      <c r="E86" s="73" t="s">
        <v>32</v>
      </c>
      <c r="V86" s="77" t="s">
        <v>29</v>
      </c>
      <c r="W86" s="61" t="s">
        <v>363</v>
      </c>
      <c r="X86" s="79">
        <v>0.48611111111111116</v>
      </c>
      <c r="Y86" s="162" t="s">
        <v>278</v>
      </c>
      <c r="Z86" s="162"/>
      <c r="AA86" s="73" t="s">
        <v>30</v>
      </c>
      <c r="AB86" s="73"/>
      <c r="AC86" s="162"/>
    </row>
    <row r="87" spans="1:29" x14ac:dyDescent="0.2">
      <c r="E87" s="73"/>
      <c r="V87" s="77" t="s">
        <v>29</v>
      </c>
      <c r="W87" s="61" t="s">
        <v>95</v>
      </c>
      <c r="X87" s="147">
        <v>0.65048543689320382</v>
      </c>
      <c r="Y87" s="162" t="s">
        <v>278</v>
      </c>
      <c r="Z87" s="162"/>
      <c r="AA87" s="162"/>
      <c r="AB87" s="162"/>
      <c r="AC87" s="162"/>
    </row>
    <row r="88" spans="1:29" x14ac:dyDescent="0.2">
      <c r="V88" s="77" t="s">
        <v>29</v>
      </c>
      <c r="W88" s="61" t="s">
        <v>394</v>
      </c>
      <c r="X88" s="147">
        <v>0.48148148148148151</v>
      </c>
      <c r="Y88" s="1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62" t="s">
        <v>278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43" priority="5" stopIfTrue="1" operator="equal">
      <formula>$Y$79</formula>
    </cfRule>
  </conditionalFormatting>
  <conditionalFormatting sqref="AA59:AB74 AA77:AB77">
    <cfRule type="cellIs" dxfId="142" priority="6" stopIfTrue="1" operator="equal">
      <formula>$AA$79</formula>
    </cfRule>
  </conditionalFormatting>
  <conditionalFormatting sqref="Y75:Z75">
    <cfRule type="cellIs" dxfId="141" priority="3" stopIfTrue="1" operator="equal">
      <formula>$Y$79</formula>
    </cfRule>
  </conditionalFormatting>
  <conditionalFormatting sqref="AA75:AB75">
    <cfRule type="cellIs" dxfId="140" priority="4" stopIfTrue="1" operator="equal">
      <formula>$AA$79</formula>
    </cfRule>
  </conditionalFormatting>
  <conditionalFormatting sqref="Y76:Z76">
    <cfRule type="cellIs" dxfId="139" priority="1" stopIfTrue="1" operator="equal">
      <formula>$Y$79</formula>
    </cfRule>
  </conditionalFormatting>
  <conditionalFormatting sqref="AA76:AB76">
    <cfRule type="cellIs" dxfId="13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73" t="s">
        <v>285</v>
      </c>
      <c r="D1" s="174"/>
      <c r="E1" s="175"/>
      <c r="F1" s="4">
        <v>5</v>
      </c>
      <c r="G1" s="173" t="s">
        <v>40</v>
      </c>
      <c r="H1" s="174"/>
      <c r="I1" s="175"/>
      <c r="J1" s="4">
        <v>7</v>
      </c>
      <c r="K1" s="173" t="s">
        <v>71</v>
      </c>
      <c r="L1" s="174"/>
      <c r="M1" s="175"/>
      <c r="N1" s="4">
        <v>8</v>
      </c>
      <c r="O1" s="173" t="s">
        <v>104</v>
      </c>
      <c r="P1" s="174"/>
      <c r="Q1" s="175"/>
      <c r="R1" s="4">
        <v>4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196</v>
      </c>
      <c r="B3" s="86" t="s">
        <v>56</v>
      </c>
      <c r="C3" s="12">
        <v>4</v>
      </c>
      <c r="D3" s="13">
        <v>2</v>
      </c>
      <c r="E3" s="13">
        <v>1</v>
      </c>
      <c r="F3" s="14">
        <v>0</v>
      </c>
      <c r="G3" s="12">
        <v>5</v>
      </c>
      <c r="H3" s="13">
        <v>4</v>
      </c>
      <c r="I3" s="13">
        <v>0</v>
      </c>
      <c r="J3" s="14">
        <v>0</v>
      </c>
      <c r="K3" s="12">
        <v>1</v>
      </c>
      <c r="L3" s="13">
        <v>1</v>
      </c>
      <c r="M3" s="13">
        <v>0</v>
      </c>
      <c r="N3" s="14">
        <v>0</v>
      </c>
      <c r="O3" s="12">
        <v>3</v>
      </c>
      <c r="P3" s="13">
        <v>1</v>
      </c>
      <c r="Q3" s="13">
        <v>2</v>
      </c>
      <c r="R3" s="14">
        <v>0</v>
      </c>
      <c r="S3" s="17"/>
    </row>
    <row r="4" spans="1:19" x14ac:dyDescent="0.2">
      <c r="A4" s="83" t="s">
        <v>175</v>
      </c>
      <c r="B4" s="86" t="s">
        <v>89</v>
      </c>
      <c r="C4" s="12">
        <v>4</v>
      </c>
      <c r="D4" s="13">
        <v>4</v>
      </c>
      <c r="E4" s="13">
        <v>0</v>
      </c>
      <c r="F4" s="14">
        <v>4</v>
      </c>
      <c r="G4" s="12">
        <v>6</v>
      </c>
      <c r="H4" s="13">
        <v>3</v>
      </c>
      <c r="I4" s="13">
        <v>2</v>
      </c>
      <c r="J4" s="14">
        <v>5</v>
      </c>
      <c r="K4" s="12">
        <v>4</v>
      </c>
      <c r="L4" s="13">
        <v>3</v>
      </c>
      <c r="M4" s="13">
        <v>1</v>
      </c>
      <c r="N4" s="14">
        <v>6</v>
      </c>
      <c r="O4" s="12">
        <v>5</v>
      </c>
      <c r="P4" s="13">
        <v>4</v>
      </c>
      <c r="Q4" s="13">
        <v>0</v>
      </c>
      <c r="R4" s="14">
        <v>5</v>
      </c>
      <c r="S4" s="17"/>
    </row>
    <row r="5" spans="1:19" x14ac:dyDescent="0.2">
      <c r="A5" s="83" t="s">
        <v>112</v>
      </c>
      <c r="B5" s="86" t="s">
        <v>232</v>
      </c>
      <c r="C5" s="12">
        <v>3</v>
      </c>
      <c r="D5" s="13">
        <v>3</v>
      </c>
      <c r="E5" s="13">
        <v>0</v>
      </c>
      <c r="F5" s="14">
        <v>1</v>
      </c>
      <c r="G5" s="12"/>
      <c r="H5" s="13"/>
      <c r="I5" s="13"/>
      <c r="J5" s="14"/>
      <c r="K5" s="12">
        <v>4</v>
      </c>
      <c r="L5" s="13">
        <v>2</v>
      </c>
      <c r="M5" s="13">
        <v>0</v>
      </c>
      <c r="N5" s="14">
        <v>0</v>
      </c>
      <c r="O5" s="12">
        <v>4</v>
      </c>
      <c r="P5" s="13">
        <v>3</v>
      </c>
      <c r="Q5" s="13">
        <v>0</v>
      </c>
      <c r="R5" s="14">
        <v>3</v>
      </c>
      <c r="S5" s="17"/>
    </row>
    <row r="6" spans="1:19" x14ac:dyDescent="0.2">
      <c r="A6" s="83" t="s">
        <v>186</v>
      </c>
      <c r="B6" s="86" t="s">
        <v>157</v>
      </c>
      <c r="C6" s="12">
        <v>4</v>
      </c>
      <c r="D6" s="130">
        <v>3</v>
      </c>
      <c r="E6" s="130">
        <v>1</v>
      </c>
      <c r="F6" s="14">
        <v>1</v>
      </c>
      <c r="G6" s="12">
        <v>6</v>
      </c>
      <c r="H6" s="130">
        <v>2</v>
      </c>
      <c r="I6" s="130">
        <v>2</v>
      </c>
      <c r="J6" s="14">
        <v>1</v>
      </c>
      <c r="K6" s="12">
        <v>4</v>
      </c>
      <c r="L6" s="130">
        <v>1</v>
      </c>
      <c r="M6" s="130">
        <v>1</v>
      </c>
      <c r="N6" s="14">
        <v>3</v>
      </c>
      <c r="O6" s="12">
        <v>4</v>
      </c>
      <c r="P6" s="130">
        <v>1</v>
      </c>
      <c r="Q6" s="130">
        <v>3</v>
      </c>
      <c r="R6" s="14">
        <v>4</v>
      </c>
      <c r="S6" s="17"/>
    </row>
    <row r="7" spans="1:19" x14ac:dyDescent="0.2">
      <c r="A7" s="83" t="s">
        <v>113</v>
      </c>
      <c r="B7" s="86" t="s">
        <v>57</v>
      </c>
      <c r="C7" s="12"/>
      <c r="D7" s="130"/>
      <c r="E7" s="130"/>
      <c r="F7" s="14"/>
      <c r="G7" s="12">
        <v>3</v>
      </c>
      <c r="H7" s="130">
        <v>1</v>
      </c>
      <c r="I7" s="130">
        <v>0</v>
      </c>
      <c r="J7" s="14">
        <v>1</v>
      </c>
      <c r="K7" s="12">
        <v>1</v>
      </c>
      <c r="L7" s="130">
        <v>0</v>
      </c>
      <c r="M7" s="130">
        <v>0</v>
      </c>
      <c r="N7" s="14">
        <v>0</v>
      </c>
      <c r="O7" s="12">
        <v>0</v>
      </c>
      <c r="P7" s="130">
        <v>0</v>
      </c>
      <c r="Q7" s="130">
        <v>0</v>
      </c>
      <c r="R7" s="14">
        <v>1</v>
      </c>
      <c r="S7" s="17"/>
    </row>
    <row r="8" spans="1:19" x14ac:dyDescent="0.2">
      <c r="A8" s="83" t="s">
        <v>110</v>
      </c>
      <c r="B8" s="86" t="s">
        <v>213</v>
      </c>
      <c r="C8" s="12"/>
      <c r="D8" s="130"/>
      <c r="E8" s="130"/>
      <c r="F8" s="14"/>
      <c r="G8" s="12">
        <v>2</v>
      </c>
      <c r="H8" s="130">
        <v>0</v>
      </c>
      <c r="I8" s="130">
        <v>1</v>
      </c>
      <c r="J8" s="14">
        <v>0</v>
      </c>
      <c r="K8" s="12"/>
      <c r="L8" s="130"/>
      <c r="M8" s="130"/>
      <c r="N8" s="14"/>
      <c r="O8" s="12">
        <v>0</v>
      </c>
      <c r="P8" s="130">
        <v>0</v>
      </c>
      <c r="Q8" s="130">
        <v>0</v>
      </c>
      <c r="R8" s="14">
        <v>0</v>
      </c>
      <c r="S8" s="17"/>
    </row>
    <row r="9" spans="1:19" x14ac:dyDescent="0.2">
      <c r="A9" s="83" t="s">
        <v>119</v>
      </c>
      <c r="B9" s="86" t="s">
        <v>58</v>
      </c>
      <c r="C9" s="12">
        <v>4</v>
      </c>
      <c r="D9" s="130">
        <v>3</v>
      </c>
      <c r="E9" s="130">
        <v>0</v>
      </c>
      <c r="F9" s="14">
        <v>1</v>
      </c>
      <c r="G9" s="12">
        <v>3</v>
      </c>
      <c r="H9" s="130">
        <v>3</v>
      </c>
      <c r="I9" s="130">
        <v>0</v>
      </c>
      <c r="J9" s="14">
        <v>0</v>
      </c>
      <c r="K9" s="12">
        <v>4</v>
      </c>
      <c r="L9" s="130">
        <v>2</v>
      </c>
      <c r="M9" s="130">
        <v>0</v>
      </c>
      <c r="N9" s="14">
        <v>1</v>
      </c>
      <c r="O9" s="12">
        <v>4</v>
      </c>
      <c r="P9" s="130">
        <v>2</v>
      </c>
      <c r="Q9" s="130">
        <v>0</v>
      </c>
      <c r="R9" s="14">
        <v>1</v>
      </c>
      <c r="S9" s="17"/>
    </row>
    <row r="10" spans="1:19" x14ac:dyDescent="0.2">
      <c r="A10" s="83" t="s">
        <v>179</v>
      </c>
      <c r="B10" s="86" t="s">
        <v>316</v>
      </c>
      <c r="C10" s="12">
        <v>1</v>
      </c>
      <c r="D10" s="130">
        <v>0</v>
      </c>
      <c r="E10" s="130">
        <v>0</v>
      </c>
      <c r="F10" s="14">
        <v>0</v>
      </c>
      <c r="G10" s="12">
        <v>2</v>
      </c>
      <c r="H10" s="130">
        <v>0</v>
      </c>
      <c r="I10" s="130">
        <v>2</v>
      </c>
      <c r="J10" s="14">
        <v>0</v>
      </c>
      <c r="K10" s="12"/>
      <c r="L10" s="130"/>
      <c r="M10" s="130"/>
      <c r="N10" s="14"/>
      <c r="O10" s="12">
        <v>1</v>
      </c>
      <c r="P10" s="130">
        <v>1</v>
      </c>
      <c r="Q10" s="130">
        <v>0</v>
      </c>
      <c r="R10" s="14">
        <v>0</v>
      </c>
      <c r="S10" s="17"/>
    </row>
    <row r="11" spans="1:19" x14ac:dyDescent="0.2">
      <c r="A11" s="83" t="s">
        <v>317</v>
      </c>
      <c r="B11" s="86" t="s">
        <v>318</v>
      </c>
      <c r="C11" s="12">
        <v>3</v>
      </c>
      <c r="D11" s="130">
        <v>2</v>
      </c>
      <c r="E11" s="130">
        <v>1</v>
      </c>
      <c r="F11" s="14">
        <v>0</v>
      </c>
      <c r="G11" s="12"/>
      <c r="H11" s="130"/>
      <c r="I11" s="130"/>
      <c r="J11" s="14"/>
      <c r="K11" s="12">
        <v>3</v>
      </c>
      <c r="L11" s="130">
        <v>0</v>
      </c>
      <c r="M11" s="130">
        <v>2</v>
      </c>
      <c r="N11" s="14">
        <v>0</v>
      </c>
      <c r="O11" s="12"/>
      <c r="P11" s="130"/>
      <c r="Q11" s="130"/>
      <c r="R11" s="14"/>
      <c r="S11" s="17"/>
    </row>
    <row r="12" spans="1:19" x14ac:dyDescent="0.2">
      <c r="A12" s="83" t="s">
        <v>168</v>
      </c>
      <c r="B12" s="86" t="s">
        <v>374</v>
      </c>
      <c r="C12" s="12"/>
      <c r="D12" s="130"/>
      <c r="E12" s="130"/>
      <c r="F12" s="14"/>
      <c r="G12" s="12">
        <v>0</v>
      </c>
      <c r="H12" s="130">
        <v>0</v>
      </c>
      <c r="I12" s="130">
        <v>0</v>
      </c>
      <c r="J12" s="14">
        <v>1</v>
      </c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 t="s">
        <v>191</v>
      </c>
      <c r="B13" s="86" t="s">
        <v>375</v>
      </c>
      <c r="C13" s="12"/>
      <c r="D13" s="130"/>
      <c r="E13" s="130"/>
      <c r="F13" s="14"/>
      <c r="G13" s="12">
        <v>5</v>
      </c>
      <c r="H13" s="130">
        <v>1</v>
      </c>
      <c r="I13" s="130">
        <v>3</v>
      </c>
      <c r="J13" s="14">
        <v>0</v>
      </c>
      <c r="K13" s="12">
        <v>3</v>
      </c>
      <c r="L13" s="130">
        <v>0</v>
      </c>
      <c r="M13" s="130">
        <v>0</v>
      </c>
      <c r="N13" s="14">
        <v>0</v>
      </c>
      <c r="O13" s="12">
        <v>4</v>
      </c>
      <c r="P13" s="130">
        <v>2</v>
      </c>
      <c r="Q13" s="130">
        <v>0</v>
      </c>
      <c r="R13" s="14">
        <v>0</v>
      </c>
      <c r="S13" s="17"/>
    </row>
    <row r="14" spans="1:19" x14ac:dyDescent="0.2">
      <c r="A14" s="83" t="s">
        <v>181</v>
      </c>
      <c r="B14" s="86" t="s">
        <v>261</v>
      </c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>
        <v>1</v>
      </c>
      <c r="P14" s="130">
        <v>0</v>
      </c>
      <c r="Q14" s="130">
        <v>1</v>
      </c>
      <c r="R14" s="14">
        <v>0</v>
      </c>
      <c r="S14" s="17"/>
    </row>
    <row r="15" spans="1:19" x14ac:dyDescent="0.2">
      <c r="A15" s="83" t="s">
        <v>118</v>
      </c>
      <c r="B15" s="86" t="s">
        <v>440</v>
      </c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88</v>
      </c>
      <c r="C22" s="20">
        <v>23</v>
      </c>
      <c r="D22" s="21">
        <v>17</v>
      </c>
      <c r="E22" s="21">
        <v>3</v>
      </c>
      <c r="F22" s="22">
        <v>7</v>
      </c>
      <c r="G22" s="20">
        <v>21</v>
      </c>
      <c r="H22" s="21">
        <v>12</v>
      </c>
      <c r="I22" s="21">
        <v>1</v>
      </c>
      <c r="J22" s="22">
        <v>8</v>
      </c>
      <c r="K22" s="20">
        <v>24</v>
      </c>
      <c r="L22" s="21">
        <v>9</v>
      </c>
      <c r="M22" s="21">
        <v>4</v>
      </c>
      <c r="N22" s="22">
        <v>10</v>
      </c>
      <c r="O22" s="20">
        <v>26</v>
      </c>
      <c r="P22" s="21">
        <v>14</v>
      </c>
      <c r="Q22" s="21">
        <v>6</v>
      </c>
      <c r="R22" s="22">
        <v>14</v>
      </c>
      <c r="S22" s="24"/>
    </row>
    <row r="23" spans="1:24" x14ac:dyDescent="0.2">
      <c r="A23" s="18"/>
      <c r="B23" s="152" t="s">
        <v>376</v>
      </c>
      <c r="C23" s="90"/>
      <c r="D23" s="56"/>
      <c r="E23" s="56"/>
      <c r="F23" s="91"/>
      <c r="G23" s="90">
        <v>11</v>
      </c>
      <c r="H23" s="56">
        <v>2</v>
      </c>
      <c r="I23" s="56">
        <v>9</v>
      </c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17</v>
      </c>
      <c r="E26" s="29">
        <f t="shared" si="0"/>
        <v>3</v>
      </c>
      <c r="F26" s="29">
        <f t="shared" si="0"/>
        <v>7</v>
      </c>
      <c r="G26" s="29">
        <f t="shared" si="0"/>
        <v>32</v>
      </c>
      <c r="H26" s="29">
        <f t="shared" si="0"/>
        <v>14</v>
      </c>
      <c r="I26" s="29">
        <f t="shared" si="0"/>
        <v>10</v>
      </c>
      <c r="J26" s="29">
        <f t="shared" si="0"/>
        <v>8</v>
      </c>
      <c r="K26" s="29">
        <f t="shared" si="0"/>
        <v>24</v>
      </c>
      <c r="L26" s="29">
        <f t="shared" si="0"/>
        <v>9</v>
      </c>
      <c r="M26" s="29">
        <f t="shared" si="0"/>
        <v>4</v>
      </c>
      <c r="N26" s="29">
        <f t="shared" si="0"/>
        <v>10</v>
      </c>
      <c r="O26" s="29">
        <f t="shared" si="0"/>
        <v>26</v>
      </c>
      <c r="P26" s="29">
        <f t="shared" si="0"/>
        <v>14</v>
      </c>
      <c r="Q26" s="29">
        <f t="shared" si="0"/>
        <v>6</v>
      </c>
      <c r="R26" s="29">
        <f t="shared" si="0"/>
        <v>14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17</v>
      </c>
      <c r="E27" s="30">
        <f>E26</f>
        <v>3</v>
      </c>
      <c r="F27" s="30">
        <f>F26</f>
        <v>7</v>
      </c>
      <c r="G27" s="30">
        <f t="shared" ref="G27:R27" si="1">SUM(C27,G26)</f>
        <v>55</v>
      </c>
      <c r="H27" s="30">
        <f t="shared" si="1"/>
        <v>31</v>
      </c>
      <c r="I27" s="30">
        <f t="shared" si="1"/>
        <v>13</v>
      </c>
      <c r="J27" s="30">
        <f t="shared" si="1"/>
        <v>15</v>
      </c>
      <c r="K27" s="30">
        <f t="shared" si="1"/>
        <v>79</v>
      </c>
      <c r="L27" s="30">
        <f t="shared" si="1"/>
        <v>40</v>
      </c>
      <c r="M27" s="30">
        <f t="shared" si="1"/>
        <v>17</v>
      </c>
      <c r="N27" s="30">
        <f t="shared" si="1"/>
        <v>25</v>
      </c>
      <c r="O27" s="31">
        <f t="shared" si="1"/>
        <v>105</v>
      </c>
      <c r="P27" s="30">
        <f t="shared" si="1"/>
        <v>54</v>
      </c>
      <c r="Q27" s="30">
        <f t="shared" si="1"/>
        <v>23</v>
      </c>
      <c r="R27" s="32">
        <f t="shared" si="1"/>
        <v>39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39</v>
      </c>
      <c r="D29" s="174"/>
      <c r="E29" s="175"/>
      <c r="F29" s="4">
        <v>16</v>
      </c>
      <c r="G29" s="173" t="s">
        <v>106</v>
      </c>
      <c r="H29" s="174"/>
      <c r="I29" s="175"/>
      <c r="J29" s="4">
        <v>17</v>
      </c>
      <c r="K29" s="173" t="s">
        <v>93</v>
      </c>
      <c r="L29" s="174"/>
      <c r="M29" s="175"/>
      <c r="N29" s="4">
        <v>18</v>
      </c>
      <c r="O29" s="173" t="s">
        <v>39</v>
      </c>
      <c r="P29" s="174"/>
      <c r="Q29" s="175"/>
      <c r="R29" s="4">
        <v>17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19</v>
      </c>
      <c r="B31" s="86" t="str">
        <f t="shared" si="2"/>
        <v>Steve Lyles</v>
      </c>
      <c r="C31" s="12">
        <v>5</v>
      </c>
      <c r="D31" s="13">
        <v>3</v>
      </c>
      <c r="E31" s="13">
        <v>0</v>
      </c>
      <c r="F31" s="14">
        <v>0</v>
      </c>
      <c r="G31" s="12">
        <v>4</v>
      </c>
      <c r="H31" s="13">
        <v>2</v>
      </c>
      <c r="I31" s="13">
        <v>0</v>
      </c>
      <c r="J31" s="14">
        <v>1</v>
      </c>
      <c r="K31" s="12"/>
      <c r="L31" s="13"/>
      <c r="M31" s="13"/>
      <c r="N31" s="106"/>
      <c r="O31" s="12"/>
      <c r="P31" s="13"/>
      <c r="Q31" s="13"/>
      <c r="R31" s="10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16</v>
      </c>
      <c r="B32" s="86" t="str">
        <f t="shared" si="2"/>
        <v>Ethan Johnston</v>
      </c>
      <c r="C32" s="12">
        <v>6</v>
      </c>
      <c r="D32" s="13">
        <v>4</v>
      </c>
      <c r="E32" s="13">
        <v>1</v>
      </c>
      <c r="F32" s="14">
        <v>7</v>
      </c>
      <c r="G32" s="12">
        <v>5</v>
      </c>
      <c r="H32" s="13">
        <v>3</v>
      </c>
      <c r="I32" s="13">
        <v>2</v>
      </c>
      <c r="J32" s="14">
        <v>4</v>
      </c>
      <c r="K32" s="12">
        <v>5</v>
      </c>
      <c r="L32" s="13">
        <v>3</v>
      </c>
      <c r="M32" s="13">
        <v>0</v>
      </c>
      <c r="N32" s="106">
        <v>2</v>
      </c>
      <c r="O32" s="12">
        <v>2</v>
      </c>
      <c r="P32" s="13">
        <v>1</v>
      </c>
      <c r="Q32" s="13">
        <v>1</v>
      </c>
      <c r="R32" s="106">
        <v>4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</v>
      </c>
      <c r="B33" s="86" t="str">
        <f t="shared" si="2"/>
        <v>Demitris Morrow</v>
      </c>
      <c r="C33" s="12">
        <v>2</v>
      </c>
      <c r="D33" s="13">
        <v>1</v>
      </c>
      <c r="E33" s="13">
        <v>0</v>
      </c>
      <c r="F33" s="14">
        <v>0</v>
      </c>
      <c r="G33" s="12">
        <v>0</v>
      </c>
      <c r="H33" s="13">
        <v>0</v>
      </c>
      <c r="I33" s="13">
        <v>0</v>
      </c>
      <c r="J33" s="14">
        <v>4</v>
      </c>
      <c r="K33" s="12">
        <v>3</v>
      </c>
      <c r="L33" s="13">
        <v>0</v>
      </c>
      <c r="M33" s="13">
        <v>1</v>
      </c>
      <c r="N33" s="106">
        <v>1</v>
      </c>
      <c r="O33" s="12">
        <v>0</v>
      </c>
      <c r="P33" s="13">
        <v>0</v>
      </c>
      <c r="Q33" s="13">
        <v>0</v>
      </c>
      <c r="R33" s="10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40</v>
      </c>
      <c r="B34" s="86" t="str">
        <f t="shared" si="2"/>
        <v>Rich Krussell</v>
      </c>
      <c r="C34" s="12">
        <v>5</v>
      </c>
      <c r="D34" s="13">
        <v>3</v>
      </c>
      <c r="E34" s="13">
        <v>0</v>
      </c>
      <c r="F34" s="14">
        <v>0</v>
      </c>
      <c r="G34" s="12">
        <v>4</v>
      </c>
      <c r="H34" s="13">
        <v>0</v>
      </c>
      <c r="I34" s="13">
        <v>2</v>
      </c>
      <c r="J34" s="14">
        <v>3</v>
      </c>
      <c r="K34" s="12">
        <v>4</v>
      </c>
      <c r="L34" s="13">
        <v>2</v>
      </c>
      <c r="M34" s="13">
        <v>1</v>
      </c>
      <c r="N34" s="106">
        <v>4</v>
      </c>
      <c r="O34" s="12">
        <v>2</v>
      </c>
      <c r="P34" s="13">
        <v>1</v>
      </c>
      <c r="Q34" s="13">
        <v>0</v>
      </c>
      <c r="R34" s="10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11</v>
      </c>
      <c r="B35" s="86" t="str">
        <f t="shared" si="2"/>
        <v>John Parker</v>
      </c>
      <c r="C35" s="12">
        <v>0</v>
      </c>
      <c r="D35" s="13">
        <v>0</v>
      </c>
      <c r="E35" s="13">
        <v>0</v>
      </c>
      <c r="F35" s="14">
        <v>1</v>
      </c>
      <c r="G35" s="12">
        <v>4</v>
      </c>
      <c r="H35" s="13">
        <v>1</v>
      </c>
      <c r="I35" s="13">
        <v>0</v>
      </c>
      <c r="J35" s="14">
        <v>2</v>
      </c>
      <c r="K35" s="12">
        <v>3</v>
      </c>
      <c r="L35" s="13">
        <v>0</v>
      </c>
      <c r="M35" s="13">
        <v>2</v>
      </c>
      <c r="N35" s="106">
        <v>4</v>
      </c>
      <c r="O35" s="12">
        <v>4</v>
      </c>
      <c r="P35" s="13">
        <v>1</v>
      </c>
      <c r="Q35" s="13">
        <v>1</v>
      </c>
      <c r="R35" s="10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7</v>
      </c>
      <c r="B36" s="86" t="str">
        <f t="shared" si="2"/>
        <v>Frank Oldham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06"/>
      <c r="O36" s="12">
        <v>2</v>
      </c>
      <c r="P36" s="13">
        <v>0</v>
      </c>
      <c r="Q36" s="13">
        <v>2</v>
      </c>
      <c r="R36" s="10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5</v>
      </c>
      <c r="B37" s="86" t="str">
        <f t="shared" si="2"/>
        <v>Doug Biggins</v>
      </c>
      <c r="C37" s="12">
        <v>6</v>
      </c>
      <c r="D37" s="13">
        <v>4</v>
      </c>
      <c r="E37" s="13">
        <v>0</v>
      </c>
      <c r="F37" s="14">
        <v>3</v>
      </c>
      <c r="G37" s="12">
        <v>4</v>
      </c>
      <c r="H37" s="13">
        <v>0</v>
      </c>
      <c r="I37" s="13">
        <v>1</v>
      </c>
      <c r="J37" s="14">
        <v>1</v>
      </c>
      <c r="K37" s="12">
        <v>5</v>
      </c>
      <c r="L37" s="13">
        <v>0</v>
      </c>
      <c r="M37" s="13">
        <v>2</v>
      </c>
      <c r="N37" s="106">
        <v>2</v>
      </c>
      <c r="O37" s="12"/>
      <c r="P37" s="13"/>
      <c r="Q37" s="13"/>
      <c r="R37" s="10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74</v>
      </c>
      <c r="B38" s="86" t="str">
        <f t="shared" si="2"/>
        <v>Mike Jackson</v>
      </c>
      <c r="C38" s="12">
        <v>3</v>
      </c>
      <c r="D38" s="13">
        <v>0</v>
      </c>
      <c r="E38" s="13">
        <v>2</v>
      </c>
      <c r="F38" s="14">
        <v>0</v>
      </c>
      <c r="G38" s="12"/>
      <c r="H38" s="13"/>
      <c r="I38" s="13"/>
      <c r="J38" s="14"/>
      <c r="K38" s="12">
        <v>0</v>
      </c>
      <c r="L38" s="13">
        <v>0</v>
      </c>
      <c r="M38" s="13">
        <v>0</v>
      </c>
      <c r="N38" s="106">
        <v>0</v>
      </c>
      <c r="O38" s="15">
        <v>3</v>
      </c>
      <c r="P38" s="13">
        <v>2</v>
      </c>
      <c r="Q38" s="13">
        <v>1</v>
      </c>
      <c r="R38" s="123">
        <v>2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29</v>
      </c>
      <c r="B39" s="86" t="str">
        <f t="shared" si="2"/>
        <v>Frank Facio</v>
      </c>
      <c r="C39" s="12"/>
      <c r="D39" s="13"/>
      <c r="E39" s="13"/>
      <c r="F39" s="14"/>
      <c r="G39" s="12"/>
      <c r="H39" s="13"/>
      <c r="I39" s="13"/>
      <c r="J39" s="14"/>
      <c r="K39" s="12">
        <v>1</v>
      </c>
      <c r="L39" s="13">
        <v>1</v>
      </c>
      <c r="M39" s="13">
        <v>0</v>
      </c>
      <c r="N39" s="106">
        <v>0</v>
      </c>
      <c r="O39" s="15">
        <v>4</v>
      </c>
      <c r="P39" s="13">
        <v>0</v>
      </c>
      <c r="Q39" s="13">
        <v>1</v>
      </c>
      <c r="R39" s="16">
        <v>2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17</v>
      </c>
      <c r="B40" s="86" t="str">
        <f t="shared" si="2"/>
        <v>Ron Watson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06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3</v>
      </c>
      <c r="B41" s="86" t="str">
        <f t="shared" si="2"/>
        <v>Mike Malloy</v>
      </c>
      <c r="C41" s="12">
        <v>5</v>
      </c>
      <c r="D41" s="13">
        <v>2</v>
      </c>
      <c r="E41" s="13">
        <v>1</v>
      </c>
      <c r="F41" s="14">
        <v>0</v>
      </c>
      <c r="G41" s="12">
        <v>4</v>
      </c>
      <c r="H41" s="13">
        <v>1</v>
      </c>
      <c r="I41" s="13">
        <v>0</v>
      </c>
      <c r="J41" s="14">
        <v>0</v>
      </c>
      <c r="K41" s="12">
        <v>4</v>
      </c>
      <c r="L41" s="13">
        <v>2</v>
      </c>
      <c r="M41" s="13">
        <v>0</v>
      </c>
      <c r="N41" s="106">
        <v>0</v>
      </c>
      <c r="O41" s="15">
        <v>3</v>
      </c>
      <c r="P41" s="13">
        <v>0</v>
      </c>
      <c r="Q41" s="13">
        <v>2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 t="str">
        <f t="shared" si="2"/>
        <v>15</v>
      </c>
      <c r="B42" s="86" t="str">
        <f t="shared" si="2"/>
        <v>Willie Scales</v>
      </c>
      <c r="C42" s="12"/>
      <c r="D42" s="13"/>
      <c r="E42" s="13"/>
      <c r="F42" s="14"/>
      <c r="G42" s="12"/>
      <c r="H42" s="13"/>
      <c r="I42" s="13"/>
      <c r="J42" s="14"/>
      <c r="K42" s="12">
        <v>1</v>
      </c>
      <c r="L42" s="13">
        <v>0</v>
      </c>
      <c r="M42" s="13">
        <v>1</v>
      </c>
      <c r="N42" s="106">
        <v>0</v>
      </c>
      <c r="O42" s="15">
        <v>2</v>
      </c>
      <c r="P42" s="13">
        <v>0</v>
      </c>
      <c r="Q42" s="13">
        <v>0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 t="str">
        <f t="shared" si="2"/>
        <v>4</v>
      </c>
      <c r="B43" s="86" t="str">
        <f t="shared" si="2"/>
        <v>Kathleen Trustche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06"/>
      <c r="O43" s="15">
        <v>1</v>
      </c>
      <c r="P43" s="13">
        <v>0</v>
      </c>
      <c r="Q43" s="13">
        <v>1</v>
      </c>
      <c r="R43" s="16">
        <v>0</v>
      </c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06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Jon Walker</v>
      </c>
      <c r="C50" s="20">
        <v>32</v>
      </c>
      <c r="D50" s="21">
        <v>17</v>
      </c>
      <c r="E50" s="21">
        <v>4</v>
      </c>
      <c r="F50" s="22">
        <v>11</v>
      </c>
      <c r="G50" s="20">
        <v>25</v>
      </c>
      <c r="H50" s="21">
        <v>7</v>
      </c>
      <c r="I50" s="21">
        <v>5</v>
      </c>
      <c r="J50" s="22">
        <v>15</v>
      </c>
      <c r="K50" s="20">
        <v>26</v>
      </c>
      <c r="L50" s="21">
        <v>8</v>
      </c>
      <c r="M50" s="21">
        <v>7</v>
      </c>
      <c r="N50" s="22">
        <v>13</v>
      </c>
      <c r="O50" s="20">
        <v>23</v>
      </c>
      <c r="P50" s="21">
        <v>5</v>
      </c>
      <c r="Q50" s="21">
        <v>9</v>
      </c>
      <c r="R50" s="23">
        <v>11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Cory Buckingham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32</v>
      </c>
      <c r="D54" s="29">
        <f t="shared" si="3"/>
        <v>17</v>
      </c>
      <c r="E54" s="29">
        <f t="shared" si="3"/>
        <v>4</v>
      </c>
      <c r="F54" s="29">
        <f t="shared" si="3"/>
        <v>11</v>
      </c>
      <c r="G54" s="29">
        <f t="shared" si="3"/>
        <v>25</v>
      </c>
      <c r="H54" s="29">
        <f t="shared" si="3"/>
        <v>7</v>
      </c>
      <c r="I54" s="29">
        <f t="shared" si="3"/>
        <v>5</v>
      </c>
      <c r="J54" s="29">
        <f t="shared" si="3"/>
        <v>15</v>
      </c>
      <c r="K54" s="29">
        <f t="shared" si="3"/>
        <v>26</v>
      </c>
      <c r="L54" s="29">
        <f t="shared" si="3"/>
        <v>8</v>
      </c>
      <c r="M54" s="29">
        <f t="shared" si="3"/>
        <v>7</v>
      </c>
      <c r="N54" s="29">
        <f t="shared" si="3"/>
        <v>13</v>
      </c>
      <c r="O54" s="29">
        <f t="shared" si="3"/>
        <v>23</v>
      </c>
      <c r="P54" s="29">
        <f t="shared" si="3"/>
        <v>5</v>
      </c>
      <c r="Q54" s="29">
        <f t="shared" si="3"/>
        <v>9</v>
      </c>
      <c r="R54" s="29">
        <f t="shared" si="3"/>
        <v>11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137</v>
      </c>
      <c r="D55" s="30">
        <f>SUM(P27,D54)</f>
        <v>71</v>
      </c>
      <c r="E55" s="30">
        <f>SUM(Q27,E54)</f>
        <v>27</v>
      </c>
      <c r="F55" s="30">
        <f>SUM(R27,F54)</f>
        <v>50</v>
      </c>
      <c r="G55" s="30">
        <f t="shared" ref="G55:R55" si="4">SUM(C55,G54)</f>
        <v>162</v>
      </c>
      <c r="H55" s="30">
        <f t="shared" si="4"/>
        <v>78</v>
      </c>
      <c r="I55" s="30">
        <f t="shared" si="4"/>
        <v>32</v>
      </c>
      <c r="J55" s="30">
        <f t="shared" si="4"/>
        <v>65</v>
      </c>
      <c r="K55" s="30">
        <f t="shared" si="4"/>
        <v>188</v>
      </c>
      <c r="L55" s="30">
        <f t="shared" si="4"/>
        <v>86</v>
      </c>
      <c r="M55" s="30">
        <f t="shared" si="4"/>
        <v>39</v>
      </c>
      <c r="N55" s="30">
        <f t="shared" si="4"/>
        <v>78</v>
      </c>
      <c r="O55" s="31">
        <f t="shared" si="4"/>
        <v>211</v>
      </c>
      <c r="P55" s="30">
        <f t="shared" si="4"/>
        <v>91</v>
      </c>
      <c r="Q55" s="30">
        <f t="shared" si="4"/>
        <v>48</v>
      </c>
      <c r="R55" s="32">
        <f t="shared" si="4"/>
        <v>89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92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19</v>
      </c>
      <c r="B59" s="86" t="str">
        <f t="shared" ref="B59:B76" si="6">B31</f>
        <v>Steve Lyles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22</v>
      </c>
      <c r="P59" s="88">
        <f>SUM(D3,H3,L3,P3,D31,H31,L31,P31,D59,H59,L59)</f>
        <v>13</v>
      </c>
      <c r="Q59" s="88">
        <f>SUM(E3,I3,M3,Q3,E31,I31,M31,Q31,E59,I59,M59)</f>
        <v>3</v>
      </c>
      <c r="R59" s="89">
        <f>SUM(F3,J3,N3,R3,F31,J31,N31,R31,F59,J59,N59)</f>
        <v>1</v>
      </c>
      <c r="S59" s="84">
        <f>IF(O59=0,0,AVERAGE(P59/O59))</f>
        <v>0.59090909090909094</v>
      </c>
      <c r="U59" s="43" t="s">
        <v>196</v>
      </c>
      <c r="V59" s="86" t="s">
        <v>56</v>
      </c>
      <c r="W59" s="59">
        <v>1</v>
      </c>
      <c r="X59" s="59">
        <v>1</v>
      </c>
      <c r="Y59" s="60">
        <v>0.59090909090909094</v>
      </c>
      <c r="Z59" s="60" t="s">
        <v>270</v>
      </c>
      <c r="AA59" s="60">
        <v>0.16666666666666666</v>
      </c>
      <c r="AB59" s="60" t="s">
        <v>270</v>
      </c>
      <c r="AC59" s="59">
        <v>6</v>
      </c>
      <c r="AD59" s="105">
        <v>0.59090909090909094</v>
      </c>
    </row>
    <row r="60" spans="1:30" x14ac:dyDescent="0.2">
      <c r="A60" s="83" t="str">
        <f t="shared" si="5"/>
        <v>16</v>
      </c>
      <c r="B60" s="86" t="str">
        <f t="shared" si="6"/>
        <v>Ethan Johnston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37</v>
      </c>
      <c r="P60" s="56">
        <f t="shared" si="7"/>
        <v>25</v>
      </c>
      <c r="Q60" s="56">
        <f t="shared" si="7"/>
        <v>7</v>
      </c>
      <c r="R60" s="91">
        <f t="shared" si="7"/>
        <v>37</v>
      </c>
      <c r="S60" s="85">
        <f t="shared" ref="S60:S76" si="8">IF(O60=0,0,AVERAGE(P60/O60))</f>
        <v>0.67567567567567566</v>
      </c>
      <c r="U60" s="43" t="s">
        <v>175</v>
      </c>
      <c r="V60" s="86" t="s">
        <v>89</v>
      </c>
      <c r="W60" s="59">
        <v>37</v>
      </c>
      <c r="X60" s="59">
        <v>37</v>
      </c>
      <c r="Y60" s="60">
        <v>0.67567567567567566</v>
      </c>
      <c r="Z60" s="60" t="s">
        <v>270</v>
      </c>
      <c r="AA60" s="60">
        <v>4.625</v>
      </c>
      <c r="AB60" s="60" t="s">
        <v>270</v>
      </c>
      <c r="AC60" s="59">
        <v>8</v>
      </c>
      <c r="AD60" s="105">
        <v>0.67567567567567566</v>
      </c>
    </row>
    <row r="61" spans="1:30" x14ac:dyDescent="0.2">
      <c r="A61" s="83" t="str">
        <f t="shared" si="5"/>
        <v>2</v>
      </c>
      <c r="B61" s="86" t="str">
        <f t="shared" si="6"/>
        <v>Demitris Morrow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16</v>
      </c>
      <c r="P61" s="56">
        <f t="shared" si="9"/>
        <v>9</v>
      </c>
      <c r="Q61" s="56">
        <f t="shared" si="9"/>
        <v>1</v>
      </c>
      <c r="R61" s="91">
        <f t="shared" si="9"/>
        <v>10</v>
      </c>
      <c r="S61" s="85">
        <f t="shared" si="8"/>
        <v>0.5625</v>
      </c>
      <c r="U61" s="43" t="s">
        <v>112</v>
      </c>
      <c r="V61" s="86" t="s">
        <v>232</v>
      </c>
      <c r="W61" s="59">
        <v>10</v>
      </c>
      <c r="X61" s="59">
        <v>10</v>
      </c>
      <c r="Y61" s="60">
        <v>0.5625</v>
      </c>
      <c r="Z61" s="60" t="s">
        <v>276</v>
      </c>
      <c r="AA61" s="60">
        <v>1.4285714285714286</v>
      </c>
      <c r="AB61" s="60" t="s">
        <v>270</v>
      </c>
      <c r="AC61" s="59">
        <v>7</v>
      </c>
      <c r="AD61" s="105">
        <v>0.45</v>
      </c>
    </row>
    <row r="62" spans="1:30" x14ac:dyDescent="0.2">
      <c r="A62" s="83" t="str">
        <f t="shared" si="5"/>
        <v>40</v>
      </c>
      <c r="B62" s="86" t="str">
        <f t="shared" si="6"/>
        <v>Rich Krussell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33</v>
      </c>
      <c r="P62" s="56">
        <f t="shared" si="10"/>
        <v>13</v>
      </c>
      <c r="Q62" s="56">
        <f t="shared" si="10"/>
        <v>10</v>
      </c>
      <c r="R62" s="91">
        <f t="shared" si="10"/>
        <v>16</v>
      </c>
      <c r="S62" s="85">
        <f t="shared" si="8"/>
        <v>0.39393939393939392</v>
      </c>
      <c r="U62" s="43" t="s">
        <v>186</v>
      </c>
      <c r="V62" s="86" t="s">
        <v>157</v>
      </c>
      <c r="W62" s="59">
        <v>16</v>
      </c>
      <c r="X62" s="59">
        <v>16</v>
      </c>
      <c r="Y62" s="60">
        <v>0.39393939393939392</v>
      </c>
      <c r="Z62" s="60" t="s">
        <v>270</v>
      </c>
      <c r="AA62" s="60">
        <v>2</v>
      </c>
      <c r="AB62" s="60" t="s">
        <v>270</v>
      </c>
      <c r="AC62" s="59">
        <v>8</v>
      </c>
      <c r="AD62" s="105">
        <v>0.39393939393939392</v>
      </c>
    </row>
    <row r="63" spans="1:30" x14ac:dyDescent="0.2">
      <c r="A63" s="83" t="str">
        <f t="shared" si="5"/>
        <v>11</v>
      </c>
      <c r="B63" s="86" t="str">
        <f t="shared" si="6"/>
        <v>John Parker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15</v>
      </c>
      <c r="P63" s="56">
        <f t="shared" si="11"/>
        <v>3</v>
      </c>
      <c r="Q63" s="56">
        <f t="shared" si="11"/>
        <v>3</v>
      </c>
      <c r="R63" s="91">
        <f t="shared" si="11"/>
        <v>11</v>
      </c>
      <c r="S63" s="85">
        <f t="shared" si="8"/>
        <v>0.2</v>
      </c>
      <c r="U63" s="43" t="s">
        <v>113</v>
      </c>
      <c r="V63" s="86" t="s">
        <v>57</v>
      </c>
      <c r="W63" s="59">
        <v>11</v>
      </c>
      <c r="X63" s="59">
        <v>11</v>
      </c>
      <c r="Y63" s="60">
        <v>0.2</v>
      </c>
      <c r="Z63" s="60" t="s">
        <v>276</v>
      </c>
      <c r="AA63" s="60">
        <v>1.5714285714285714</v>
      </c>
      <c r="AB63" s="60" t="s">
        <v>270</v>
      </c>
      <c r="AC63" s="59">
        <v>7</v>
      </c>
      <c r="AD63" s="105">
        <v>0.15</v>
      </c>
    </row>
    <row r="64" spans="1:30" x14ac:dyDescent="0.2">
      <c r="A64" s="83" t="str">
        <f t="shared" si="5"/>
        <v>7</v>
      </c>
      <c r="B64" s="86" t="str">
        <f t="shared" si="6"/>
        <v>Frank Oldham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4</v>
      </c>
      <c r="P64" s="56">
        <f t="shared" si="12"/>
        <v>0</v>
      </c>
      <c r="Q64" s="56">
        <f t="shared" si="12"/>
        <v>3</v>
      </c>
      <c r="R64" s="91">
        <f t="shared" si="12"/>
        <v>0</v>
      </c>
      <c r="S64" s="85">
        <f t="shared" si="8"/>
        <v>0</v>
      </c>
      <c r="U64" s="43" t="s">
        <v>110</v>
      </c>
      <c r="V64" s="86" t="s">
        <v>213</v>
      </c>
      <c r="W64" s="59">
        <v>0</v>
      </c>
      <c r="X64" s="59" t="s">
        <v>442</v>
      </c>
      <c r="Y64" s="60">
        <v>0</v>
      </c>
      <c r="Z64" s="60" t="s">
        <v>276</v>
      </c>
      <c r="AA64" s="60">
        <v>0</v>
      </c>
      <c r="AB64" s="60" t="s">
        <v>277</v>
      </c>
      <c r="AC64" s="59">
        <v>3</v>
      </c>
      <c r="AD64" s="105">
        <v>0</v>
      </c>
    </row>
    <row r="65" spans="1:30" x14ac:dyDescent="0.2">
      <c r="A65" s="83" t="str">
        <f t="shared" si="5"/>
        <v>5</v>
      </c>
      <c r="B65" s="86" t="str">
        <f t="shared" si="6"/>
        <v>Doug Biggins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30</v>
      </c>
      <c r="P65" s="56">
        <f t="shared" si="13"/>
        <v>14</v>
      </c>
      <c r="Q65" s="56">
        <f t="shared" si="13"/>
        <v>3</v>
      </c>
      <c r="R65" s="91">
        <f t="shared" si="13"/>
        <v>9</v>
      </c>
      <c r="S65" s="85">
        <f t="shared" si="8"/>
        <v>0.46666666666666667</v>
      </c>
      <c r="U65" s="43" t="s">
        <v>119</v>
      </c>
      <c r="V65" s="86" t="s">
        <v>58</v>
      </c>
      <c r="W65" s="59">
        <v>9</v>
      </c>
      <c r="X65" s="59">
        <v>9</v>
      </c>
      <c r="Y65" s="60">
        <v>0.46666666666666667</v>
      </c>
      <c r="Z65" s="60" t="s">
        <v>270</v>
      </c>
      <c r="AA65" s="60">
        <v>1.2857142857142858</v>
      </c>
      <c r="AB65" s="60" t="s">
        <v>270</v>
      </c>
      <c r="AC65" s="59">
        <v>7</v>
      </c>
      <c r="AD65" s="105">
        <v>0.46666666666666667</v>
      </c>
    </row>
    <row r="66" spans="1:30" x14ac:dyDescent="0.2">
      <c r="A66" s="83" t="str">
        <f t="shared" si="5"/>
        <v>74</v>
      </c>
      <c r="B66" s="86" t="str">
        <f t="shared" si="6"/>
        <v>Mike Jackson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10</v>
      </c>
      <c r="P66" s="56">
        <f t="shared" si="14"/>
        <v>3</v>
      </c>
      <c r="Q66" s="56">
        <f t="shared" si="14"/>
        <v>5</v>
      </c>
      <c r="R66" s="91">
        <f t="shared" si="14"/>
        <v>2</v>
      </c>
      <c r="S66" s="85">
        <f t="shared" si="8"/>
        <v>0.3</v>
      </c>
      <c r="U66" s="43" t="s">
        <v>179</v>
      </c>
      <c r="V66" s="86" t="s">
        <v>316</v>
      </c>
      <c r="W66" s="59">
        <v>2</v>
      </c>
      <c r="X66" s="59">
        <v>2</v>
      </c>
      <c r="Y66" s="60">
        <v>0.3</v>
      </c>
      <c r="Z66" s="60" t="s">
        <v>276</v>
      </c>
      <c r="AA66" s="60">
        <v>0.33333333333333331</v>
      </c>
      <c r="AB66" s="60" t="s">
        <v>270</v>
      </c>
      <c r="AC66" s="59">
        <v>6</v>
      </c>
      <c r="AD66" s="105">
        <v>0.15</v>
      </c>
    </row>
    <row r="67" spans="1:30" x14ac:dyDescent="0.2">
      <c r="A67" s="83" t="str">
        <f t="shared" si="5"/>
        <v>29</v>
      </c>
      <c r="B67" s="86" t="str">
        <f t="shared" si="6"/>
        <v>Frank Facio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11</v>
      </c>
      <c r="P67" s="56">
        <f t="shared" si="15"/>
        <v>3</v>
      </c>
      <c r="Q67" s="56">
        <f t="shared" si="15"/>
        <v>4</v>
      </c>
      <c r="R67" s="91">
        <f t="shared" si="15"/>
        <v>2</v>
      </c>
      <c r="S67" s="85">
        <f t="shared" si="8"/>
        <v>0.27272727272727271</v>
      </c>
      <c r="U67" s="43" t="s">
        <v>317</v>
      </c>
      <c r="V67" s="86" t="s">
        <v>318</v>
      </c>
      <c r="W67" s="59">
        <v>2</v>
      </c>
      <c r="X67" s="59">
        <v>2</v>
      </c>
      <c r="Y67" s="60">
        <v>0.27272727272727271</v>
      </c>
      <c r="Z67" s="60" t="s">
        <v>276</v>
      </c>
      <c r="AA67" s="60">
        <v>0.5</v>
      </c>
      <c r="AB67" s="60" t="s">
        <v>270</v>
      </c>
      <c r="AC67" s="59">
        <v>4</v>
      </c>
      <c r="AD67" s="105">
        <v>0.15</v>
      </c>
    </row>
    <row r="68" spans="1:30" x14ac:dyDescent="0.2">
      <c r="A68" s="83" t="str">
        <f t="shared" si="5"/>
        <v>17</v>
      </c>
      <c r="B68" s="86" t="str">
        <f t="shared" si="6"/>
        <v>Ron Watson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1</v>
      </c>
      <c r="S68" s="85">
        <f t="shared" si="8"/>
        <v>0</v>
      </c>
      <c r="U68" s="43" t="s">
        <v>168</v>
      </c>
      <c r="V68" s="86" t="s">
        <v>374</v>
      </c>
      <c r="W68" s="59">
        <v>1</v>
      </c>
      <c r="X68" s="59">
        <v>1</v>
      </c>
      <c r="Y68" s="60">
        <v>0</v>
      </c>
      <c r="Z68" s="60" t="s">
        <v>276</v>
      </c>
      <c r="AA68" s="60">
        <v>1</v>
      </c>
      <c r="AB68" s="60" t="s">
        <v>277</v>
      </c>
      <c r="AC68" s="59">
        <v>1</v>
      </c>
      <c r="AD68" s="105">
        <v>0</v>
      </c>
    </row>
    <row r="69" spans="1:30" x14ac:dyDescent="0.2">
      <c r="A69" s="83" t="str">
        <f t="shared" si="5"/>
        <v>3</v>
      </c>
      <c r="B69" s="86" t="str">
        <f t="shared" si="6"/>
        <v>Mike Malloy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28</v>
      </c>
      <c r="P69" s="56">
        <f t="shared" si="17"/>
        <v>8</v>
      </c>
      <c r="Q69" s="56">
        <f t="shared" si="17"/>
        <v>6</v>
      </c>
      <c r="R69" s="91">
        <f t="shared" si="17"/>
        <v>0</v>
      </c>
      <c r="S69" s="85">
        <f t="shared" si="8"/>
        <v>0.2857142857142857</v>
      </c>
      <c r="U69" s="43" t="s">
        <v>191</v>
      </c>
      <c r="V69" s="86" t="s">
        <v>375</v>
      </c>
      <c r="W69" s="59">
        <v>0</v>
      </c>
      <c r="X69" s="59" t="s">
        <v>442</v>
      </c>
      <c r="Y69" s="60">
        <v>0.2857142857142857</v>
      </c>
      <c r="Z69" s="60" t="s">
        <v>270</v>
      </c>
      <c r="AA69" s="60">
        <v>0</v>
      </c>
      <c r="AB69" s="60" t="s">
        <v>270</v>
      </c>
      <c r="AC69" s="59">
        <v>7</v>
      </c>
      <c r="AD69" s="105">
        <v>0.2857142857142857</v>
      </c>
    </row>
    <row r="70" spans="1:30" x14ac:dyDescent="0.2">
      <c r="A70" s="83" t="str">
        <f t="shared" si="5"/>
        <v>15</v>
      </c>
      <c r="B70" s="86" t="str">
        <f t="shared" si="6"/>
        <v>Willie Scales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4</v>
      </c>
      <c r="P70" s="93">
        <f t="shared" si="18"/>
        <v>0</v>
      </c>
      <c r="Q70" s="93">
        <f t="shared" si="18"/>
        <v>2</v>
      </c>
      <c r="R70" s="94">
        <f t="shared" si="18"/>
        <v>0</v>
      </c>
      <c r="S70" s="85">
        <f t="shared" si="8"/>
        <v>0</v>
      </c>
      <c r="U70" s="43" t="s">
        <v>181</v>
      </c>
      <c r="V70" s="86" t="s">
        <v>261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3</v>
      </c>
      <c r="AD70" s="105">
        <v>0</v>
      </c>
    </row>
    <row r="71" spans="1:30" x14ac:dyDescent="0.2">
      <c r="A71" s="83" t="str">
        <f t="shared" si="5"/>
        <v>4</v>
      </c>
      <c r="B71" s="86" t="str">
        <f t="shared" si="6"/>
        <v>Kathleen Trustche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1</v>
      </c>
      <c r="P71" s="56">
        <f t="shared" si="19"/>
        <v>0</v>
      </c>
      <c r="Q71" s="56">
        <f t="shared" si="19"/>
        <v>1</v>
      </c>
      <c r="R71" s="91">
        <f t="shared" si="19"/>
        <v>0</v>
      </c>
      <c r="S71" s="85">
        <f t="shared" si="8"/>
        <v>0</v>
      </c>
      <c r="U71" s="43" t="s">
        <v>118</v>
      </c>
      <c r="V71" s="86" t="s">
        <v>440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1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Jon Walker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200</v>
      </c>
      <c r="P78" s="21">
        <f t="shared" si="25"/>
        <v>89</v>
      </c>
      <c r="Q78" s="142">
        <f t="shared" si="25"/>
        <v>39</v>
      </c>
      <c r="R78" s="141"/>
      <c r="S78" s="143">
        <f>SUM(Q78/O78)</f>
        <v>0.19500000000000001</v>
      </c>
      <c r="V78" s="56" t="s">
        <v>23</v>
      </c>
      <c r="W78" s="59">
        <v>89</v>
      </c>
      <c r="X78" s="59">
        <v>89</v>
      </c>
      <c r="Y78" s="61"/>
      <c r="Z78" s="61"/>
      <c r="AA78" s="61"/>
      <c r="AB78" s="61"/>
      <c r="AC78" s="62"/>
    </row>
    <row r="79" spans="1:30" x14ac:dyDescent="0.2">
      <c r="A79" s="11"/>
      <c r="B79" s="140" t="str">
        <f>B51</f>
        <v>Cory Buckingham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11</v>
      </c>
      <c r="P79" s="56">
        <f t="shared" si="25"/>
        <v>2</v>
      </c>
      <c r="Q79" s="56">
        <f t="shared" si="25"/>
        <v>9</v>
      </c>
      <c r="R79" s="91"/>
      <c r="S79" s="144">
        <f>SUM(Q79/O79)</f>
        <v>0.81818181818181823</v>
      </c>
      <c r="V79" s="67" t="s">
        <v>24</v>
      </c>
      <c r="W79" s="62"/>
      <c r="X79" s="62"/>
      <c r="Y79" s="68">
        <v>0.67567567567567566</v>
      </c>
      <c r="Z79" s="68"/>
      <c r="AA79" s="68">
        <v>4.625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211</v>
      </c>
      <c r="P82" s="29">
        <f t="shared" si="26"/>
        <v>91</v>
      </c>
      <c r="Q82" s="29">
        <f t="shared" si="26"/>
        <v>48</v>
      </c>
      <c r="R82" s="29">
        <f t="shared" si="26"/>
        <v>89</v>
      </c>
      <c r="S82" s="69">
        <f>AVERAGE(P82/O82)</f>
        <v>0.43127962085308058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211</v>
      </c>
      <c r="D83" s="29">
        <f>SUM(P55,D82)</f>
        <v>91</v>
      </c>
      <c r="E83" s="29">
        <f>SUM(Q55,E82)</f>
        <v>48</v>
      </c>
      <c r="F83" s="29">
        <f>SUM(R55,F82)</f>
        <v>89</v>
      </c>
      <c r="G83" s="29">
        <f t="shared" ref="G83:M83" si="27">SUM(C83,G82)</f>
        <v>211</v>
      </c>
      <c r="H83" s="29">
        <f t="shared" si="27"/>
        <v>91</v>
      </c>
      <c r="I83" s="29">
        <f t="shared" si="27"/>
        <v>48</v>
      </c>
      <c r="J83" s="29">
        <f>SUM(F83,J82)</f>
        <v>89</v>
      </c>
      <c r="K83" s="29">
        <f t="shared" si="27"/>
        <v>211</v>
      </c>
      <c r="L83" s="29">
        <f t="shared" si="27"/>
        <v>91</v>
      </c>
      <c r="M83" s="29">
        <f t="shared" si="27"/>
        <v>48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0.44171779141104295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88</v>
      </c>
      <c r="X86" s="79">
        <v>0.80499999999999994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376</v>
      </c>
      <c r="X87" s="147">
        <v>0.18181818181818177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1:T45">
    <sortCondition ref="T3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89" priority="5" stopIfTrue="1" operator="equal">
      <formula>$Y$79</formula>
    </cfRule>
  </conditionalFormatting>
  <conditionalFormatting sqref="AA59:AB74 AA77:AB77">
    <cfRule type="cellIs" dxfId="88" priority="6" stopIfTrue="1" operator="equal">
      <formula>$AA$79</formula>
    </cfRule>
  </conditionalFormatting>
  <conditionalFormatting sqref="Y75:Z75">
    <cfRule type="cellIs" dxfId="87" priority="3" stopIfTrue="1" operator="equal">
      <formula>$Y$79</formula>
    </cfRule>
  </conditionalFormatting>
  <conditionalFormatting sqref="AA75:AB75">
    <cfRule type="cellIs" dxfId="86" priority="4" stopIfTrue="1" operator="equal">
      <formula>$AA$79</formula>
    </cfRule>
  </conditionalFormatting>
  <conditionalFormatting sqref="Y76:Z76">
    <cfRule type="cellIs" dxfId="85" priority="1" stopIfTrue="1" operator="equal">
      <formula>$Y$79</formula>
    </cfRule>
  </conditionalFormatting>
  <conditionalFormatting sqref="AA76:AB76">
    <cfRule type="cellIs" dxfId="8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73" t="s">
        <v>71</v>
      </c>
      <c r="D1" s="174"/>
      <c r="E1" s="175"/>
      <c r="F1" s="4">
        <v>9</v>
      </c>
      <c r="G1" s="173" t="s">
        <v>75</v>
      </c>
      <c r="H1" s="174"/>
      <c r="I1" s="175"/>
      <c r="J1" s="4">
        <v>14</v>
      </c>
      <c r="K1" s="173" t="s">
        <v>285</v>
      </c>
      <c r="L1" s="174"/>
      <c r="M1" s="175"/>
      <c r="N1" s="4">
        <v>6</v>
      </c>
      <c r="O1" s="180" t="s">
        <v>42</v>
      </c>
      <c r="P1" s="174"/>
      <c r="Q1" s="175"/>
      <c r="R1" s="5">
        <v>6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56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111</v>
      </c>
      <c r="B3" s="86" t="s">
        <v>377</v>
      </c>
      <c r="C3" s="12">
        <v>3</v>
      </c>
      <c r="D3" s="130">
        <v>0</v>
      </c>
      <c r="E3" s="130">
        <v>3</v>
      </c>
      <c r="F3" s="14">
        <v>5</v>
      </c>
      <c r="G3" s="12">
        <v>5</v>
      </c>
      <c r="H3" s="130">
        <v>1</v>
      </c>
      <c r="I3" s="130">
        <v>2</v>
      </c>
      <c r="J3" s="14">
        <v>7</v>
      </c>
      <c r="K3" s="12">
        <v>4</v>
      </c>
      <c r="L3" s="130">
        <v>2</v>
      </c>
      <c r="M3" s="130">
        <v>2</v>
      </c>
      <c r="N3" s="14">
        <v>4</v>
      </c>
      <c r="O3" s="12">
        <v>4</v>
      </c>
      <c r="P3" s="130">
        <v>1</v>
      </c>
      <c r="Q3" s="130">
        <v>3</v>
      </c>
      <c r="R3" s="14">
        <v>5</v>
      </c>
      <c r="S3" s="17"/>
    </row>
    <row r="4" spans="1:19" x14ac:dyDescent="0.2">
      <c r="A4" s="83" t="s">
        <v>214</v>
      </c>
      <c r="B4" s="86" t="s">
        <v>223</v>
      </c>
      <c r="C4" s="12">
        <v>3</v>
      </c>
      <c r="D4" s="130">
        <v>0</v>
      </c>
      <c r="E4" s="130">
        <v>2</v>
      </c>
      <c r="F4" s="14">
        <v>0</v>
      </c>
      <c r="G4" s="116">
        <v>4</v>
      </c>
      <c r="H4" s="117">
        <v>2</v>
      </c>
      <c r="I4" s="117">
        <v>2</v>
      </c>
      <c r="J4" s="118">
        <v>0</v>
      </c>
      <c r="K4" s="116">
        <v>4</v>
      </c>
      <c r="L4" s="117">
        <v>0</v>
      </c>
      <c r="M4" s="117">
        <v>2</v>
      </c>
      <c r="N4" s="118">
        <v>1</v>
      </c>
      <c r="O4" s="12">
        <v>3</v>
      </c>
      <c r="P4" s="130">
        <v>0</v>
      </c>
      <c r="Q4" s="130">
        <v>3</v>
      </c>
      <c r="R4" s="14">
        <v>0</v>
      </c>
      <c r="S4" s="17"/>
    </row>
    <row r="5" spans="1:19" x14ac:dyDescent="0.2">
      <c r="A5" s="83" t="s">
        <v>188</v>
      </c>
      <c r="B5" s="86" t="s">
        <v>155</v>
      </c>
      <c r="C5" s="12">
        <v>3</v>
      </c>
      <c r="D5" s="130">
        <v>0</v>
      </c>
      <c r="E5" s="130">
        <v>2</v>
      </c>
      <c r="F5" s="14">
        <v>0</v>
      </c>
      <c r="G5" s="116">
        <v>4</v>
      </c>
      <c r="H5" s="117">
        <v>1</v>
      </c>
      <c r="I5" s="117">
        <v>1</v>
      </c>
      <c r="J5" s="118">
        <v>1</v>
      </c>
      <c r="K5" s="116">
        <v>3</v>
      </c>
      <c r="L5" s="117">
        <v>1</v>
      </c>
      <c r="M5" s="117">
        <v>2</v>
      </c>
      <c r="N5" s="118">
        <v>1</v>
      </c>
      <c r="O5" s="12">
        <v>3</v>
      </c>
      <c r="P5" s="130">
        <v>0</v>
      </c>
      <c r="Q5" s="130">
        <v>2</v>
      </c>
      <c r="R5" s="14">
        <v>0</v>
      </c>
      <c r="S5" s="17" t="s">
        <v>8</v>
      </c>
    </row>
    <row r="6" spans="1:19" x14ac:dyDescent="0.2">
      <c r="A6" s="83" t="s">
        <v>170</v>
      </c>
      <c r="B6" s="86" t="s">
        <v>156</v>
      </c>
      <c r="C6" s="12">
        <v>3</v>
      </c>
      <c r="D6" s="130">
        <v>0</v>
      </c>
      <c r="E6" s="130">
        <v>3</v>
      </c>
      <c r="F6" s="14">
        <v>0</v>
      </c>
      <c r="G6" s="116">
        <v>4</v>
      </c>
      <c r="H6" s="117">
        <v>0</v>
      </c>
      <c r="I6" s="117">
        <v>2</v>
      </c>
      <c r="J6" s="118">
        <v>0</v>
      </c>
      <c r="K6" s="116">
        <v>3</v>
      </c>
      <c r="L6" s="117">
        <v>0</v>
      </c>
      <c r="M6" s="117">
        <v>3</v>
      </c>
      <c r="N6" s="118">
        <v>0</v>
      </c>
      <c r="O6" s="12">
        <v>3</v>
      </c>
      <c r="P6" s="130">
        <v>0</v>
      </c>
      <c r="Q6" s="130">
        <v>2</v>
      </c>
      <c r="R6" s="14">
        <v>0</v>
      </c>
      <c r="S6" s="17"/>
    </row>
    <row r="7" spans="1:19" x14ac:dyDescent="0.2">
      <c r="A7" s="83" t="s">
        <v>108</v>
      </c>
      <c r="B7" s="86" t="s">
        <v>337</v>
      </c>
      <c r="C7" s="12">
        <v>3</v>
      </c>
      <c r="D7" s="130">
        <v>0</v>
      </c>
      <c r="E7" s="130">
        <v>2</v>
      </c>
      <c r="F7" s="14">
        <v>2</v>
      </c>
      <c r="G7" s="116">
        <v>4</v>
      </c>
      <c r="H7" s="117">
        <v>0</v>
      </c>
      <c r="I7" s="117">
        <v>3</v>
      </c>
      <c r="J7" s="118">
        <v>0</v>
      </c>
      <c r="K7" s="116">
        <v>4</v>
      </c>
      <c r="L7" s="117">
        <v>0</v>
      </c>
      <c r="M7" s="117">
        <v>3</v>
      </c>
      <c r="N7" s="118">
        <v>0</v>
      </c>
      <c r="O7" s="15">
        <v>3</v>
      </c>
      <c r="P7" s="130">
        <v>0</v>
      </c>
      <c r="Q7" s="130">
        <v>3</v>
      </c>
      <c r="R7" s="16">
        <v>0</v>
      </c>
      <c r="S7" s="17"/>
    </row>
    <row r="8" spans="1:19" x14ac:dyDescent="0.2">
      <c r="A8" s="83" t="s">
        <v>338</v>
      </c>
      <c r="B8" s="86" t="s">
        <v>215</v>
      </c>
      <c r="C8" s="12">
        <v>3</v>
      </c>
      <c r="D8" s="130">
        <v>0</v>
      </c>
      <c r="E8" s="130">
        <v>3</v>
      </c>
      <c r="F8" s="14">
        <v>0</v>
      </c>
      <c r="G8" s="116">
        <v>4</v>
      </c>
      <c r="H8" s="117">
        <v>3</v>
      </c>
      <c r="I8" s="117">
        <v>0</v>
      </c>
      <c r="J8" s="118">
        <v>0</v>
      </c>
      <c r="K8" s="116">
        <v>3</v>
      </c>
      <c r="L8" s="117">
        <v>0</v>
      </c>
      <c r="M8" s="117">
        <v>1</v>
      </c>
      <c r="N8" s="118">
        <v>0</v>
      </c>
      <c r="O8" s="15">
        <v>3</v>
      </c>
      <c r="P8" s="130">
        <v>0</v>
      </c>
      <c r="Q8" s="130">
        <v>2</v>
      </c>
      <c r="R8" s="16">
        <v>2</v>
      </c>
      <c r="S8" s="17"/>
    </row>
    <row r="9" spans="1:19" x14ac:dyDescent="0.2">
      <c r="A9" s="83" t="s">
        <v>191</v>
      </c>
      <c r="B9" s="86" t="s">
        <v>426</v>
      </c>
      <c r="C9" s="12"/>
      <c r="D9" s="130"/>
      <c r="E9" s="130"/>
      <c r="F9" s="14"/>
      <c r="G9" s="116"/>
      <c r="H9" s="117"/>
      <c r="I9" s="117"/>
      <c r="J9" s="118"/>
      <c r="K9" s="116"/>
      <c r="L9" s="117"/>
      <c r="M9" s="117"/>
      <c r="N9" s="118"/>
      <c r="O9" s="15"/>
      <c r="P9" s="130"/>
      <c r="Q9" s="130"/>
      <c r="R9" s="16"/>
      <c r="S9" s="17"/>
    </row>
    <row r="10" spans="1:19" x14ac:dyDescent="0.2">
      <c r="A10" s="83"/>
      <c r="B10" s="86"/>
      <c r="C10" s="12"/>
      <c r="D10" s="130"/>
      <c r="E10" s="130"/>
      <c r="F10" s="14"/>
      <c r="G10" s="12"/>
      <c r="H10" s="130"/>
      <c r="I10" s="130"/>
      <c r="J10" s="14"/>
      <c r="K10" s="12"/>
      <c r="L10" s="130"/>
      <c r="M10" s="130"/>
      <c r="N10" s="14"/>
      <c r="O10" s="15"/>
      <c r="P10" s="130"/>
      <c r="Q10" s="130"/>
      <c r="R10" s="16"/>
      <c r="S10" s="17"/>
    </row>
    <row r="11" spans="1:19" x14ac:dyDescent="0.2">
      <c r="A11" s="83"/>
      <c r="B11" s="86"/>
      <c r="C11" s="12"/>
      <c r="D11" s="130"/>
      <c r="E11" s="130"/>
      <c r="F11" s="14"/>
      <c r="G11" s="12"/>
      <c r="H11" s="130"/>
      <c r="I11" s="130"/>
      <c r="J11" s="14"/>
      <c r="K11" s="12"/>
      <c r="L11" s="130"/>
      <c r="M11" s="130"/>
      <c r="N11" s="14"/>
      <c r="O11" s="15"/>
      <c r="P11" s="130"/>
      <c r="Q11" s="130"/>
      <c r="R11" s="16"/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5"/>
      <c r="P12" s="130"/>
      <c r="Q12" s="130"/>
      <c r="R12" s="16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6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6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6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6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5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339</v>
      </c>
      <c r="C22" s="20">
        <v>18</v>
      </c>
      <c r="D22" s="21">
        <v>0</v>
      </c>
      <c r="E22" s="21">
        <v>15</v>
      </c>
      <c r="F22" s="22">
        <v>7</v>
      </c>
      <c r="G22" s="20"/>
      <c r="H22" s="21"/>
      <c r="I22" s="21"/>
      <c r="J22" s="22"/>
      <c r="K22" s="20"/>
      <c r="L22" s="21"/>
      <c r="M22" s="21"/>
      <c r="N22" s="22"/>
      <c r="O22" s="20">
        <v>9</v>
      </c>
      <c r="P22" s="21">
        <v>0</v>
      </c>
      <c r="Q22" s="21">
        <v>6</v>
      </c>
      <c r="R22" s="23"/>
      <c r="S22" s="24"/>
    </row>
    <row r="23" spans="1:24" x14ac:dyDescent="0.2">
      <c r="A23" s="18"/>
      <c r="B23" s="152" t="s">
        <v>149</v>
      </c>
      <c r="C23" s="90"/>
      <c r="D23" s="56"/>
      <c r="E23" s="56"/>
      <c r="F23" s="91"/>
      <c r="G23" s="90">
        <v>25</v>
      </c>
      <c r="H23" s="56">
        <v>7</v>
      </c>
      <c r="I23" s="56">
        <v>10</v>
      </c>
      <c r="J23" s="91">
        <v>8</v>
      </c>
      <c r="K23" s="90">
        <v>21</v>
      </c>
      <c r="L23" s="56">
        <v>3</v>
      </c>
      <c r="M23" s="56">
        <v>13</v>
      </c>
      <c r="N23" s="91">
        <v>6</v>
      </c>
      <c r="O23" s="90">
        <v>10</v>
      </c>
      <c r="P23" s="56">
        <v>1</v>
      </c>
      <c r="Q23" s="56">
        <v>9</v>
      </c>
      <c r="R23" s="91">
        <v>7</v>
      </c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18</v>
      </c>
      <c r="D26" s="29">
        <f t="shared" si="0"/>
        <v>0</v>
      </c>
      <c r="E26" s="29">
        <f t="shared" si="0"/>
        <v>15</v>
      </c>
      <c r="F26" s="29">
        <f t="shared" si="0"/>
        <v>7</v>
      </c>
      <c r="G26" s="29">
        <f t="shared" si="0"/>
        <v>25</v>
      </c>
      <c r="H26" s="29">
        <f t="shared" si="0"/>
        <v>7</v>
      </c>
      <c r="I26" s="29">
        <f t="shared" si="0"/>
        <v>10</v>
      </c>
      <c r="J26" s="29">
        <f t="shared" si="0"/>
        <v>8</v>
      </c>
      <c r="K26" s="29">
        <f t="shared" si="0"/>
        <v>21</v>
      </c>
      <c r="L26" s="29">
        <f t="shared" si="0"/>
        <v>3</v>
      </c>
      <c r="M26" s="29">
        <f t="shared" si="0"/>
        <v>13</v>
      </c>
      <c r="N26" s="29">
        <f t="shared" si="0"/>
        <v>6</v>
      </c>
      <c r="O26" s="29">
        <f t="shared" si="0"/>
        <v>19</v>
      </c>
      <c r="P26" s="29">
        <f t="shared" si="0"/>
        <v>1</v>
      </c>
      <c r="Q26" s="29">
        <f t="shared" si="0"/>
        <v>15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18</v>
      </c>
      <c r="D27" s="30">
        <f>D26</f>
        <v>0</v>
      </c>
      <c r="E27" s="30">
        <f>E26</f>
        <v>15</v>
      </c>
      <c r="F27" s="30">
        <f>F26</f>
        <v>7</v>
      </c>
      <c r="G27" s="30">
        <f t="shared" ref="G27:R27" si="1">SUM(C27,G26)</f>
        <v>43</v>
      </c>
      <c r="H27" s="30">
        <f t="shared" si="1"/>
        <v>7</v>
      </c>
      <c r="I27" s="30">
        <f t="shared" si="1"/>
        <v>25</v>
      </c>
      <c r="J27" s="30">
        <f t="shared" si="1"/>
        <v>15</v>
      </c>
      <c r="K27" s="30">
        <f t="shared" si="1"/>
        <v>64</v>
      </c>
      <c r="L27" s="30">
        <f t="shared" si="1"/>
        <v>10</v>
      </c>
      <c r="M27" s="30">
        <f t="shared" si="1"/>
        <v>38</v>
      </c>
      <c r="N27" s="30">
        <f t="shared" si="1"/>
        <v>21</v>
      </c>
      <c r="O27" s="31">
        <f t="shared" si="1"/>
        <v>83</v>
      </c>
      <c r="P27" s="30">
        <f t="shared" si="1"/>
        <v>11</v>
      </c>
      <c r="Q27" s="30">
        <f t="shared" si="1"/>
        <v>53</v>
      </c>
      <c r="R27" s="32">
        <f t="shared" si="1"/>
        <v>28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282</v>
      </c>
      <c r="D29" s="174"/>
      <c r="E29" s="175"/>
      <c r="F29" s="4">
        <v>15</v>
      </c>
      <c r="G29" s="173" t="s">
        <v>103</v>
      </c>
      <c r="H29" s="174"/>
      <c r="I29" s="175"/>
      <c r="J29" s="4">
        <v>5</v>
      </c>
      <c r="K29" s="173" t="s">
        <v>41</v>
      </c>
      <c r="L29" s="174"/>
      <c r="M29" s="175"/>
      <c r="N29" s="4">
        <v>10</v>
      </c>
      <c r="O29" s="180" t="s">
        <v>289</v>
      </c>
      <c r="P29" s="174"/>
      <c r="Q29" s="175"/>
      <c r="R29" s="5">
        <v>1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56" t="s">
        <v>4</v>
      </c>
      <c r="P30" s="8" t="s">
        <v>5</v>
      </c>
      <c r="Q30" s="8" t="s">
        <v>6</v>
      </c>
      <c r="R30" s="155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21</v>
      </c>
      <c r="B31" s="86" t="str">
        <f t="shared" si="2"/>
        <v>Tim Chapelle</v>
      </c>
      <c r="C31" s="12">
        <v>6</v>
      </c>
      <c r="D31" s="130">
        <v>2</v>
      </c>
      <c r="E31" s="130">
        <v>2</v>
      </c>
      <c r="F31" s="14">
        <v>5</v>
      </c>
      <c r="G31" s="12">
        <v>4</v>
      </c>
      <c r="H31" s="130">
        <v>1</v>
      </c>
      <c r="I31" s="130">
        <v>3</v>
      </c>
      <c r="J31" s="14">
        <v>6</v>
      </c>
      <c r="K31" s="12">
        <v>4</v>
      </c>
      <c r="L31" s="130">
        <v>0</v>
      </c>
      <c r="M31" s="130">
        <v>3</v>
      </c>
      <c r="N31" s="14">
        <v>2</v>
      </c>
      <c r="O31" s="15">
        <v>4</v>
      </c>
      <c r="P31" s="130">
        <v>3</v>
      </c>
      <c r="Q31" s="130">
        <v>1</v>
      </c>
      <c r="R31" s="1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00</v>
      </c>
      <c r="B32" s="86" t="str">
        <f t="shared" si="2"/>
        <v>Adrene Tamplin</v>
      </c>
      <c r="C32" s="12">
        <v>6</v>
      </c>
      <c r="D32" s="130">
        <v>3</v>
      </c>
      <c r="E32" s="130">
        <v>3</v>
      </c>
      <c r="F32" s="14">
        <v>2</v>
      </c>
      <c r="G32" s="12">
        <v>4</v>
      </c>
      <c r="H32" s="130">
        <v>1</v>
      </c>
      <c r="I32" s="130">
        <v>3</v>
      </c>
      <c r="J32" s="14">
        <v>2</v>
      </c>
      <c r="K32" s="12">
        <v>4</v>
      </c>
      <c r="L32" s="130">
        <v>0</v>
      </c>
      <c r="M32" s="130">
        <v>3</v>
      </c>
      <c r="N32" s="14">
        <v>2</v>
      </c>
      <c r="O32" s="15">
        <v>4</v>
      </c>
      <c r="P32" s="130">
        <v>0</v>
      </c>
      <c r="Q32" s="130">
        <v>4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32</v>
      </c>
      <c r="B33" s="86" t="str">
        <f t="shared" si="2"/>
        <v>Gregory McDuffie</v>
      </c>
      <c r="C33" s="12">
        <v>5</v>
      </c>
      <c r="D33" s="130">
        <v>4</v>
      </c>
      <c r="E33" s="130">
        <v>0</v>
      </c>
      <c r="F33" s="14">
        <v>0</v>
      </c>
      <c r="G33" s="12">
        <v>4</v>
      </c>
      <c r="H33" s="130">
        <v>0</v>
      </c>
      <c r="I33" s="130">
        <v>4</v>
      </c>
      <c r="J33" s="14">
        <v>1</v>
      </c>
      <c r="K33" s="12">
        <v>3</v>
      </c>
      <c r="L33" s="130">
        <v>0</v>
      </c>
      <c r="M33" s="130">
        <v>2</v>
      </c>
      <c r="N33" s="14">
        <v>0</v>
      </c>
      <c r="O33" s="15">
        <v>4</v>
      </c>
      <c r="P33" s="130">
        <v>1</v>
      </c>
      <c r="Q33" s="130">
        <v>3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24</v>
      </c>
      <c r="B34" s="86" t="str">
        <f t="shared" si="2"/>
        <v>William Miles</v>
      </c>
      <c r="C34" s="12">
        <v>5</v>
      </c>
      <c r="D34" s="130">
        <v>0</v>
      </c>
      <c r="E34" s="130">
        <v>4</v>
      </c>
      <c r="F34" s="14">
        <v>0</v>
      </c>
      <c r="G34" s="12">
        <v>3</v>
      </c>
      <c r="H34" s="130">
        <v>0</v>
      </c>
      <c r="I34" s="130">
        <v>3</v>
      </c>
      <c r="J34" s="14">
        <v>0</v>
      </c>
      <c r="K34" s="12">
        <v>3</v>
      </c>
      <c r="L34" s="130">
        <v>0</v>
      </c>
      <c r="M34" s="130">
        <v>3</v>
      </c>
      <c r="N34" s="14">
        <v>1</v>
      </c>
      <c r="O34" s="15">
        <v>3</v>
      </c>
      <c r="P34" s="130">
        <v>0</v>
      </c>
      <c r="Q34" s="130">
        <v>3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26</v>
      </c>
      <c r="B35" s="86" t="str">
        <f t="shared" si="2"/>
        <v>Darnell Jacobs</v>
      </c>
      <c r="C35" s="12">
        <v>4</v>
      </c>
      <c r="D35" s="130">
        <v>1</v>
      </c>
      <c r="E35" s="130">
        <v>3</v>
      </c>
      <c r="F35" s="14">
        <v>0</v>
      </c>
      <c r="G35" s="12">
        <v>3</v>
      </c>
      <c r="H35" s="130">
        <v>0</v>
      </c>
      <c r="I35" s="130">
        <v>2</v>
      </c>
      <c r="J35" s="14">
        <v>1</v>
      </c>
      <c r="K35" s="12"/>
      <c r="L35" s="130"/>
      <c r="M35" s="130"/>
      <c r="N35" s="14"/>
      <c r="O35" s="15">
        <v>1</v>
      </c>
      <c r="P35" s="130">
        <v>0</v>
      </c>
      <c r="Q35" s="130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71</v>
      </c>
      <c r="B36" s="86" t="str">
        <f t="shared" si="2"/>
        <v>Lewis Thompson</v>
      </c>
      <c r="C36" s="12">
        <v>5</v>
      </c>
      <c r="D36" s="130">
        <v>4</v>
      </c>
      <c r="E36" s="130">
        <v>1</v>
      </c>
      <c r="F36" s="14">
        <v>2</v>
      </c>
      <c r="G36" s="12">
        <v>4</v>
      </c>
      <c r="H36" s="130">
        <v>2</v>
      </c>
      <c r="I36" s="130">
        <v>1</v>
      </c>
      <c r="J36" s="14">
        <v>1</v>
      </c>
      <c r="K36" s="12">
        <v>3</v>
      </c>
      <c r="L36" s="130">
        <v>1</v>
      </c>
      <c r="M36" s="130">
        <v>2</v>
      </c>
      <c r="N36" s="14">
        <v>3</v>
      </c>
      <c r="O36" s="15">
        <v>4</v>
      </c>
      <c r="P36" s="130">
        <v>1</v>
      </c>
      <c r="Q36" s="130">
        <v>3</v>
      </c>
      <c r="R36" s="16">
        <v>1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3</v>
      </c>
      <c r="B37" s="86" t="str">
        <f t="shared" si="2"/>
        <v>Miles Hogan</v>
      </c>
      <c r="C37" s="12">
        <v>1</v>
      </c>
      <c r="D37" s="130">
        <v>0</v>
      </c>
      <c r="E37" s="130">
        <v>0</v>
      </c>
      <c r="F37" s="14">
        <v>0</v>
      </c>
      <c r="G37" s="12"/>
      <c r="H37" s="130"/>
      <c r="I37" s="130"/>
      <c r="J37" s="14"/>
      <c r="K37" s="12">
        <v>3</v>
      </c>
      <c r="L37" s="130">
        <v>1</v>
      </c>
      <c r="M37" s="130">
        <v>1</v>
      </c>
      <c r="N37" s="14">
        <v>1</v>
      </c>
      <c r="O37" s="15">
        <v>3</v>
      </c>
      <c r="P37" s="130">
        <v>0</v>
      </c>
      <c r="Q37" s="130">
        <v>3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>
        <f t="shared" si="2"/>
        <v>0</v>
      </c>
      <c r="B38" s="86">
        <f t="shared" si="2"/>
        <v>0</v>
      </c>
      <c r="C38" s="12"/>
      <c r="D38" s="130"/>
      <c r="E38" s="130"/>
      <c r="F38" s="14"/>
      <c r="G38" s="12"/>
      <c r="H38" s="130"/>
      <c r="I38" s="130"/>
      <c r="J38" s="14"/>
      <c r="K38" s="12"/>
      <c r="L38" s="130"/>
      <c r="M38" s="130"/>
      <c r="N38" s="14"/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4"/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John Cowens</v>
      </c>
      <c r="C50" s="20"/>
      <c r="D50" s="21"/>
      <c r="E50" s="21"/>
      <c r="F50" s="22"/>
      <c r="G50" s="20"/>
      <c r="H50" s="21"/>
      <c r="I50" s="21"/>
      <c r="J50" s="22"/>
      <c r="K50" s="20">
        <v>6</v>
      </c>
      <c r="L50" s="21"/>
      <c r="M50" s="21">
        <v>4</v>
      </c>
      <c r="N50" s="22"/>
      <c r="O50" s="20">
        <v>12</v>
      </c>
      <c r="P50" s="21">
        <v>1</v>
      </c>
      <c r="Q50" s="21">
        <v>11</v>
      </c>
      <c r="R50" s="23"/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Frank Guerra</v>
      </c>
      <c r="C51" s="90">
        <v>32</v>
      </c>
      <c r="D51" s="56">
        <v>14</v>
      </c>
      <c r="E51" s="56">
        <v>13</v>
      </c>
      <c r="F51" s="91">
        <v>9</v>
      </c>
      <c r="G51" s="90">
        <v>22</v>
      </c>
      <c r="H51" s="56">
        <v>4</v>
      </c>
      <c r="I51" s="56">
        <v>16</v>
      </c>
      <c r="J51" s="91">
        <v>11</v>
      </c>
      <c r="K51" s="90">
        <v>14</v>
      </c>
      <c r="L51" s="56">
        <v>2</v>
      </c>
      <c r="M51" s="56">
        <v>10</v>
      </c>
      <c r="N51" s="91">
        <v>9</v>
      </c>
      <c r="O51" s="90">
        <v>11</v>
      </c>
      <c r="P51" s="56">
        <v>4</v>
      </c>
      <c r="Q51" s="56">
        <v>7</v>
      </c>
      <c r="R51" s="91">
        <v>2</v>
      </c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32</v>
      </c>
      <c r="D54" s="29">
        <f t="shared" si="3"/>
        <v>14</v>
      </c>
      <c r="E54" s="29">
        <f t="shared" si="3"/>
        <v>13</v>
      </c>
      <c r="F54" s="29">
        <f t="shared" si="3"/>
        <v>9</v>
      </c>
      <c r="G54" s="29">
        <f t="shared" si="3"/>
        <v>22</v>
      </c>
      <c r="H54" s="29">
        <f t="shared" si="3"/>
        <v>4</v>
      </c>
      <c r="I54" s="29">
        <f t="shared" si="3"/>
        <v>16</v>
      </c>
      <c r="J54" s="29">
        <f t="shared" si="3"/>
        <v>11</v>
      </c>
      <c r="K54" s="29">
        <f t="shared" si="3"/>
        <v>20</v>
      </c>
      <c r="L54" s="29">
        <f t="shared" si="3"/>
        <v>2</v>
      </c>
      <c r="M54" s="29">
        <f t="shared" si="3"/>
        <v>14</v>
      </c>
      <c r="N54" s="29">
        <f t="shared" si="3"/>
        <v>9</v>
      </c>
      <c r="O54" s="29">
        <f t="shared" si="3"/>
        <v>23</v>
      </c>
      <c r="P54" s="29">
        <f t="shared" si="3"/>
        <v>5</v>
      </c>
      <c r="Q54" s="29">
        <f t="shared" si="3"/>
        <v>18</v>
      </c>
      <c r="R54" s="29">
        <f t="shared" si="3"/>
        <v>2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115</v>
      </c>
      <c r="D55" s="30">
        <f>SUM(P27,D54)</f>
        <v>25</v>
      </c>
      <c r="E55" s="30">
        <f>SUM(Q27,E54)</f>
        <v>66</v>
      </c>
      <c r="F55" s="30">
        <f>SUM(R27,F54)</f>
        <v>37</v>
      </c>
      <c r="G55" s="30">
        <f t="shared" ref="G55:R55" si="4">SUM(C55,G54)</f>
        <v>137</v>
      </c>
      <c r="H55" s="30">
        <f t="shared" si="4"/>
        <v>29</v>
      </c>
      <c r="I55" s="30">
        <f t="shared" si="4"/>
        <v>82</v>
      </c>
      <c r="J55" s="30">
        <f t="shared" si="4"/>
        <v>48</v>
      </c>
      <c r="K55" s="30">
        <f t="shared" si="4"/>
        <v>157</v>
      </c>
      <c r="L55" s="30">
        <f t="shared" si="4"/>
        <v>31</v>
      </c>
      <c r="M55" s="30">
        <f t="shared" si="4"/>
        <v>96</v>
      </c>
      <c r="N55" s="30">
        <f t="shared" si="4"/>
        <v>57</v>
      </c>
      <c r="O55" s="31">
        <f t="shared" si="4"/>
        <v>180</v>
      </c>
      <c r="P55" s="30">
        <f t="shared" si="4"/>
        <v>36</v>
      </c>
      <c r="Q55" s="30">
        <f t="shared" si="4"/>
        <v>114</v>
      </c>
      <c r="R55" s="32">
        <f t="shared" si="4"/>
        <v>59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66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21</v>
      </c>
      <c r="B59" s="86" t="str">
        <f t="shared" ref="B59:B76" si="6">B31</f>
        <v>Tim Chapelle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 t="shared" ref="O59" si="7">SUM(C3,G3,K3,O3,C31,G31,K31,O31,C59,G59,K59)</f>
        <v>34</v>
      </c>
      <c r="P59" s="88">
        <f t="shared" ref="P59" si="8">SUM(D3,H3,L3,P3,D31,H31,L31,P31,D59,H59,L59)</f>
        <v>10</v>
      </c>
      <c r="Q59" s="88">
        <f t="shared" ref="Q59" si="9">SUM(E3,I3,M3,Q3,E31,I31,M31,Q31,E59,I59,M59)</f>
        <v>19</v>
      </c>
      <c r="R59" s="89">
        <f t="shared" ref="R59" si="10">SUM(F3,J3,N3,R3,F31,J31,N31,R31,F59,J59,N59)</f>
        <v>35</v>
      </c>
      <c r="S59" s="84">
        <f>IF(O59=0,0,AVERAGE(P59/O59))</f>
        <v>0.29411764705882354</v>
      </c>
      <c r="U59" s="43" t="s">
        <v>111</v>
      </c>
      <c r="V59" s="86" t="s">
        <v>377</v>
      </c>
      <c r="W59" s="59">
        <v>35</v>
      </c>
      <c r="X59" s="59">
        <v>35</v>
      </c>
      <c r="Y59" s="60">
        <v>0.29411764705882354</v>
      </c>
      <c r="Z59" s="60" t="s">
        <v>270</v>
      </c>
      <c r="AA59" s="60">
        <v>4.375</v>
      </c>
      <c r="AB59" s="60" t="s">
        <v>270</v>
      </c>
      <c r="AC59" s="59">
        <v>8</v>
      </c>
      <c r="AD59" s="105">
        <v>0.29411764705882354</v>
      </c>
    </row>
    <row r="60" spans="1:30" x14ac:dyDescent="0.2">
      <c r="A60" s="83" t="str">
        <f t="shared" si="5"/>
        <v>00</v>
      </c>
      <c r="B60" s="86" t="str">
        <f t="shared" si="6"/>
        <v>Adrene Tamplin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O76" si="11">SUM(C4,G4,K4,O4,C32,G32,K32,O32,C60,G60,K60)</f>
        <v>32</v>
      </c>
      <c r="P60" s="56">
        <f t="shared" ref="P60:P76" si="12">SUM(D4,H4,L4,P4,D32,H32,L32,P32,D60,H60,L60)</f>
        <v>6</v>
      </c>
      <c r="Q60" s="56">
        <f t="shared" ref="Q60:Q76" si="13">SUM(E4,I4,M4,Q4,E32,I32,M32,Q32,E60,I60,M60)</f>
        <v>22</v>
      </c>
      <c r="R60" s="91">
        <f t="shared" ref="R60:R76" si="14">SUM(F4,J4,N4,R4,F32,J32,N32,R32,F60,J60,N60)</f>
        <v>7</v>
      </c>
      <c r="S60" s="85">
        <f t="shared" ref="S60:S76" si="15">IF(O60=0,0,AVERAGE(P60/O60))</f>
        <v>0.1875</v>
      </c>
      <c r="U60" s="43" t="s">
        <v>214</v>
      </c>
      <c r="V60" s="86" t="s">
        <v>223</v>
      </c>
      <c r="W60" s="59">
        <v>7</v>
      </c>
      <c r="X60" s="59">
        <v>7</v>
      </c>
      <c r="Y60" s="60">
        <v>0.1875</v>
      </c>
      <c r="Z60" s="60" t="s">
        <v>270</v>
      </c>
      <c r="AA60" s="60">
        <v>0.875</v>
      </c>
      <c r="AB60" s="60" t="s">
        <v>270</v>
      </c>
      <c r="AC60" s="59">
        <v>8</v>
      </c>
      <c r="AD60" s="105">
        <v>0.1875</v>
      </c>
    </row>
    <row r="61" spans="1:30" x14ac:dyDescent="0.2">
      <c r="A61" s="83" t="str">
        <f t="shared" si="5"/>
        <v>32</v>
      </c>
      <c r="B61" s="86" t="str">
        <f t="shared" si="6"/>
        <v>Gregory McDuffie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si="11"/>
        <v>29</v>
      </c>
      <c r="P61" s="56">
        <f t="shared" si="12"/>
        <v>7</v>
      </c>
      <c r="Q61" s="56">
        <f t="shared" si="13"/>
        <v>16</v>
      </c>
      <c r="R61" s="91">
        <f t="shared" si="14"/>
        <v>3</v>
      </c>
      <c r="S61" s="85">
        <f t="shared" si="15"/>
        <v>0.2413793103448276</v>
      </c>
      <c r="U61" s="43" t="s">
        <v>188</v>
      </c>
      <c r="V61" s="86" t="s">
        <v>155</v>
      </c>
      <c r="W61" s="59">
        <v>3</v>
      </c>
      <c r="X61" s="59">
        <v>3</v>
      </c>
      <c r="Y61" s="60">
        <v>0.2413793103448276</v>
      </c>
      <c r="Z61" s="60" t="s">
        <v>270</v>
      </c>
      <c r="AA61" s="60">
        <v>0.375</v>
      </c>
      <c r="AB61" s="60" t="s">
        <v>270</v>
      </c>
      <c r="AC61" s="59">
        <v>8</v>
      </c>
      <c r="AD61" s="105">
        <v>0.2413793103448276</v>
      </c>
    </row>
    <row r="62" spans="1:30" x14ac:dyDescent="0.2">
      <c r="A62" s="83" t="str">
        <f t="shared" si="5"/>
        <v>24</v>
      </c>
      <c r="B62" s="86" t="str">
        <f t="shared" si="6"/>
        <v>William Miles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si="11"/>
        <v>27</v>
      </c>
      <c r="P62" s="56">
        <f t="shared" si="12"/>
        <v>0</v>
      </c>
      <c r="Q62" s="56">
        <f t="shared" si="13"/>
        <v>23</v>
      </c>
      <c r="R62" s="91">
        <f t="shared" si="14"/>
        <v>1</v>
      </c>
      <c r="S62" s="85">
        <f t="shared" si="15"/>
        <v>0</v>
      </c>
      <c r="U62" s="43" t="s">
        <v>170</v>
      </c>
      <c r="V62" s="86" t="s">
        <v>156</v>
      </c>
      <c r="W62" s="59">
        <v>1</v>
      </c>
      <c r="X62" s="59">
        <v>1</v>
      </c>
      <c r="Y62" s="60">
        <v>0</v>
      </c>
      <c r="Z62" s="60" t="s">
        <v>270</v>
      </c>
      <c r="AA62" s="60">
        <v>0.125</v>
      </c>
      <c r="AB62" s="60" t="s">
        <v>270</v>
      </c>
      <c r="AC62" s="59">
        <v>8</v>
      </c>
      <c r="AD62" s="105">
        <v>0</v>
      </c>
    </row>
    <row r="63" spans="1:30" x14ac:dyDescent="0.2">
      <c r="A63" s="83" t="str">
        <f t="shared" si="5"/>
        <v>26</v>
      </c>
      <c r="B63" s="86" t="str">
        <f t="shared" si="6"/>
        <v>Darnell Jacobs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si="11"/>
        <v>22</v>
      </c>
      <c r="P63" s="56">
        <f t="shared" si="12"/>
        <v>1</v>
      </c>
      <c r="Q63" s="56">
        <f t="shared" si="13"/>
        <v>17</v>
      </c>
      <c r="R63" s="91">
        <f t="shared" si="14"/>
        <v>3</v>
      </c>
      <c r="S63" s="85">
        <f t="shared" si="15"/>
        <v>4.5454545454545456E-2</v>
      </c>
      <c r="U63" s="43" t="s">
        <v>108</v>
      </c>
      <c r="V63" s="86" t="s">
        <v>337</v>
      </c>
      <c r="W63" s="59">
        <v>3</v>
      </c>
      <c r="X63" s="59">
        <v>3</v>
      </c>
      <c r="Y63" s="60">
        <v>4.5454545454545456E-2</v>
      </c>
      <c r="Z63" s="60" t="s">
        <v>270</v>
      </c>
      <c r="AA63" s="60">
        <v>0.42857142857142855</v>
      </c>
      <c r="AB63" s="60" t="s">
        <v>270</v>
      </c>
      <c r="AC63" s="59">
        <v>7</v>
      </c>
      <c r="AD63" s="105">
        <v>4.5454545454545456E-2</v>
      </c>
    </row>
    <row r="64" spans="1:30" x14ac:dyDescent="0.2">
      <c r="A64" s="83" t="str">
        <f t="shared" si="5"/>
        <v>71</v>
      </c>
      <c r="B64" s="86" t="str">
        <f t="shared" si="6"/>
        <v>Lewis Thompson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si="11"/>
        <v>29</v>
      </c>
      <c r="P64" s="56">
        <f t="shared" si="12"/>
        <v>11</v>
      </c>
      <c r="Q64" s="56">
        <f t="shared" si="13"/>
        <v>13</v>
      </c>
      <c r="R64" s="91">
        <f t="shared" si="14"/>
        <v>9</v>
      </c>
      <c r="S64" s="85">
        <f t="shared" si="15"/>
        <v>0.37931034482758619</v>
      </c>
      <c r="U64" s="43" t="s">
        <v>338</v>
      </c>
      <c r="V64" s="86" t="s">
        <v>215</v>
      </c>
      <c r="W64" s="59">
        <v>9</v>
      </c>
      <c r="X64" s="59">
        <v>9</v>
      </c>
      <c r="Y64" s="60">
        <v>0.37931034482758619</v>
      </c>
      <c r="Z64" s="60" t="s">
        <v>270</v>
      </c>
      <c r="AA64" s="60">
        <v>1.125</v>
      </c>
      <c r="AB64" s="60" t="s">
        <v>270</v>
      </c>
      <c r="AC64" s="59">
        <v>8</v>
      </c>
      <c r="AD64" s="105">
        <v>0.37931034482758619</v>
      </c>
    </row>
    <row r="65" spans="1:30" x14ac:dyDescent="0.2">
      <c r="A65" s="83" t="str">
        <f t="shared" si="5"/>
        <v>3</v>
      </c>
      <c r="B65" s="86" t="str">
        <f t="shared" si="6"/>
        <v>Miles Hogan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si="11"/>
        <v>7</v>
      </c>
      <c r="P65" s="56">
        <f t="shared" si="12"/>
        <v>1</v>
      </c>
      <c r="Q65" s="56">
        <f t="shared" si="13"/>
        <v>4</v>
      </c>
      <c r="R65" s="91">
        <f t="shared" si="14"/>
        <v>1</v>
      </c>
      <c r="S65" s="85">
        <f t="shared" si="15"/>
        <v>0.14285714285714285</v>
      </c>
      <c r="U65" s="43" t="s">
        <v>191</v>
      </c>
      <c r="V65" s="86" t="s">
        <v>426</v>
      </c>
      <c r="W65" s="59">
        <v>1</v>
      </c>
      <c r="X65" s="59">
        <v>1</v>
      </c>
      <c r="Y65" s="60">
        <v>0.14285714285714285</v>
      </c>
      <c r="Z65" s="60" t="s">
        <v>276</v>
      </c>
      <c r="AA65" s="60">
        <v>0.33333333333333331</v>
      </c>
      <c r="AB65" s="60" t="s">
        <v>277</v>
      </c>
      <c r="AC65" s="59">
        <v>3</v>
      </c>
      <c r="AD65" s="105">
        <v>0.05</v>
      </c>
    </row>
    <row r="66" spans="1:30" x14ac:dyDescent="0.2">
      <c r="A66" s="83">
        <f t="shared" si="5"/>
        <v>0</v>
      </c>
      <c r="B66" s="86">
        <f t="shared" si="6"/>
        <v>0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si="11"/>
        <v>0</v>
      </c>
      <c r="P66" s="56">
        <f t="shared" si="12"/>
        <v>0</v>
      </c>
      <c r="Q66" s="56">
        <f t="shared" si="13"/>
        <v>0</v>
      </c>
      <c r="R66" s="91">
        <f t="shared" si="14"/>
        <v>0</v>
      </c>
      <c r="S66" s="85">
        <f t="shared" si="15"/>
        <v>0</v>
      </c>
      <c r="U66" s="43">
        <v>0</v>
      </c>
      <c r="V66" s="86">
        <v>0</v>
      </c>
      <c r="W66" s="59">
        <v>0</v>
      </c>
      <c r="X66" s="59" t="s">
        <v>442</v>
      </c>
      <c r="Y66" s="60">
        <v>0</v>
      </c>
      <c r="Z66" s="60" t="s">
        <v>276</v>
      </c>
      <c r="AA66" s="60">
        <v>0</v>
      </c>
      <c r="AB66" s="60" t="s">
        <v>277</v>
      </c>
      <c r="AC66" s="59">
        <v>0</v>
      </c>
      <c r="AD66" s="105">
        <v>0</v>
      </c>
    </row>
    <row r="67" spans="1:30" x14ac:dyDescent="0.2">
      <c r="A67" s="83">
        <f t="shared" si="5"/>
        <v>0</v>
      </c>
      <c r="B67" s="86">
        <f t="shared" si="6"/>
        <v>0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si="11"/>
        <v>0</v>
      </c>
      <c r="P67" s="56">
        <f t="shared" si="12"/>
        <v>0</v>
      </c>
      <c r="Q67" s="56">
        <f t="shared" si="13"/>
        <v>0</v>
      </c>
      <c r="R67" s="91">
        <f t="shared" si="14"/>
        <v>0</v>
      </c>
      <c r="S67" s="85">
        <f t="shared" si="15"/>
        <v>0</v>
      </c>
      <c r="U67" s="43">
        <v>0</v>
      </c>
      <c r="V67" s="86">
        <v>0</v>
      </c>
      <c r="W67" s="59">
        <v>0</v>
      </c>
      <c r="X67" s="59" t="s">
        <v>442</v>
      </c>
      <c r="Y67" s="60">
        <v>0</v>
      </c>
      <c r="Z67" s="60" t="s">
        <v>276</v>
      </c>
      <c r="AA67" s="60">
        <v>0</v>
      </c>
      <c r="AB67" s="60" t="s">
        <v>277</v>
      </c>
      <c r="AC67" s="59">
        <v>0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si="11"/>
        <v>0</v>
      </c>
      <c r="P68" s="56">
        <f t="shared" si="12"/>
        <v>0</v>
      </c>
      <c r="Q68" s="56">
        <f t="shared" si="13"/>
        <v>0</v>
      </c>
      <c r="R68" s="91">
        <f t="shared" si="14"/>
        <v>0</v>
      </c>
      <c r="S68" s="85">
        <f t="shared" si="15"/>
        <v>0</v>
      </c>
      <c r="U68" s="43">
        <v>0</v>
      </c>
      <c r="V68" s="86">
        <v>0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si="11"/>
        <v>0</v>
      </c>
      <c r="P69" s="56">
        <f t="shared" si="12"/>
        <v>0</v>
      </c>
      <c r="Q69" s="56">
        <f t="shared" si="13"/>
        <v>0</v>
      </c>
      <c r="R69" s="91">
        <f t="shared" si="14"/>
        <v>0</v>
      </c>
      <c r="S69" s="85">
        <f t="shared" si="15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si="11"/>
        <v>0</v>
      </c>
      <c r="P70" s="93">
        <f t="shared" si="12"/>
        <v>0</v>
      </c>
      <c r="Q70" s="93">
        <f t="shared" si="13"/>
        <v>0</v>
      </c>
      <c r="R70" s="94">
        <f t="shared" si="14"/>
        <v>0</v>
      </c>
      <c r="S70" s="85">
        <f t="shared" si="15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si="11"/>
        <v>0</v>
      </c>
      <c r="P71" s="56">
        <f t="shared" si="12"/>
        <v>0</v>
      </c>
      <c r="Q71" s="56">
        <f t="shared" si="13"/>
        <v>0</v>
      </c>
      <c r="R71" s="91">
        <f t="shared" si="14"/>
        <v>0</v>
      </c>
      <c r="S71" s="85">
        <f t="shared" si="15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si="11"/>
        <v>0</v>
      </c>
      <c r="P72" s="56">
        <f t="shared" si="12"/>
        <v>0</v>
      </c>
      <c r="Q72" s="56">
        <f t="shared" si="13"/>
        <v>0</v>
      </c>
      <c r="R72" s="91">
        <f t="shared" si="14"/>
        <v>0</v>
      </c>
      <c r="S72" s="85">
        <f t="shared" si="15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si="11"/>
        <v>0</v>
      </c>
      <c r="P73" s="56">
        <f t="shared" si="12"/>
        <v>0</v>
      </c>
      <c r="Q73" s="56">
        <f t="shared" si="13"/>
        <v>0</v>
      </c>
      <c r="R73" s="91">
        <f t="shared" si="14"/>
        <v>0</v>
      </c>
      <c r="S73" s="85">
        <f t="shared" si="15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si="11"/>
        <v>0</v>
      </c>
      <c r="P74" s="56">
        <f t="shared" si="12"/>
        <v>0</v>
      </c>
      <c r="Q74" s="56">
        <f t="shared" si="13"/>
        <v>0</v>
      </c>
      <c r="R74" s="91">
        <f t="shared" si="14"/>
        <v>0</v>
      </c>
      <c r="S74" s="85">
        <f t="shared" si="15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si="11"/>
        <v>0</v>
      </c>
      <c r="P75" s="56">
        <f t="shared" si="12"/>
        <v>0</v>
      </c>
      <c r="Q75" s="56">
        <f t="shared" si="13"/>
        <v>0</v>
      </c>
      <c r="R75" s="91">
        <f t="shared" si="14"/>
        <v>0</v>
      </c>
      <c r="S75" s="85">
        <f t="shared" si="15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si="11"/>
        <v>0</v>
      </c>
      <c r="P76" s="56">
        <f t="shared" si="12"/>
        <v>0</v>
      </c>
      <c r="Q76" s="56">
        <f t="shared" si="13"/>
        <v>0</v>
      </c>
      <c r="R76" s="91">
        <f t="shared" si="14"/>
        <v>0</v>
      </c>
      <c r="S76" s="85">
        <f t="shared" si="15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John Cowens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16">SUM(C22,G22,K22,O22,C50,G50,K50,O50,C78,G78,K78)</f>
        <v>45</v>
      </c>
      <c r="P78" s="21">
        <f t="shared" si="16"/>
        <v>1</v>
      </c>
      <c r="Q78" s="142">
        <f t="shared" si="16"/>
        <v>36</v>
      </c>
      <c r="R78" s="141"/>
      <c r="S78" s="143">
        <f>SUM(Q78/O78)</f>
        <v>0.8</v>
      </c>
      <c r="V78" s="56" t="s">
        <v>23</v>
      </c>
      <c r="W78" s="59">
        <v>59</v>
      </c>
      <c r="X78" s="59">
        <v>59</v>
      </c>
      <c r="Y78" s="61"/>
      <c r="Z78" s="61"/>
      <c r="AA78" s="61"/>
      <c r="AB78" s="61"/>
      <c r="AC78" s="153"/>
    </row>
    <row r="79" spans="1:30" x14ac:dyDescent="0.2">
      <c r="A79" s="154"/>
      <c r="B79" s="140" t="str">
        <f>B51</f>
        <v>Frank Guerra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16"/>
        <v>135</v>
      </c>
      <c r="P79" s="56">
        <f t="shared" si="16"/>
        <v>35</v>
      </c>
      <c r="Q79" s="56">
        <f t="shared" si="16"/>
        <v>78</v>
      </c>
      <c r="R79" s="91"/>
      <c r="S79" s="144">
        <f>SUM(Q79/O79)</f>
        <v>0.57777777777777772</v>
      </c>
      <c r="V79" s="67" t="s">
        <v>24</v>
      </c>
      <c r="W79" s="153"/>
      <c r="X79" s="153"/>
      <c r="Y79" s="68">
        <v>0.37931034482758619</v>
      </c>
      <c r="Z79" s="68"/>
      <c r="AA79" s="68">
        <v>4.375</v>
      </c>
      <c r="AB79" s="68"/>
      <c r="AC79" s="153"/>
    </row>
    <row r="80" spans="1:30" x14ac:dyDescent="0.2">
      <c r="A80" s="154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16"/>
        <v>0</v>
      </c>
      <c r="P80" s="56">
        <f t="shared" si="16"/>
        <v>0</v>
      </c>
      <c r="Q80" s="56">
        <f t="shared" si="16"/>
        <v>0</v>
      </c>
      <c r="R80" s="91"/>
      <c r="S80" s="144" t="e">
        <f>SUM(Q80/O80)</f>
        <v>#DIV/0!</v>
      </c>
      <c r="V80" s="67"/>
      <c r="W80" s="153"/>
      <c r="X80" s="153"/>
      <c r="Y80" s="68"/>
      <c r="Z80" s="68"/>
      <c r="AA80" s="68"/>
      <c r="AB80" s="68"/>
      <c r="AC80" s="153"/>
    </row>
    <row r="81" spans="1:29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16"/>
        <v>0</v>
      </c>
      <c r="P81" s="26">
        <f t="shared" si="16"/>
        <v>0</v>
      </c>
      <c r="Q81" s="26">
        <f t="shared" si="1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17">SUM(C59:C76)</f>
        <v>0</v>
      </c>
      <c r="D82" s="29">
        <f t="shared" si="17"/>
        <v>0</v>
      </c>
      <c r="E82" s="29">
        <f t="shared" si="17"/>
        <v>0</v>
      </c>
      <c r="F82" s="29">
        <f t="shared" si="17"/>
        <v>0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180</v>
      </c>
      <c r="P82" s="29">
        <f t="shared" si="17"/>
        <v>36</v>
      </c>
      <c r="Q82" s="29">
        <f t="shared" si="17"/>
        <v>114</v>
      </c>
      <c r="R82" s="29">
        <f t="shared" si="17"/>
        <v>59</v>
      </c>
      <c r="S82" s="69">
        <f>AVERAGE(P82/O82)</f>
        <v>0.2</v>
      </c>
      <c r="Y82" s="153"/>
      <c r="Z82" s="153"/>
    </row>
    <row r="83" spans="1:29" ht="13.5" thickBot="1" x14ac:dyDescent="0.25">
      <c r="A83" s="18"/>
      <c r="B83" s="28" t="s">
        <v>11</v>
      </c>
      <c r="C83" s="29">
        <f>SUM(O55,C82)</f>
        <v>180</v>
      </c>
      <c r="D83" s="29">
        <f>SUM(P55,D82)</f>
        <v>36</v>
      </c>
      <c r="E83" s="29">
        <f>SUM(Q55,E82)</f>
        <v>114</v>
      </c>
      <c r="F83" s="29">
        <f>SUM(R55,F82)</f>
        <v>59</v>
      </c>
      <c r="G83" s="29">
        <f t="shared" ref="G83:M83" si="18">SUM(C83,G82)</f>
        <v>180</v>
      </c>
      <c r="H83" s="29">
        <f t="shared" si="18"/>
        <v>36</v>
      </c>
      <c r="I83" s="29">
        <f t="shared" si="18"/>
        <v>114</v>
      </c>
      <c r="J83" s="29">
        <f t="shared" si="18"/>
        <v>59</v>
      </c>
      <c r="K83" s="29">
        <f t="shared" si="18"/>
        <v>180</v>
      </c>
      <c r="L83" s="29">
        <f t="shared" si="18"/>
        <v>36</v>
      </c>
      <c r="M83" s="29">
        <f t="shared" si="18"/>
        <v>114</v>
      </c>
      <c r="N83" s="29">
        <f>SUM(AA27,N82)</f>
        <v>0</v>
      </c>
      <c r="O83" s="70"/>
      <c r="P83" s="71"/>
      <c r="Q83" s="71"/>
      <c r="R83" s="71"/>
      <c r="S83" s="72"/>
      <c r="Y83" s="153"/>
      <c r="Z83" s="153"/>
      <c r="AC83" s="153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0.45454545454545459</v>
      </c>
      <c r="V84" s="177" t="s">
        <v>25</v>
      </c>
      <c r="W84" s="178"/>
      <c r="X84" s="179"/>
      <c r="Y84" s="153"/>
      <c r="Z84" s="153"/>
      <c r="AA84" s="73" t="s">
        <v>26</v>
      </c>
      <c r="AB84" s="73"/>
      <c r="AC84" s="153"/>
    </row>
    <row r="85" spans="1:29" x14ac:dyDescent="0.2">
      <c r="V85" s="77" t="s">
        <v>27</v>
      </c>
      <c r="W85" s="61"/>
      <c r="X85" s="78"/>
      <c r="Y85" s="153"/>
      <c r="Z85" s="153"/>
      <c r="AA85" s="73" t="s">
        <v>28</v>
      </c>
      <c r="AB85" s="73"/>
      <c r="AC85" s="153"/>
    </row>
    <row r="86" spans="1:29" x14ac:dyDescent="0.2">
      <c r="A86" s="67" t="s">
        <v>31</v>
      </c>
      <c r="C86" s="130">
        <f>MAX(AC59:AC76)</f>
        <v>8</v>
      </c>
      <c r="E86" s="73" t="s">
        <v>32</v>
      </c>
      <c r="V86" s="77" t="s">
        <v>29</v>
      </c>
      <c r="W86" s="61" t="s">
        <v>339</v>
      </c>
      <c r="X86" s="79">
        <v>0.19999999999999996</v>
      </c>
      <c r="Y86" s="153" t="s">
        <v>278</v>
      </c>
      <c r="Z86" s="153"/>
      <c r="AA86" s="73" t="s">
        <v>30</v>
      </c>
      <c r="AB86" s="73"/>
      <c r="AC86" s="153"/>
    </row>
    <row r="87" spans="1:29" x14ac:dyDescent="0.2">
      <c r="E87" s="73"/>
      <c r="V87" s="77" t="s">
        <v>29</v>
      </c>
      <c r="W87" s="61" t="s">
        <v>149</v>
      </c>
      <c r="X87" s="147">
        <v>0.42222222222222228</v>
      </c>
      <c r="Y87" s="153" t="s">
        <v>270</v>
      </c>
      <c r="Z87" s="153"/>
      <c r="AA87" s="153"/>
      <c r="AB87" s="153"/>
      <c r="AC87" s="153"/>
    </row>
    <row r="88" spans="1:29" x14ac:dyDescent="0.2">
      <c r="V88" s="77" t="s">
        <v>29</v>
      </c>
      <c r="W88" s="61">
        <v>0</v>
      </c>
      <c r="X88" s="147" t="e">
        <v>#DIV/0!</v>
      </c>
      <c r="Y88" s="153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83" priority="5" stopIfTrue="1" operator="equal">
      <formula>$Y$79</formula>
    </cfRule>
  </conditionalFormatting>
  <conditionalFormatting sqref="AA59:AB74 AA77:AB77">
    <cfRule type="cellIs" dxfId="82" priority="6" stopIfTrue="1" operator="equal">
      <formula>$AA$79</formula>
    </cfRule>
  </conditionalFormatting>
  <conditionalFormatting sqref="Y75:Z75">
    <cfRule type="cellIs" dxfId="81" priority="3" stopIfTrue="1" operator="equal">
      <formula>$Y$79</formula>
    </cfRule>
  </conditionalFormatting>
  <conditionalFormatting sqref="AA75:AB75">
    <cfRule type="cellIs" dxfId="80" priority="4" stopIfTrue="1" operator="equal">
      <formula>$AA$79</formula>
    </cfRule>
  </conditionalFormatting>
  <conditionalFormatting sqref="Y76:Z76">
    <cfRule type="cellIs" dxfId="79" priority="1" stopIfTrue="1" operator="equal">
      <formula>$Y$79</formula>
    </cfRule>
  </conditionalFormatting>
  <conditionalFormatting sqref="AA76:AB76">
    <cfRule type="cellIs" dxfId="7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73" t="s">
        <v>39</v>
      </c>
      <c r="D1" s="174"/>
      <c r="E1" s="175"/>
      <c r="F1" s="4">
        <v>15</v>
      </c>
      <c r="G1" s="173" t="s">
        <v>103</v>
      </c>
      <c r="H1" s="174"/>
      <c r="I1" s="175"/>
      <c r="J1" s="4">
        <v>3</v>
      </c>
      <c r="K1" s="173" t="s">
        <v>287</v>
      </c>
      <c r="L1" s="174"/>
      <c r="M1" s="175"/>
      <c r="N1" s="4">
        <v>5</v>
      </c>
      <c r="O1" s="173" t="s">
        <v>289</v>
      </c>
      <c r="P1" s="174"/>
      <c r="Q1" s="175"/>
      <c r="R1" s="4">
        <v>2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173</v>
      </c>
      <c r="B3" s="86" t="s">
        <v>150</v>
      </c>
      <c r="C3" s="12">
        <v>3</v>
      </c>
      <c r="D3" s="13">
        <v>1</v>
      </c>
      <c r="E3" s="13">
        <v>2</v>
      </c>
      <c r="F3" s="14">
        <v>3</v>
      </c>
      <c r="G3" s="12">
        <v>4</v>
      </c>
      <c r="H3" s="13">
        <v>3</v>
      </c>
      <c r="I3" s="13">
        <v>1</v>
      </c>
      <c r="J3" s="14">
        <v>2</v>
      </c>
      <c r="K3" s="12">
        <v>5</v>
      </c>
      <c r="L3" s="13">
        <v>4</v>
      </c>
      <c r="M3" s="13">
        <v>0</v>
      </c>
      <c r="N3" s="14">
        <v>0</v>
      </c>
      <c r="O3" s="12">
        <v>4</v>
      </c>
      <c r="P3" s="13">
        <v>4</v>
      </c>
      <c r="Q3" s="13">
        <v>0</v>
      </c>
      <c r="R3" s="14">
        <v>2</v>
      </c>
      <c r="S3" s="17"/>
    </row>
    <row r="4" spans="1:19" x14ac:dyDescent="0.2">
      <c r="A4" s="83" t="s">
        <v>354</v>
      </c>
      <c r="B4" s="86" t="s">
        <v>267</v>
      </c>
      <c r="C4" s="12">
        <v>2</v>
      </c>
      <c r="D4" s="130">
        <v>1</v>
      </c>
      <c r="E4" s="130">
        <v>0</v>
      </c>
      <c r="F4" s="14">
        <v>1</v>
      </c>
      <c r="G4" s="12">
        <v>3</v>
      </c>
      <c r="H4" s="13">
        <v>0</v>
      </c>
      <c r="I4" s="13">
        <v>2</v>
      </c>
      <c r="J4" s="14">
        <v>1</v>
      </c>
      <c r="K4" s="12">
        <v>4</v>
      </c>
      <c r="L4" s="13">
        <v>2</v>
      </c>
      <c r="M4" s="13">
        <v>0</v>
      </c>
      <c r="N4" s="14">
        <v>1</v>
      </c>
      <c r="O4" s="12">
        <v>0</v>
      </c>
      <c r="P4" s="13">
        <v>0</v>
      </c>
      <c r="Q4" s="13">
        <v>0</v>
      </c>
      <c r="R4" s="14">
        <v>0</v>
      </c>
      <c r="S4" s="17"/>
    </row>
    <row r="5" spans="1:19" x14ac:dyDescent="0.2">
      <c r="A5" s="83" t="s">
        <v>194</v>
      </c>
      <c r="B5" s="86" t="s">
        <v>355</v>
      </c>
      <c r="C5" s="12">
        <v>2</v>
      </c>
      <c r="D5" s="130">
        <v>0</v>
      </c>
      <c r="E5" s="130">
        <v>2</v>
      </c>
      <c r="F5" s="14">
        <v>0</v>
      </c>
      <c r="G5" s="12">
        <v>3</v>
      </c>
      <c r="H5" s="13">
        <v>0</v>
      </c>
      <c r="I5" s="13">
        <v>3</v>
      </c>
      <c r="J5" s="14">
        <v>2</v>
      </c>
      <c r="K5" s="12">
        <v>4</v>
      </c>
      <c r="L5" s="13">
        <v>0</v>
      </c>
      <c r="M5" s="13">
        <v>3</v>
      </c>
      <c r="N5" s="14">
        <v>0</v>
      </c>
      <c r="O5" s="12">
        <v>3</v>
      </c>
      <c r="P5" s="13">
        <v>0</v>
      </c>
      <c r="Q5" s="13">
        <v>3</v>
      </c>
      <c r="R5" s="14">
        <v>1</v>
      </c>
      <c r="S5" s="17"/>
    </row>
    <row r="6" spans="1:19" x14ac:dyDescent="0.2">
      <c r="A6" s="83" t="s">
        <v>356</v>
      </c>
      <c r="B6" s="86" t="s">
        <v>233</v>
      </c>
      <c r="C6" s="12">
        <v>2</v>
      </c>
      <c r="D6" s="130">
        <v>0</v>
      </c>
      <c r="E6" s="130">
        <v>0</v>
      </c>
      <c r="F6" s="14">
        <v>0</v>
      </c>
      <c r="G6" s="12">
        <v>2</v>
      </c>
      <c r="H6" s="13">
        <v>0</v>
      </c>
      <c r="I6" s="13">
        <v>2</v>
      </c>
      <c r="J6" s="14">
        <v>0</v>
      </c>
      <c r="K6" s="12">
        <v>5</v>
      </c>
      <c r="L6" s="13">
        <v>2</v>
      </c>
      <c r="M6" s="13">
        <v>1</v>
      </c>
      <c r="N6" s="14">
        <v>1</v>
      </c>
      <c r="O6" s="12">
        <v>4</v>
      </c>
      <c r="P6" s="13">
        <v>1</v>
      </c>
      <c r="Q6" s="13">
        <v>0</v>
      </c>
      <c r="R6" s="14">
        <v>1</v>
      </c>
      <c r="S6" s="17" t="s">
        <v>8</v>
      </c>
    </row>
    <row r="7" spans="1:19" x14ac:dyDescent="0.2">
      <c r="A7" s="83" t="s">
        <v>304</v>
      </c>
      <c r="B7" s="86" t="s">
        <v>357</v>
      </c>
      <c r="C7" s="12">
        <v>2</v>
      </c>
      <c r="D7" s="130">
        <v>1</v>
      </c>
      <c r="E7" s="130">
        <v>0</v>
      </c>
      <c r="F7" s="14">
        <v>2</v>
      </c>
      <c r="G7" s="12">
        <v>1</v>
      </c>
      <c r="H7" s="13">
        <v>0</v>
      </c>
      <c r="I7" s="13">
        <v>0</v>
      </c>
      <c r="J7" s="14">
        <v>0</v>
      </c>
      <c r="K7" s="12">
        <v>0</v>
      </c>
      <c r="L7" s="13">
        <v>0</v>
      </c>
      <c r="M7" s="13">
        <v>0</v>
      </c>
      <c r="N7" s="14">
        <v>0</v>
      </c>
      <c r="O7" s="12">
        <v>1</v>
      </c>
      <c r="P7" s="13">
        <v>0</v>
      </c>
      <c r="Q7" s="13">
        <v>0</v>
      </c>
      <c r="R7" s="14">
        <v>1</v>
      </c>
      <c r="S7" s="17"/>
    </row>
    <row r="8" spans="1:19" x14ac:dyDescent="0.2">
      <c r="A8" s="83" t="s">
        <v>181</v>
      </c>
      <c r="B8" s="86" t="s">
        <v>126</v>
      </c>
      <c r="C8" s="12">
        <v>4</v>
      </c>
      <c r="D8" s="130">
        <v>0</v>
      </c>
      <c r="E8" s="130">
        <v>1</v>
      </c>
      <c r="F8" s="14">
        <v>0</v>
      </c>
      <c r="G8" s="12">
        <v>4</v>
      </c>
      <c r="H8" s="13">
        <v>0</v>
      </c>
      <c r="I8" s="13">
        <v>1</v>
      </c>
      <c r="J8" s="14">
        <v>1</v>
      </c>
      <c r="K8" s="12">
        <v>4</v>
      </c>
      <c r="L8" s="13">
        <v>2</v>
      </c>
      <c r="M8" s="13">
        <v>0</v>
      </c>
      <c r="N8" s="14">
        <v>1</v>
      </c>
      <c r="O8" s="12">
        <v>4</v>
      </c>
      <c r="P8" s="13">
        <v>4</v>
      </c>
      <c r="Q8" s="13">
        <v>0</v>
      </c>
      <c r="R8" s="14">
        <v>1</v>
      </c>
      <c r="S8" s="17"/>
    </row>
    <row r="9" spans="1:19" x14ac:dyDescent="0.2">
      <c r="A9" s="83" t="s">
        <v>111</v>
      </c>
      <c r="B9" s="150" t="s">
        <v>358</v>
      </c>
      <c r="C9" s="12">
        <v>4</v>
      </c>
      <c r="D9" s="130">
        <v>1</v>
      </c>
      <c r="E9" s="130">
        <v>3</v>
      </c>
      <c r="F9" s="14">
        <v>0</v>
      </c>
      <c r="G9" s="12">
        <v>4</v>
      </c>
      <c r="H9" s="13">
        <v>1</v>
      </c>
      <c r="I9" s="13">
        <v>1</v>
      </c>
      <c r="J9" s="14">
        <v>1</v>
      </c>
      <c r="K9" s="12">
        <v>4</v>
      </c>
      <c r="L9" s="13">
        <v>1</v>
      </c>
      <c r="M9" s="13">
        <v>3</v>
      </c>
      <c r="N9" s="14">
        <v>2</v>
      </c>
      <c r="O9" s="12">
        <v>4</v>
      </c>
      <c r="P9" s="13">
        <v>2</v>
      </c>
      <c r="Q9" s="13">
        <v>2</v>
      </c>
      <c r="R9" s="14">
        <v>1</v>
      </c>
      <c r="S9" s="17"/>
    </row>
    <row r="10" spans="1:19" x14ac:dyDescent="0.2">
      <c r="A10" s="83" t="s">
        <v>196</v>
      </c>
      <c r="B10" s="86" t="s">
        <v>109</v>
      </c>
      <c r="C10" s="12">
        <v>1</v>
      </c>
      <c r="D10" s="130">
        <v>1</v>
      </c>
      <c r="E10" s="130">
        <v>0</v>
      </c>
      <c r="F10" s="14">
        <v>1</v>
      </c>
      <c r="G10" s="12"/>
      <c r="H10" s="13"/>
      <c r="I10" s="13"/>
      <c r="J10" s="14"/>
      <c r="K10" s="12"/>
      <c r="L10" s="13"/>
      <c r="M10" s="13"/>
      <c r="N10" s="14"/>
      <c r="O10" s="12">
        <v>3</v>
      </c>
      <c r="P10" s="13">
        <v>3</v>
      </c>
      <c r="Q10" s="13">
        <v>0</v>
      </c>
      <c r="R10" s="14">
        <v>0</v>
      </c>
      <c r="S10" s="17"/>
    </row>
    <row r="11" spans="1:19" x14ac:dyDescent="0.2">
      <c r="A11" s="83" t="s">
        <v>359</v>
      </c>
      <c r="B11" s="86" t="s">
        <v>395</v>
      </c>
      <c r="C11" s="12">
        <v>3</v>
      </c>
      <c r="D11" s="130">
        <v>0</v>
      </c>
      <c r="E11" s="130">
        <v>1</v>
      </c>
      <c r="F11" s="14">
        <v>0</v>
      </c>
      <c r="G11" s="12">
        <v>1</v>
      </c>
      <c r="H11" s="13">
        <v>0</v>
      </c>
      <c r="I11" s="13">
        <v>0</v>
      </c>
      <c r="J11" s="14">
        <v>0</v>
      </c>
      <c r="K11" s="12"/>
      <c r="L11" s="13"/>
      <c r="M11" s="13"/>
      <c r="N11" s="14"/>
      <c r="O11" s="12"/>
      <c r="P11" s="13"/>
      <c r="Q11" s="13"/>
      <c r="R11" s="14"/>
      <c r="S11" s="17"/>
    </row>
    <row r="12" spans="1:19" x14ac:dyDescent="0.2">
      <c r="A12" s="83"/>
      <c r="B12" s="86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2">
      <c r="A13" s="83"/>
      <c r="B13" s="150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150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360</v>
      </c>
      <c r="C22" s="20">
        <v>23</v>
      </c>
      <c r="D22" s="21">
        <v>5</v>
      </c>
      <c r="E22" s="21">
        <v>9</v>
      </c>
      <c r="F22" s="22">
        <v>7</v>
      </c>
      <c r="G22" s="20">
        <v>22</v>
      </c>
      <c r="H22" s="21">
        <v>4</v>
      </c>
      <c r="I22" s="21">
        <v>10</v>
      </c>
      <c r="J22" s="22">
        <v>7</v>
      </c>
      <c r="K22" s="20">
        <v>26</v>
      </c>
      <c r="L22" s="21">
        <v>11</v>
      </c>
      <c r="M22" s="21">
        <v>7</v>
      </c>
      <c r="N22" s="22">
        <v>5</v>
      </c>
      <c r="O22" s="20">
        <v>23</v>
      </c>
      <c r="P22" s="21">
        <v>14</v>
      </c>
      <c r="Q22" s="21">
        <v>5</v>
      </c>
      <c r="R22" s="22">
        <v>7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5</v>
      </c>
      <c r="E26" s="29">
        <f t="shared" si="0"/>
        <v>9</v>
      </c>
      <c r="F26" s="29">
        <f t="shared" si="0"/>
        <v>7</v>
      </c>
      <c r="G26" s="29">
        <f t="shared" si="0"/>
        <v>22</v>
      </c>
      <c r="H26" s="29">
        <f t="shared" si="0"/>
        <v>4</v>
      </c>
      <c r="I26" s="29">
        <f t="shared" si="0"/>
        <v>10</v>
      </c>
      <c r="J26" s="29">
        <f t="shared" si="0"/>
        <v>7</v>
      </c>
      <c r="K26" s="29">
        <f t="shared" si="0"/>
        <v>26</v>
      </c>
      <c r="L26" s="29">
        <f t="shared" si="0"/>
        <v>11</v>
      </c>
      <c r="M26" s="29">
        <f t="shared" si="0"/>
        <v>7</v>
      </c>
      <c r="N26" s="29">
        <f t="shared" si="0"/>
        <v>5</v>
      </c>
      <c r="O26" s="29">
        <f t="shared" si="0"/>
        <v>23</v>
      </c>
      <c r="P26" s="29">
        <f t="shared" si="0"/>
        <v>14</v>
      </c>
      <c r="Q26" s="29">
        <f t="shared" si="0"/>
        <v>5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5</v>
      </c>
      <c r="E27" s="30">
        <f>E26</f>
        <v>9</v>
      </c>
      <c r="F27" s="30">
        <f>F26</f>
        <v>7</v>
      </c>
      <c r="G27" s="30">
        <f t="shared" ref="G27:R27" si="1">SUM(C27,G26)</f>
        <v>45</v>
      </c>
      <c r="H27" s="30">
        <f t="shared" si="1"/>
        <v>9</v>
      </c>
      <c r="I27" s="30">
        <f t="shared" si="1"/>
        <v>19</v>
      </c>
      <c r="J27" s="30">
        <f t="shared" si="1"/>
        <v>14</v>
      </c>
      <c r="K27" s="30">
        <f t="shared" si="1"/>
        <v>71</v>
      </c>
      <c r="L27" s="30">
        <f t="shared" si="1"/>
        <v>20</v>
      </c>
      <c r="M27" s="30">
        <f t="shared" si="1"/>
        <v>26</v>
      </c>
      <c r="N27" s="30">
        <f t="shared" si="1"/>
        <v>19</v>
      </c>
      <c r="O27" s="31">
        <f t="shared" si="1"/>
        <v>94</v>
      </c>
      <c r="P27" s="30">
        <f t="shared" si="1"/>
        <v>34</v>
      </c>
      <c r="Q27" s="30">
        <f t="shared" si="1"/>
        <v>31</v>
      </c>
      <c r="R27" s="32">
        <f t="shared" si="1"/>
        <v>26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74</v>
      </c>
      <c r="D29" s="174"/>
      <c r="E29" s="175"/>
      <c r="F29" s="4">
        <v>20</v>
      </c>
      <c r="G29" s="173" t="s">
        <v>40</v>
      </c>
      <c r="H29" s="174"/>
      <c r="I29" s="175"/>
      <c r="J29" s="4">
        <v>14</v>
      </c>
      <c r="K29" s="173" t="s">
        <v>166</v>
      </c>
      <c r="L29" s="174"/>
      <c r="M29" s="175"/>
      <c r="N29" s="4">
        <v>2</v>
      </c>
      <c r="O29" s="180" t="s">
        <v>39</v>
      </c>
      <c r="P29" s="174"/>
      <c r="Q29" s="175"/>
      <c r="R29" s="5">
        <v>19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88</v>
      </c>
      <c r="B31" s="86" t="str">
        <f t="shared" si="2"/>
        <v>Ed Brown</v>
      </c>
      <c r="C31" s="12">
        <v>5</v>
      </c>
      <c r="D31" s="13">
        <v>4</v>
      </c>
      <c r="E31" s="13">
        <v>0</v>
      </c>
      <c r="F31" s="14">
        <v>0</v>
      </c>
      <c r="G31" s="12">
        <v>4</v>
      </c>
      <c r="H31" s="13">
        <v>3</v>
      </c>
      <c r="I31" s="13">
        <v>0</v>
      </c>
      <c r="J31" s="14">
        <v>1</v>
      </c>
      <c r="K31" s="12">
        <v>5</v>
      </c>
      <c r="L31" s="13">
        <v>2</v>
      </c>
      <c r="M31" s="13">
        <v>1</v>
      </c>
      <c r="N31" s="14">
        <v>1</v>
      </c>
      <c r="O31" s="15">
        <v>1</v>
      </c>
      <c r="P31" s="13">
        <v>0</v>
      </c>
      <c r="Q31" s="13">
        <v>0</v>
      </c>
      <c r="R31" s="16">
        <v>0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66</v>
      </c>
      <c r="B32" s="86" t="str">
        <f t="shared" si="2"/>
        <v>Tony Guy</v>
      </c>
      <c r="C32" s="12">
        <v>1</v>
      </c>
      <c r="D32" s="13">
        <v>0</v>
      </c>
      <c r="E32" s="13">
        <v>0</v>
      </c>
      <c r="F32" s="14">
        <v>0</v>
      </c>
      <c r="G32" s="12">
        <v>3</v>
      </c>
      <c r="H32" s="13">
        <v>2</v>
      </c>
      <c r="I32" s="13">
        <v>1</v>
      </c>
      <c r="J32" s="14">
        <v>0</v>
      </c>
      <c r="K32" s="12">
        <v>2</v>
      </c>
      <c r="L32" s="13">
        <v>1</v>
      </c>
      <c r="M32" s="13">
        <v>0</v>
      </c>
      <c r="N32" s="14">
        <v>1</v>
      </c>
      <c r="O32" s="15">
        <v>2</v>
      </c>
      <c r="P32" s="13">
        <v>1</v>
      </c>
      <c r="Q32" s="13">
        <v>1</v>
      </c>
      <c r="R32" s="16">
        <v>0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6</v>
      </c>
      <c r="B33" s="86" t="str">
        <f t="shared" si="2"/>
        <v>Jonathan Adkins</v>
      </c>
      <c r="C33" s="12">
        <v>3</v>
      </c>
      <c r="D33" s="13">
        <v>1</v>
      </c>
      <c r="E33" s="13">
        <v>1</v>
      </c>
      <c r="F33" s="14">
        <v>0</v>
      </c>
      <c r="G33" s="12">
        <v>5</v>
      </c>
      <c r="H33" s="13">
        <v>1</v>
      </c>
      <c r="I33" s="13">
        <v>4</v>
      </c>
      <c r="J33" s="14">
        <v>2</v>
      </c>
      <c r="K33" s="12">
        <v>4</v>
      </c>
      <c r="L33" s="13">
        <v>1</v>
      </c>
      <c r="M33" s="13">
        <v>2</v>
      </c>
      <c r="N33" s="14">
        <v>1</v>
      </c>
      <c r="O33" s="15">
        <v>4</v>
      </c>
      <c r="P33" s="13">
        <v>2</v>
      </c>
      <c r="Q33" s="13">
        <v>2</v>
      </c>
      <c r="R33" s="16">
        <v>3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77</v>
      </c>
      <c r="B34" s="86" t="str">
        <f t="shared" si="2"/>
        <v>Daniel Lowery</v>
      </c>
      <c r="C34" s="12">
        <v>5</v>
      </c>
      <c r="D34" s="13">
        <v>2</v>
      </c>
      <c r="E34" s="13">
        <v>1</v>
      </c>
      <c r="F34" s="14">
        <v>2</v>
      </c>
      <c r="G34" s="12">
        <v>6</v>
      </c>
      <c r="H34" s="13">
        <v>3</v>
      </c>
      <c r="I34" s="13">
        <v>0</v>
      </c>
      <c r="J34" s="14">
        <v>0</v>
      </c>
      <c r="K34" s="12">
        <v>5</v>
      </c>
      <c r="L34" s="13">
        <v>2</v>
      </c>
      <c r="M34" s="13">
        <v>0</v>
      </c>
      <c r="N34" s="14">
        <v>1</v>
      </c>
      <c r="O34" s="15">
        <v>3</v>
      </c>
      <c r="P34" s="13">
        <v>0</v>
      </c>
      <c r="Q34" s="13">
        <v>1</v>
      </c>
      <c r="R34" s="16">
        <v>0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52</v>
      </c>
      <c r="B35" s="86" t="str">
        <f t="shared" si="2"/>
        <v>Zack Lee</v>
      </c>
      <c r="C35" s="12">
        <v>2</v>
      </c>
      <c r="D35" s="13">
        <v>1</v>
      </c>
      <c r="E35" s="13">
        <v>1</v>
      </c>
      <c r="F35" s="14">
        <v>0</v>
      </c>
      <c r="G35" s="12"/>
      <c r="H35" s="13"/>
      <c r="I35" s="13"/>
      <c r="J35" s="14"/>
      <c r="K35" s="12">
        <v>2</v>
      </c>
      <c r="L35" s="13">
        <v>0</v>
      </c>
      <c r="M35" s="13">
        <v>1</v>
      </c>
      <c r="N35" s="14">
        <v>1</v>
      </c>
      <c r="O35" s="15">
        <v>4</v>
      </c>
      <c r="P35" s="13">
        <v>1</v>
      </c>
      <c r="Q35" s="13">
        <v>2</v>
      </c>
      <c r="R35" s="16">
        <v>1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15</v>
      </c>
      <c r="B36" s="86" t="str">
        <f t="shared" si="2"/>
        <v>John Lombardo</v>
      </c>
      <c r="C36" s="12">
        <v>6</v>
      </c>
      <c r="D36" s="13">
        <v>3</v>
      </c>
      <c r="E36" s="13">
        <v>2</v>
      </c>
      <c r="F36" s="14">
        <v>0</v>
      </c>
      <c r="G36" s="12">
        <v>6</v>
      </c>
      <c r="H36" s="13">
        <v>1</v>
      </c>
      <c r="I36" s="13">
        <v>2</v>
      </c>
      <c r="J36" s="14">
        <v>0</v>
      </c>
      <c r="K36" s="12">
        <v>3</v>
      </c>
      <c r="L36" s="13">
        <v>0</v>
      </c>
      <c r="M36" s="13">
        <v>1</v>
      </c>
      <c r="N36" s="14">
        <v>0</v>
      </c>
      <c r="O36" s="15">
        <v>4</v>
      </c>
      <c r="P36" s="13">
        <v>4</v>
      </c>
      <c r="Q36" s="13">
        <v>0</v>
      </c>
      <c r="R36" s="16">
        <v>1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21</v>
      </c>
      <c r="B37" s="86" t="str">
        <f t="shared" si="2"/>
        <v>Brandon Papillion</v>
      </c>
      <c r="C37" s="12">
        <v>6</v>
      </c>
      <c r="D37" s="13">
        <v>4</v>
      </c>
      <c r="E37" s="13">
        <v>2</v>
      </c>
      <c r="F37" s="14">
        <v>2</v>
      </c>
      <c r="G37" s="12">
        <v>5</v>
      </c>
      <c r="H37" s="13">
        <v>3</v>
      </c>
      <c r="I37" s="13">
        <v>0</v>
      </c>
      <c r="J37" s="14">
        <v>2</v>
      </c>
      <c r="K37" s="12">
        <v>5</v>
      </c>
      <c r="L37" s="13">
        <v>2</v>
      </c>
      <c r="M37" s="13">
        <v>1</v>
      </c>
      <c r="N37" s="14">
        <v>0</v>
      </c>
      <c r="O37" s="15">
        <v>4</v>
      </c>
      <c r="P37" s="13">
        <v>1</v>
      </c>
      <c r="Q37" s="13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19</v>
      </c>
      <c r="B38" s="86" t="str">
        <f t="shared" si="2"/>
        <v>Cleo Stephens</v>
      </c>
      <c r="C38" s="12">
        <v>6</v>
      </c>
      <c r="D38" s="13">
        <v>2</v>
      </c>
      <c r="E38" s="13">
        <v>2</v>
      </c>
      <c r="F38" s="14">
        <v>3</v>
      </c>
      <c r="G38" s="12">
        <v>4</v>
      </c>
      <c r="H38" s="13">
        <v>2</v>
      </c>
      <c r="I38" s="13">
        <v>2</v>
      </c>
      <c r="J38" s="14">
        <v>0</v>
      </c>
      <c r="K38" s="12">
        <v>2</v>
      </c>
      <c r="L38" s="13">
        <v>2</v>
      </c>
      <c r="M38" s="13">
        <v>0</v>
      </c>
      <c r="N38" s="14">
        <v>0</v>
      </c>
      <c r="O38" s="15">
        <v>3</v>
      </c>
      <c r="P38" s="13">
        <v>1</v>
      </c>
      <c r="Q38" s="13">
        <v>0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58</v>
      </c>
      <c r="B39" s="86" t="str">
        <f t="shared" si="2"/>
        <v>Scott Brown</v>
      </c>
      <c r="C39" s="12">
        <v>1</v>
      </c>
      <c r="D39" s="13">
        <v>0</v>
      </c>
      <c r="E39" s="13">
        <v>0</v>
      </c>
      <c r="F39" s="14">
        <v>0</v>
      </c>
      <c r="G39" s="12">
        <v>0</v>
      </c>
      <c r="H39" s="13">
        <v>0</v>
      </c>
      <c r="I39" s="13">
        <v>0</v>
      </c>
      <c r="J39" s="14">
        <v>0</v>
      </c>
      <c r="K39" s="12"/>
      <c r="L39" s="13"/>
      <c r="M39" s="13"/>
      <c r="N39" s="14"/>
      <c r="O39" s="15">
        <v>0</v>
      </c>
      <c r="P39" s="13">
        <v>0</v>
      </c>
      <c r="Q39" s="13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T41" s="99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Lindsey Woodard</v>
      </c>
      <c r="C50" s="20">
        <v>35</v>
      </c>
      <c r="D50" s="21">
        <v>17</v>
      </c>
      <c r="E50" s="21">
        <v>9</v>
      </c>
      <c r="F50" s="22">
        <v>7</v>
      </c>
      <c r="G50" s="20">
        <v>33</v>
      </c>
      <c r="H50" s="21">
        <v>15</v>
      </c>
      <c r="I50" s="21">
        <v>9</v>
      </c>
      <c r="J50" s="22">
        <v>5</v>
      </c>
      <c r="K50" s="20">
        <v>28</v>
      </c>
      <c r="L50" s="21">
        <v>10</v>
      </c>
      <c r="M50" s="21">
        <v>6</v>
      </c>
      <c r="N50" s="22">
        <v>5</v>
      </c>
      <c r="O50" s="20">
        <v>25</v>
      </c>
      <c r="P50" s="21">
        <v>10</v>
      </c>
      <c r="Q50" s="21">
        <v>6</v>
      </c>
      <c r="R50" s="23">
        <v>6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35</v>
      </c>
      <c r="D54" s="29">
        <f t="shared" si="3"/>
        <v>17</v>
      </c>
      <c r="E54" s="29">
        <f t="shared" si="3"/>
        <v>9</v>
      </c>
      <c r="F54" s="29">
        <f t="shared" si="3"/>
        <v>7</v>
      </c>
      <c r="G54" s="29">
        <f t="shared" si="3"/>
        <v>33</v>
      </c>
      <c r="H54" s="29">
        <f t="shared" si="3"/>
        <v>15</v>
      </c>
      <c r="I54" s="29">
        <f t="shared" si="3"/>
        <v>9</v>
      </c>
      <c r="J54" s="29">
        <f t="shared" si="3"/>
        <v>5</v>
      </c>
      <c r="K54" s="29">
        <f t="shared" si="3"/>
        <v>28</v>
      </c>
      <c r="L54" s="29">
        <f t="shared" si="3"/>
        <v>10</v>
      </c>
      <c r="M54" s="29">
        <f t="shared" si="3"/>
        <v>6</v>
      </c>
      <c r="N54" s="29">
        <f t="shared" si="3"/>
        <v>5</v>
      </c>
      <c r="O54" s="29">
        <f t="shared" si="3"/>
        <v>25</v>
      </c>
      <c r="P54" s="29">
        <f t="shared" si="3"/>
        <v>10</v>
      </c>
      <c r="Q54" s="29">
        <f t="shared" si="3"/>
        <v>6</v>
      </c>
      <c r="R54" s="29">
        <f t="shared" si="3"/>
        <v>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129</v>
      </c>
      <c r="D55" s="30">
        <f>SUM(P27,D54)</f>
        <v>51</v>
      </c>
      <c r="E55" s="30">
        <f>SUM(Q27,E54)</f>
        <v>40</v>
      </c>
      <c r="F55" s="30">
        <f>SUM(R27,F54)</f>
        <v>33</v>
      </c>
      <c r="G55" s="30">
        <f t="shared" ref="G55:R55" si="4">SUM(C55,G54)</f>
        <v>162</v>
      </c>
      <c r="H55" s="30">
        <f t="shared" si="4"/>
        <v>66</v>
      </c>
      <c r="I55" s="30">
        <f t="shared" si="4"/>
        <v>49</v>
      </c>
      <c r="J55" s="30">
        <f t="shared" si="4"/>
        <v>38</v>
      </c>
      <c r="K55" s="30">
        <f t="shared" si="4"/>
        <v>190</v>
      </c>
      <c r="L55" s="30">
        <f t="shared" si="4"/>
        <v>76</v>
      </c>
      <c r="M55" s="30">
        <f t="shared" si="4"/>
        <v>55</v>
      </c>
      <c r="N55" s="30">
        <f t="shared" si="4"/>
        <v>43</v>
      </c>
      <c r="O55" s="31">
        <f t="shared" si="4"/>
        <v>215</v>
      </c>
      <c r="P55" s="30">
        <f t="shared" si="4"/>
        <v>86</v>
      </c>
      <c r="Q55" s="30">
        <f t="shared" si="4"/>
        <v>61</v>
      </c>
      <c r="R55" s="32">
        <f t="shared" si="4"/>
        <v>49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105</v>
      </c>
      <c r="D57" s="174"/>
      <c r="E57" s="175"/>
      <c r="F57" s="49">
        <v>12</v>
      </c>
      <c r="G57" s="173" t="s">
        <v>285</v>
      </c>
      <c r="H57" s="174"/>
      <c r="I57" s="175"/>
      <c r="J57" s="49">
        <v>17</v>
      </c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109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88</v>
      </c>
      <c r="B59" s="86" t="str">
        <f t="shared" ref="B59:B76" si="6">B31</f>
        <v>Ed Brown</v>
      </c>
      <c r="C59" s="12">
        <v>2</v>
      </c>
      <c r="D59" s="13">
        <v>0</v>
      </c>
      <c r="E59" s="13">
        <v>1</v>
      </c>
      <c r="F59" s="14">
        <v>0</v>
      </c>
      <c r="G59" s="12">
        <v>4</v>
      </c>
      <c r="H59" s="13">
        <v>3</v>
      </c>
      <c r="I59" s="13">
        <v>0</v>
      </c>
      <c r="J59" s="14">
        <v>1</v>
      </c>
      <c r="K59" s="12"/>
      <c r="L59" s="13"/>
      <c r="M59" s="13"/>
      <c r="N59" s="14"/>
      <c r="O59" s="58">
        <f>SUM(C3,G3,K3,O3,C31,G31,K31,O31,C59,G59,K59)</f>
        <v>37</v>
      </c>
      <c r="P59" s="88">
        <f>SUM(D3,H3,L3,P3,D31,H31,L31,P31,D59,H59,L59)</f>
        <v>24</v>
      </c>
      <c r="Q59" s="88">
        <f>SUM(E3,I3,M3,Q3,E31,I31,M31,Q31,E59,I59,M59)</f>
        <v>5</v>
      </c>
      <c r="R59" s="89">
        <f>SUM(F3,J3,N3,R3,F31,J31,N31,R31,F59,J59,N59)</f>
        <v>10</v>
      </c>
      <c r="S59" s="84">
        <f>IF(O59=0,0,AVERAGE(P59/O59))</f>
        <v>0.64864864864864868</v>
      </c>
      <c r="U59" s="43" t="s">
        <v>173</v>
      </c>
      <c r="V59" s="86" t="s">
        <v>150</v>
      </c>
      <c r="W59" s="59">
        <v>10</v>
      </c>
      <c r="X59" s="59">
        <v>10</v>
      </c>
      <c r="Y59" s="60">
        <v>0.64864864864864868</v>
      </c>
      <c r="Z59" s="60" t="s">
        <v>270</v>
      </c>
      <c r="AA59" s="60">
        <v>1</v>
      </c>
      <c r="AB59" s="60" t="s">
        <v>270</v>
      </c>
      <c r="AC59" s="59">
        <v>10</v>
      </c>
      <c r="AD59" s="105">
        <v>0.64864864864864868</v>
      </c>
    </row>
    <row r="60" spans="1:30" x14ac:dyDescent="0.2">
      <c r="A60" s="83" t="str">
        <f t="shared" si="5"/>
        <v>66</v>
      </c>
      <c r="B60" s="86" t="str">
        <f t="shared" si="6"/>
        <v>Tony Guy</v>
      </c>
      <c r="C60" s="12">
        <v>3</v>
      </c>
      <c r="D60" s="13">
        <v>1</v>
      </c>
      <c r="E60" s="13">
        <v>1</v>
      </c>
      <c r="F60" s="14">
        <v>0</v>
      </c>
      <c r="G60" s="12">
        <v>1</v>
      </c>
      <c r="H60" s="13">
        <v>0</v>
      </c>
      <c r="I60" s="13">
        <v>0</v>
      </c>
      <c r="J60" s="14">
        <v>0</v>
      </c>
      <c r="K60" s="12"/>
      <c r="L60" s="13"/>
      <c r="M60" s="13"/>
      <c r="N60" s="14"/>
      <c r="O60" s="90">
        <f t="shared" ref="O60:R60" si="7">SUM(C4,G4,K4,O4,C32,G32,K32,O32,C60,G60,K60)</f>
        <v>21</v>
      </c>
      <c r="P60" s="56">
        <f t="shared" si="7"/>
        <v>8</v>
      </c>
      <c r="Q60" s="56">
        <f t="shared" si="7"/>
        <v>5</v>
      </c>
      <c r="R60" s="91">
        <f t="shared" si="7"/>
        <v>4</v>
      </c>
      <c r="S60" s="85">
        <f t="shared" ref="S60:S76" si="8">IF(O60=0,0,AVERAGE(P60/O60))</f>
        <v>0.38095238095238093</v>
      </c>
      <c r="U60" s="43" t="s">
        <v>354</v>
      </c>
      <c r="V60" s="86" t="s">
        <v>267</v>
      </c>
      <c r="W60" s="59">
        <v>4</v>
      </c>
      <c r="X60" s="59">
        <v>4</v>
      </c>
      <c r="Y60" s="60">
        <v>0.38095238095238093</v>
      </c>
      <c r="Z60" s="60" t="s">
        <v>270</v>
      </c>
      <c r="AA60" s="60">
        <v>0.4</v>
      </c>
      <c r="AB60" s="60" t="s">
        <v>270</v>
      </c>
      <c r="AC60" s="59">
        <v>10</v>
      </c>
      <c r="AD60" s="105">
        <v>0.38095238095238093</v>
      </c>
    </row>
    <row r="61" spans="1:30" x14ac:dyDescent="0.2">
      <c r="A61" s="83" t="str">
        <f t="shared" si="5"/>
        <v>6</v>
      </c>
      <c r="B61" s="86" t="str">
        <f t="shared" si="6"/>
        <v>Jonathan Adkins</v>
      </c>
      <c r="C61" s="12">
        <v>3</v>
      </c>
      <c r="D61" s="13">
        <v>1</v>
      </c>
      <c r="E61" s="13">
        <v>0</v>
      </c>
      <c r="F61" s="14">
        <v>5</v>
      </c>
      <c r="G61" s="12">
        <v>4</v>
      </c>
      <c r="H61" s="13">
        <v>2</v>
      </c>
      <c r="I61" s="13">
        <v>2</v>
      </c>
      <c r="J61" s="14">
        <v>0</v>
      </c>
      <c r="K61" s="12"/>
      <c r="L61" s="13"/>
      <c r="M61" s="13"/>
      <c r="N61" s="14"/>
      <c r="O61" s="90">
        <f t="shared" ref="O61:R61" si="9">SUM(C5,G5,K5,O5,C33,G33,K33,O33,C61,G61,K61)</f>
        <v>35</v>
      </c>
      <c r="P61" s="56">
        <f t="shared" si="9"/>
        <v>8</v>
      </c>
      <c r="Q61" s="56">
        <f t="shared" si="9"/>
        <v>22</v>
      </c>
      <c r="R61" s="91">
        <f t="shared" si="9"/>
        <v>14</v>
      </c>
      <c r="S61" s="85">
        <f t="shared" si="8"/>
        <v>0.22857142857142856</v>
      </c>
      <c r="U61" s="43" t="s">
        <v>194</v>
      </c>
      <c r="V61" s="86" t="s">
        <v>355</v>
      </c>
      <c r="W61" s="59">
        <v>14</v>
      </c>
      <c r="X61" s="59">
        <v>14</v>
      </c>
      <c r="Y61" s="60">
        <v>0.22857142857142856</v>
      </c>
      <c r="Z61" s="60" t="s">
        <v>270</v>
      </c>
      <c r="AA61" s="60">
        <v>1.4</v>
      </c>
      <c r="AB61" s="60" t="s">
        <v>270</v>
      </c>
      <c r="AC61" s="59">
        <v>10</v>
      </c>
      <c r="AD61" s="105">
        <v>0.22857142857142856</v>
      </c>
    </row>
    <row r="62" spans="1:30" x14ac:dyDescent="0.2">
      <c r="A62" s="83" t="str">
        <f t="shared" si="5"/>
        <v>77</v>
      </c>
      <c r="B62" s="86" t="str">
        <f t="shared" si="6"/>
        <v>Daniel Lowery</v>
      </c>
      <c r="C62" s="12">
        <v>2</v>
      </c>
      <c r="D62" s="13">
        <v>0</v>
      </c>
      <c r="E62" s="13">
        <v>2</v>
      </c>
      <c r="F62" s="14">
        <v>0</v>
      </c>
      <c r="G62" s="12">
        <v>5</v>
      </c>
      <c r="H62" s="13">
        <v>2</v>
      </c>
      <c r="I62" s="13">
        <v>3</v>
      </c>
      <c r="J62" s="14">
        <v>2</v>
      </c>
      <c r="K62" s="12"/>
      <c r="L62" s="13"/>
      <c r="M62" s="13"/>
      <c r="N62" s="14"/>
      <c r="O62" s="90">
        <f t="shared" ref="O62:R62" si="10">SUM(C6,G6,K6,O6,C34,G34,K34,O34,C62,G62,K62)</f>
        <v>39</v>
      </c>
      <c r="P62" s="56">
        <f t="shared" si="10"/>
        <v>12</v>
      </c>
      <c r="Q62" s="56">
        <f t="shared" si="10"/>
        <v>10</v>
      </c>
      <c r="R62" s="91">
        <f t="shared" si="10"/>
        <v>7</v>
      </c>
      <c r="S62" s="85">
        <f t="shared" si="8"/>
        <v>0.30769230769230771</v>
      </c>
      <c r="U62" s="43" t="s">
        <v>356</v>
      </c>
      <c r="V62" s="86" t="s">
        <v>233</v>
      </c>
      <c r="W62" s="59">
        <v>7</v>
      </c>
      <c r="X62" s="59">
        <v>7</v>
      </c>
      <c r="Y62" s="60">
        <v>0.30769230769230771</v>
      </c>
      <c r="Z62" s="60" t="s">
        <v>270</v>
      </c>
      <c r="AA62" s="60">
        <v>0.7</v>
      </c>
      <c r="AB62" s="60" t="s">
        <v>270</v>
      </c>
      <c r="AC62" s="59">
        <v>10</v>
      </c>
      <c r="AD62" s="105">
        <v>0.30769230769230771</v>
      </c>
    </row>
    <row r="63" spans="1:30" x14ac:dyDescent="0.2">
      <c r="A63" s="83" t="str">
        <f t="shared" si="5"/>
        <v>52</v>
      </c>
      <c r="B63" s="86" t="str">
        <f t="shared" si="6"/>
        <v>Zack Lee</v>
      </c>
      <c r="C63" s="12">
        <v>3</v>
      </c>
      <c r="D63" s="13">
        <v>0</v>
      </c>
      <c r="E63" s="13">
        <v>0</v>
      </c>
      <c r="F63" s="14">
        <v>1</v>
      </c>
      <c r="G63" s="12">
        <v>1</v>
      </c>
      <c r="H63" s="13">
        <v>1</v>
      </c>
      <c r="I63" s="13">
        <v>0</v>
      </c>
      <c r="J63" s="14">
        <v>0</v>
      </c>
      <c r="K63" s="12"/>
      <c r="L63" s="13"/>
      <c r="M63" s="13"/>
      <c r="N63" s="14"/>
      <c r="O63" s="90">
        <f t="shared" ref="O63:R63" si="11">SUM(C7,G7,K7,O7,C35,G35,K35,O35,C63,G63,K63)</f>
        <v>16</v>
      </c>
      <c r="P63" s="56">
        <f t="shared" si="11"/>
        <v>4</v>
      </c>
      <c r="Q63" s="56">
        <f t="shared" si="11"/>
        <v>4</v>
      </c>
      <c r="R63" s="91">
        <f t="shared" si="11"/>
        <v>6</v>
      </c>
      <c r="S63" s="85">
        <f t="shared" si="8"/>
        <v>0.25</v>
      </c>
      <c r="U63" s="43" t="s">
        <v>304</v>
      </c>
      <c r="V63" s="86" t="s">
        <v>357</v>
      </c>
      <c r="W63" s="59">
        <v>6</v>
      </c>
      <c r="X63" s="59">
        <v>6</v>
      </c>
      <c r="Y63" s="60">
        <v>0.25</v>
      </c>
      <c r="Z63" s="60" t="s">
        <v>276</v>
      </c>
      <c r="AA63" s="60">
        <v>0.66666666666666663</v>
      </c>
      <c r="AB63" s="60" t="s">
        <v>270</v>
      </c>
      <c r="AC63" s="59">
        <v>9</v>
      </c>
      <c r="AD63" s="105">
        <v>0.2</v>
      </c>
    </row>
    <row r="64" spans="1:30" x14ac:dyDescent="0.2">
      <c r="A64" s="83" t="str">
        <f t="shared" si="5"/>
        <v>15</v>
      </c>
      <c r="B64" s="86" t="str">
        <f t="shared" si="6"/>
        <v>John Lombardo</v>
      </c>
      <c r="C64" s="12">
        <v>3</v>
      </c>
      <c r="D64" s="13">
        <v>0</v>
      </c>
      <c r="E64" s="13">
        <v>1</v>
      </c>
      <c r="F64" s="14">
        <v>0</v>
      </c>
      <c r="G64" s="12">
        <v>4</v>
      </c>
      <c r="H64" s="13">
        <v>1</v>
      </c>
      <c r="I64" s="13">
        <v>0</v>
      </c>
      <c r="J64" s="14">
        <v>1</v>
      </c>
      <c r="K64" s="12"/>
      <c r="L64" s="13"/>
      <c r="M64" s="13"/>
      <c r="N64" s="14"/>
      <c r="O64" s="90">
        <f t="shared" ref="O64:R64" si="12">SUM(C8,G8,K8,O8,C36,G36,K36,O36,C64,G64,K64)</f>
        <v>42</v>
      </c>
      <c r="P64" s="56">
        <f t="shared" si="12"/>
        <v>15</v>
      </c>
      <c r="Q64" s="56">
        <f t="shared" si="12"/>
        <v>8</v>
      </c>
      <c r="R64" s="91">
        <f t="shared" si="12"/>
        <v>5</v>
      </c>
      <c r="S64" s="85">
        <f t="shared" si="8"/>
        <v>0.35714285714285715</v>
      </c>
      <c r="U64" s="43" t="s">
        <v>181</v>
      </c>
      <c r="V64" s="86" t="s">
        <v>126</v>
      </c>
      <c r="W64" s="59">
        <v>5</v>
      </c>
      <c r="X64" s="59">
        <v>5</v>
      </c>
      <c r="Y64" s="60">
        <v>0.35714285714285715</v>
      </c>
      <c r="Z64" s="60" t="s">
        <v>270</v>
      </c>
      <c r="AA64" s="60">
        <v>0.5</v>
      </c>
      <c r="AB64" s="60" t="s">
        <v>270</v>
      </c>
      <c r="AC64" s="59">
        <v>10</v>
      </c>
      <c r="AD64" s="105">
        <v>0.35714285714285715</v>
      </c>
    </row>
    <row r="65" spans="1:30" x14ac:dyDescent="0.2">
      <c r="A65" s="83" t="str">
        <f t="shared" si="5"/>
        <v>21</v>
      </c>
      <c r="B65" s="86" t="str">
        <f t="shared" si="6"/>
        <v>Brandon Papillion</v>
      </c>
      <c r="C65" s="12">
        <v>3</v>
      </c>
      <c r="D65" s="13">
        <v>0</v>
      </c>
      <c r="E65" s="13">
        <v>2</v>
      </c>
      <c r="F65" s="14">
        <v>0</v>
      </c>
      <c r="G65" s="12">
        <v>1</v>
      </c>
      <c r="H65" s="13">
        <v>0</v>
      </c>
      <c r="I65" s="13">
        <v>1</v>
      </c>
      <c r="J65" s="14">
        <v>0</v>
      </c>
      <c r="K65" s="12"/>
      <c r="L65" s="13"/>
      <c r="M65" s="13"/>
      <c r="N65" s="14"/>
      <c r="O65" s="90">
        <f t="shared" ref="O65:R65" si="13">SUM(C9,G9,K9,O9,C37,G37,K37,O37,C65,G65,K65)</f>
        <v>40</v>
      </c>
      <c r="P65" s="56">
        <f t="shared" si="13"/>
        <v>15</v>
      </c>
      <c r="Q65" s="56">
        <f t="shared" si="13"/>
        <v>15</v>
      </c>
      <c r="R65" s="91">
        <f t="shared" si="13"/>
        <v>8</v>
      </c>
      <c r="S65" s="85">
        <f t="shared" si="8"/>
        <v>0.375</v>
      </c>
      <c r="U65" s="43" t="s">
        <v>111</v>
      </c>
      <c r="V65" s="86" t="s">
        <v>358</v>
      </c>
      <c r="W65" s="59">
        <v>8</v>
      </c>
      <c r="X65" s="59">
        <v>8</v>
      </c>
      <c r="Y65" s="60">
        <v>0.375</v>
      </c>
      <c r="Z65" s="60" t="s">
        <v>270</v>
      </c>
      <c r="AA65" s="60">
        <v>0.8</v>
      </c>
      <c r="AB65" s="60" t="s">
        <v>270</v>
      </c>
      <c r="AC65" s="59">
        <v>10</v>
      </c>
      <c r="AD65" s="105">
        <v>0.375</v>
      </c>
    </row>
    <row r="66" spans="1:30" x14ac:dyDescent="0.2">
      <c r="A66" s="83" t="str">
        <f t="shared" si="5"/>
        <v>19</v>
      </c>
      <c r="B66" s="86" t="str">
        <f t="shared" si="6"/>
        <v>Cleo Stephens</v>
      </c>
      <c r="C66" s="12">
        <v>0</v>
      </c>
      <c r="D66" s="13">
        <v>0</v>
      </c>
      <c r="E66" s="13">
        <v>0</v>
      </c>
      <c r="F66" s="14">
        <v>1</v>
      </c>
      <c r="G66" s="12">
        <v>5</v>
      </c>
      <c r="H66" s="13">
        <v>1</v>
      </c>
      <c r="I66" s="13">
        <v>2</v>
      </c>
      <c r="J66" s="14">
        <v>0</v>
      </c>
      <c r="K66" s="12"/>
      <c r="L66" s="13"/>
      <c r="M66" s="13"/>
      <c r="N66" s="14"/>
      <c r="O66" s="90">
        <f t="shared" ref="O66:R66" si="14">SUM(C10,G10,K10,O10,C38,G38,K38,O38,C66,G66,K66)</f>
        <v>24</v>
      </c>
      <c r="P66" s="56">
        <f t="shared" si="14"/>
        <v>12</v>
      </c>
      <c r="Q66" s="56">
        <f t="shared" si="14"/>
        <v>6</v>
      </c>
      <c r="R66" s="91">
        <f t="shared" si="14"/>
        <v>6</v>
      </c>
      <c r="S66" s="85">
        <f t="shared" si="8"/>
        <v>0.5</v>
      </c>
      <c r="U66" s="43" t="s">
        <v>196</v>
      </c>
      <c r="V66" s="86" t="s">
        <v>109</v>
      </c>
      <c r="W66" s="59">
        <v>6</v>
      </c>
      <c r="X66" s="59">
        <v>6</v>
      </c>
      <c r="Y66" s="60">
        <v>0.5</v>
      </c>
      <c r="Z66" s="60" t="s">
        <v>270</v>
      </c>
      <c r="AA66" s="60">
        <v>0.75</v>
      </c>
      <c r="AB66" s="60" t="s">
        <v>270</v>
      </c>
      <c r="AC66" s="59">
        <v>8</v>
      </c>
      <c r="AD66" s="105">
        <v>0.5</v>
      </c>
    </row>
    <row r="67" spans="1:30" x14ac:dyDescent="0.2">
      <c r="A67" s="83" t="str">
        <f t="shared" si="5"/>
        <v>58</v>
      </c>
      <c r="B67" s="86" t="str">
        <f t="shared" si="6"/>
        <v>Scott Brown</v>
      </c>
      <c r="C67" s="12">
        <v>1</v>
      </c>
      <c r="D67" s="13">
        <v>0</v>
      </c>
      <c r="E67" s="13">
        <v>0</v>
      </c>
      <c r="F67" s="14">
        <v>0</v>
      </c>
      <c r="G67" s="12">
        <v>4</v>
      </c>
      <c r="H67" s="13">
        <v>1</v>
      </c>
      <c r="I67" s="13">
        <v>1</v>
      </c>
      <c r="J67" s="14">
        <v>0</v>
      </c>
      <c r="K67" s="12"/>
      <c r="L67" s="13"/>
      <c r="M67" s="13"/>
      <c r="N67" s="14"/>
      <c r="O67" s="90">
        <f t="shared" ref="O67:R67" si="15">SUM(C11,G11,K11,O11,C39,G39,K39,O39,C67,G67,K67)</f>
        <v>10</v>
      </c>
      <c r="P67" s="56">
        <f t="shared" si="15"/>
        <v>1</v>
      </c>
      <c r="Q67" s="56">
        <f t="shared" si="15"/>
        <v>2</v>
      </c>
      <c r="R67" s="91">
        <f t="shared" si="15"/>
        <v>0</v>
      </c>
      <c r="S67" s="85">
        <f t="shared" si="8"/>
        <v>0.1</v>
      </c>
      <c r="U67" s="43" t="s">
        <v>359</v>
      </c>
      <c r="V67" s="86" t="s">
        <v>395</v>
      </c>
      <c r="W67" s="59">
        <v>0</v>
      </c>
      <c r="X67" s="59" t="s">
        <v>442</v>
      </c>
      <c r="Y67" s="60">
        <v>0.1</v>
      </c>
      <c r="Z67" s="60" t="s">
        <v>276</v>
      </c>
      <c r="AA67" s="60">
        <v>0</v>
      </c>
      <c r="AB67" s="60" t="s">
        <v>270</v>
      </c>
      <c r="AC67" s="59">
        <v>7</v>
      </c>
      <c r="AD67" s="105">
        <v>0.05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Lindsey Woodard</v>
      </c>
      <c r="C78" s="20">
        <v>20</v>
      </c>
      <c r="D78" s="21">
        <v>2</v>
      </c>
      <c r="E78" s="21">
        <v>7</v>
      </c>
      <c r="F78" s="22">
        <v>7</v>
      </c>
      <c r="G78" s="20">
        <v>29</v>
      </c>
      <c r="H78" s="21">
        <v>11</v>
      </c>
      <c r="I78" s="21">
        <v>9</v>
      </c>
      <c r="J78" s="22">
        <v>4</v>
      </c>
      <c r="K78" s="64"/>
      <c r="L78" s="65"/>
      <c r="M78" s="65"/>
      <c r="N78" s="66"/>
      <c r="O78" s="32">
        <f t="shared" ref="O78:Q81" si="25">SUM(C22,G22,K22,O22,C50,G50,K50,O50,C78,G78,K78)</f>
        <v>264</v>
      </c>
      <c r="P78" s="21">
        <f t="shared" si="25"/>
        <v>99</v>
      </c>
      <c r="Q78" s="142">
        <f t="shared" si="25"/>
        <v>77</v>
      </c>
      <c r="R78" s="141"/>
      <c r="S78" s="143">
        <f>SUM(Q78/O78)</f>
        <v>0.29166666666666669</v>
      </c>
      <c r="V78" s="56" t="s">
        <v>23</v>
      </c>
      <c r="W78" s="59">
        <v>60</v>
      </c>
      <c r="X78" s="59">
        <v>60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0.64864864864864868</v>
      </c>
      <c r="Z79" s="68"/>
      <c r="AA79" s="68">
        <v>1.4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20</v>
      </c>
      <c r="D82" s="29">
        <f t="shared" si="26"/>
        <v>2</v>
      </c>
      <c r="E82" s="29">
        <f t="shared" si="26"/>
        <v>7</v>
      </c>
      <c r="F82" s="29">
        <f t="shared" si="26"/>
        <v>7</v>
      </c>
      <c r="G82" s="29">
        <f t="shared" si="26"/>
        <v>29</v>
      </c>
      <c r="H82" s="29">
        <f t="shared" si="26"/>
        <v>11</v>
      </c>
      <c r="I82" s="29">
        <f t="shared" si="26"/>
        <v>9</v>
      </c>
      <c r="J82" s="29">
        <f t="shared" si="26"/>
        <v>4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264</v>
      </c>
      <c r="P82" s="29">
        <f t="shared" si="26"/>
        <v>99</v>
      </c>
      <c r="Q82" s="29">
        <f t="shared" si="26"/>
        <v>77</v>
      </c>
      <c r="R82" s="29">
        <f t="shared" si="26"/>
        <v>60</v>
      </c>
      <c r="S82" s="69">
        <f>AVERAGE(P82/O82)</f>
        <v>0.375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235</v>
      </c>
      <c r="D83" s="29">
        <f>SUM(P55,D82)</f>
        <v>88</v>
      </c>
      <c r="E83" s="29">
        <f>SUM(Q55,E82)</f>
        <v>68</v>
      </c>
      <c r="F83" s="29">
        <f>SUM(R55,F82)</f>
        <v>56</v>
      </c>
      <c r="G83" s="29">
        <f t="shared" ref="G83:M83" si="27">SUM(C83,G82)</f>
        <v>264</v>
      </c>
      <c r="H83" s="29">
        <f t="shared" si="27"/>
        <v>99</v>
      </c>
      <c r="I83" s="29">
        <f t="shared" si="27"/>
        <v>77</v>
      </c>
      <c r="J83" s="29">
        <f t="shared" si="27"/>
        <v>60</v>
      </c>
      <c r="K83" s="29">
        <f t="shared" si="27"/>
        <v>264</v>
      </c>
      <c r="L83" s="29">
        <f t="shared" si="27"/>
        <v>99</v>
      </c>
      <c r="M83" s="29">
        <f t="shared" si="27"/>
        <v>77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0.47058823529411764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10</v>
      </c>
      <c r="E86" s="73" t="s">
        <v>32</v>
      </c>
      <c r="V86" s="77" t="s">
        <v>29</v>
      </c>
      <c r="W86" s="61" t="s">
        <v>360</v>
      </c>
      <c r="X86" s="79">
        <v>0.70833333333333326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1:T36">
    <sortCondition ref="T3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77" priority="5" stopIfTrue="1" operator="equal">
      <formula>$Y$79</formula>
    </cfRule>
  </conditionalFormatting>
  <conditionalFormatting sqref="AA59:AB74 AA77:AB77">
    <cfRule type="cellIs" dxfId="76" priority="6" stopIfTrue="1" operator="equal">
      <formula>$AA$79</formula>
    </cfRule>
  </conditionalFormatting>
  <conditionalFormatting sqref="Y75:Z75">
    <cfRule type="cellIs" dxfId="75" priority="3" stopIfTrue="1" operator="equal">
      <formula>$Y$79</formula>
    </cfRule>
  </conditionalFormatting>
  <conditionalFormatting sqref="AA75:AB75">
    <cfRule type="cellIs" dxfId="74" priority="4" stopIfTrue="1" operator="equal">
      <formula>$AA$79</formula>
    </cfRule>
  </conditionalFormatting>
  <conditionalFormatting sqref="Y76:Z76">
    <cfRule type="cellIs" dxfId="73" priority="1" stopIfTrue="1" operator="equal">
      <formula>$Y$79</formula>
    </cfRule>
  </conditionalFormatting>
  <conditionalFormatting sqref="AA76:AB76">
    <cfRule type="cellIs" dxfId="7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73" t="s">
        <v>40</v>
      </c>
      <c r="D1" s="174"/>
      <c r="E1" s="175"/>
      <c r="F1" s="4">
        <v>0</v>
      </c>
      <c r="G1" s="173" t="s">
        <v>285</v>
      </c>
      <c r="H1" s="174"/>
      <c r="I1" s="175"/>
      <c r="J1" s="4">
        <v>6</v>
      </c>
      <c r="K1" s="173" t="s">
        <v>75</v>
      </c>
      <c r="L1" s="174"/>
      <c r="M1" s="175"/>
      <c r="N1" s="4">
        <v>9</v>
      </c>
      <c r="O1" s="180" t="s">
        <v>288</v>
      </c>
      <c r="P1" s="174"/>
      <c r="Q1" s="175"/>
      <c r="R1" s="5">
        <v>5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173</v>
      </c>
      <c r="B3" s="86" t="s">
        <v>333</v>
      </c>
      <c r="C3" s="12">
        <v>1</v>
      </c>
      <c r="D3" s="13">
        <v>1</v>
      </c>
      <c r="E3" s="13">
        <v>0</v>
      </c>
      <c r="F3" s="14">
        <v>0</v>
      </c>
      <c r="G3" s="12">
        <v>2</v>
      </c>
      <c r="H3" s="13">
        <v>0</v>
      </c>
      <c r="I3" s="13">
        <v>1</v>
      </c>
      <c r="J3" s="14">
        <v>0</v>
      </c>
      <c r="K3" s="12">
        <v>2</v>
      </c>
      <c r="L3" s="13">
        <v>0</v>
      </c>
      <c r="M3" s="13">
        <v>1</v>
      </c>
      <c r="N3" s="14">
        <v>1</v>
      </c>
      <c r="O3" s="12">
        <v>2</v>
      </c>
      <c r="P3" s="13">
        <v>2</v>
      </c>
      <c r="Q3" s="13">
        <v>0</v>
      </c>
      <c r="R3" s="14">
        <v>0</v>
      </c>
      <c r="S3" s="17"/>
    </row>
    <row r="4" spans="1:20" x14ac:dyDescent="0.2">
      <c r="A4" s="83" t="s">
        <v>195</v>
      </c>
      <c r="B4" s="86" t="s">
        <v>268</v>
      </c>
      <c r="C4" s="12">
        <v>0</v>
      </c>
      <c r="D4" s="13">
        <v>0</v>
      </c>
      <c r="E4" s="13">
        <v>0</v>
      </c>
      <c r="F4" s="14">
        <v>0</v>
      </c>
      <c r="G4" s="116"/>
      <c r="H4" s="117"/>
      <c r="I4" s="117"/>
      <c r="J4" s="118"/>
      <c r="K4" s="116"/>
      <c r="L4" s="117"/>
      <c r="M4" s="117"/>
      <c r="N4" s="118"/>
      <c r="O4" s="12">
        <v>0</v>
      </c>
      <c r="P4" s="13">
        <v>0</v>
      </c>
      <c r="Q4" s="13">
        <v>0</v>
      </c>
      <c r="R4" s="14">
        <v>0</v>
      </c>
      <c r="S4" s="17"/>
      <c r="T4" s="99"/>
    </row>
    <row r="5" spans="1:20" x14ac:dyDescent="0.2">
      <c r="A5" s="83" t="s">
        <v>212</v>
      </c>
      <c r="B5" s="86" t="s">
        <v>247</v>
      </c>
      <c r="C5" s="12">
        <v>3</v>
      </c>
      <c r="D5" s="13">
        <v>0</v>
      </c>
      <c r="E5" s="13">
        <v>2</v>
      </c>
      <c r="F5" s="14">
        <v>0</v>
      </c>
      <c r="G5" s="116">
        <v>5</v>
      </c>
      <c r="H5" s="117">
        <v>1</v>
      </c>
      <c r="I5" s="117">
        <v>3</v>
      </c>
      <c r="J5" s="118">
        <v>1</v>
      </c>
      <c r="K5" s="116">
        <v>4</v>
      </c>
      <c r="L5" s="117">
        <v>1</v>
      </c>
      <c r="M5" s="117">
        <v>1</v>
      </c>
      <c r="N5" s="118">
        <v>3</v>
      </c>
      <c r="O5" s="12">
        <v>5</v>
      </c>
      <c r="P5" s="13">
        <v>4</v>
      </c>
      <c r="Q5" s="13">
        <v>1</v>
      </c>
      <c r="R5" s="14">
        <v>1</v>
      </c>
      <c r="S5" s="17"/>
      <c r="T5" s="99"/>
    </row>
    <row r="6" spans="1:20" x14ac:dyDescent="0.2">
      <c r="A6" s="83" t="s">
        <v>172</v>
      </c>
      <c r="B6" s="86" t="s">
        <v>334</v>
      </c>
      <c r="C6" s="12">
        <v>4</v>
      </c>
      <c r="D6" s="13">
        <v>2</v>
      </c>
      <c r="E6" s="13">
        <v>1</v>
      </c>
      <c r="F6" s="14">
        <v>1</v>
      </c>
      <c r="G6" s="116">
        <v>5</v>
      </c>
      <c r="H6" s="117">
        <v>3</v>
      </c>
      <c r="I6" s="117">
        <v>1</v>
      </c>
      <c r="J6" s="118">
        <v>0</v>
      </c>
      <c r="K6" s="116">
        <v>4</v>
      </c>
      <c r="L6" s="117">
        <v>1</v>
      </c>
      <c r="M6" s="117">
        <v>1</v>
      </c>
      <c r="N6" s="118">
        <v>1</v>
      </c>
      <c r="O6" s="12">
        <v>5</v>
      </c>
      <c r="P6" s="13">
        <v>2</v>
      </c>
      <c r="Q6" s="13">
        <v>2</v>
      </c>
      <c r="R6" s="14">
        <v>0</v>
      </c>
      <c r="S6" s="17" t="s">
        <v>8</v>
      </c>
      <c r="T6" s="99"/>
    </row>
    <row r="7" spans="1:20" x14ac:dyDescent="0.2">
      <c r="A7" s="83" t="s">
        <v>300</v>
      </c>
      <c r="B7" s="86" t="s">
        <v>125</v>
      </c>
      <c r="C7" s="12">
        <v>4</v>
      </c>
      <c r="D7" s="13">
        <v>1</v>
      </c>
      <c r="E7" s="13">
        <v>3</v>
      </c>
      <c r="F7" s="14">
        <v>0</v>
      </c>
      <c r="G7" s="116">
        <v>4</v>
      </c>
      <c r="H7" s="117">
        <v>3</v>
      </c>
      <c r="I7" s="117">
        <v>0</v>
      </c>
      <c r="J7" s="118">
        <v>0</v>
      </c>
      <c r="K7" s="116">
        <v>4</v>
      </c>
      <c r="L7" s="117">
        <v>0</v>
      </c>
      <c r="M7" s="117">
        <v>1</v>
      </c>
      <c r="N7" s="118">
        <v>0</v>
      </c>
      <c r="O7" s="12">
        <v>3</v>
      </c>
      <c r="P7" s="13">
        <v>2</v>
      </c>
      <c r="Q7" s="13">
        <v>0</v>
      </c>
      <c r="R7" s="14">
        <v>0</v>
      </c>
      <c r="S7" s="17"/>
      <c r="T7" s="99"/>
    </row>
    <row r="8" spans="1:20" x14ac:dyDescent="0.2">
      <c r="A8" s="83" t="s">
        <v>111</v>
      </c>
      <c r="B8" s="86" t="s">
        <v>211</v>
      </c>
      <c r="C8" s="12">
        <v>5</v>
      </c>
      <c r="D8" s="13">
        <v>1</v>
      </c>
      <c r="E8" s="13">
        <v>2</v>
      </c>
      <c r="F8" s="14">
        <v>1</v>
      </c>
      <c r="G8" s="116">
        <v>5</v>
      </c>
      <c r="H8" s="117">
        <v>2</v>
      </c>
      <c r="I8" s="117">
        <v>3</v>
      </c>
      <c r="J8" s="118">
        <v>3</v>
      </c>
      <c r="K8" s="116">
        <v>5</v>
      </c>
      <c r="L8" s="117">
        <v>2</v>
      </c>
      <c r="M8" s="117">
        <v>3</v>
      </c>
      <c r="N8" s="118">
        <v>2</v>
      </c>
      <c r="O8" s="12">
        <v>6</v>
      </c>
      <c r="P8" s="13">
        <v>5</v>
      </c>
      <c r="Q8" s="13">
        <v>0</v>
      </c>
      <c r="R8" s="14">
        <v>3</v>
      </c>
      <c r="S8" s="17"/>
      <c r="T8" s="148"/>
    </row>
    <row r="9" spans="1:20" x14ac:dyDescent="0.2">
      <c r="A9" s="83" t="s">
        <v>107</v>
      </c>
      <c r="B9" s="86" t="s">
        <v>335</v>
      </c>
      <c r="C9" s="12">
        <v>4</v>
      </c>
      <c r="D9" s="13">
        <v>0</v>
      </c>
      <c r="E9" s="13">
        <v>2</v>
      </c>
      <c r="F9" s="14">
        <v>0</v>
      </c>
      <c r="G9" s="116">
        <v>5</v>
      </c>
      <c r="H9" s="117">
        <v>2</v>
      </c>
      <c r="I9" s="117">
        <v>0</v>
      </c>
      <c r="J9" s="118">
        <v>0</v>
      </c>
      <c r="K9" s="116">
        <v>2</v>
      </c>
      <c r="L9" s="117">
        <v>0</v>
      </c>
      <c r="M9" s="117">
        <v>1</v>
      </c>
      <c r="N9" s="118">
        <v>0</v>
      </c>
      <c r="O9" s="12">
        <v>3</v>
      </c>
      <c r="P9" s="13">
        <v>1</v>
      </c>
      <c r="Q9" s="13">
        <v>0</v>
      </c>
      <c r="R9" s="14">
        <v>0</v>
      </c>
      <c r="S9" s="17"/>
      <c r="T9" s="131"/>
    </row>
    <row r="10" spans="1:20" x14ac:dyDescent="0.2">
      <c r="A10" s="83" t="s">
        <v>182</v>
      </c>
      <c r="B10" s="86" t="s">
        <v>336</v>
      </c>
      <c r="C10" s="12">
        <v>0</v>
      </c>
      <c r="D10" s="13">
        <v>0</v>
      </c>
      <c r="E10" s="13">
        <v>0</v>
      </c>
      <c r="F10" s="14">
        <v>0</v>
      </c>
      <c r="G10" s="116"/>
      <c r="H10" s="117"/>
      <c r="I10" s="117"/>
      <c r="J10" s="118"/>
      <c r="K10" s="116"/>
      <c r="L10" s="117"/>
      <c r="M10" s="117"/>
      <c r="N10" s="118"/>
      <c r="O10" s="12">
        <v>0</v>
      </c>
      <c r="P10" s="13">
        <v>0</v>
      </c>
      <c r="Q10" s="13">
        <v>0</v>
      </c>
      <c r="R10" s="14">
        <v>0</v>
      </c>
      <c r="S10" s="17"/>
      <c r="T10" s="99"/>
    </row>
    <row r="11" spans="1:20" x14ac:dyDescent="0.2">
      <c r="A11" s="83" t="s">
        <v>194</v>
      </c>
      <c r="B11" s="86" t="s">
        <v>246</v>
      </c>
      <c r="C11" s="12">
        <v>5</v>
      </c>
      <c r="D11" s="130">
        <v>4</v>
      </c>
      <c r="E11" s="130">
        <v>1</v>
      </c>
      <c r="F11" s="14">
        <v>0</v>
      </c>
      <c r="G11" s="116">
        <v>4</v>
      </c>
      <c r="H11" s="117">
        <v>2</v>
      </c>
      <c r="I11" s="117">
        <v>0</v>
      </c>
      <c r="J11" s="118">
        <v>0</v>
      </c>
      <c r="K11" s="116">
        <v>5</v>
      </c>
      <c r="L11" s="117">
        <v>4</v>
      </c>
      <c r="M11" s="117">
        <v>0</v>
      </c>
      <c r="N11" s="118">
        <v>1</v>
      </c>
      <c r="O11" s="15">
        <v>6</v>
      </c>
      <c r="P11" s="13">
        <v>2</v>
      </c>
      <c r="Q11" s="13">
        <v>0</v>
      </c>
      <c r="R11" s="16">
        <v>0</v>
      </c>
      <c r="S11" s="17"/>
      <c r="T11" s="99"/>
    </row>
    <row r="12" spans="1:20" x14ac:dyDescent="0.2">
      <c r="A12" s="83" t="s">
        <v>330</v>
      </c>
      <c r="B12" s="86" t="s">
        <v>430</v>
      </c>
      <c r="C12" s="12">
        <v>1</v>
      </c>
      <c r="D12" s="130">
        <v>0</v>
      </c>
      <c r="E12" s="130">
        <v>0</v>
      </c>
      <c r="F12" s="14">
        <v>0</v>
      </c>
      <c r="G12" s="116">
        <v>1</v>
      </c>
      <c r="H12" s="117">
        <v>0</v>
      </c>
      <c r="I12" s="117">
        <v>0</v>
      </c>
      <c r="J12" s="118">
        <v>0</v>
      </c>
      <c r="K12" s="116"/>
      <c r="L12" s="117"/>
      <c r="M12" s="117"/>
      <c r="N12" s="118"/>
      <c r="O12" s="15">
        <v>3</v>
      </c>
      <c r="P12" s="13">
        <v>0</v>
      </c>
      <c r="Q12" s="13">
        <v>0</v>
      </c>
      <c r="R12" s="16">
        <v>0</v>
      </c>
      <c r="S12" s="17"/>
      <c r="T12" s="99"/>
    </row>
    <row r="13" spans="1:20" x14ac:dyDescent="0.2">
      <c r="A13" s="83" t="s">
        <v>171</v>
      </c>
      <c r="B13" s="86" t="s">
        <v>331</v>
      </c>
      <c r="C13" s="12">
        <v>0</v>
      </c>
      <c r="D13" s="130">
        <v>0</v>
      </c>
      <c r="E13" s="130">
        <v>0</v>
      </c>
      <c r="F13" s="14">
        <v>0</v>
      </c>
      <c r="G13" s="116">
        <v>0</v>
      </c>
      <c r="H13" s="117">
        <v>0</v>
      </c>
      <c r="I13" s="117">
        <v>0</v>
      </c>
      <c r="J13" s="118">
        <v>0</v>
      </c>
      <c r="K13" s="116"/>
      <c r="L13" s="117"/>
      <c r="M13" s="117"/>
      <c r="N13" s="118"/>
      <c r="O13" s="15">
        <v>0</v>
      </c>
      <c r="P13" s="13">
        <v>0</v>
      </c>
      <c r="Q13" s="13">
        <v>0</v>
      </c>
      <c r="R13" s="16">
        <v>1</v>
      </c>
      <c r="S13" s="17"/>
      <c r="T13" s="99"/>
    </row>
    <row r="14" spans="1:20" x14ac:dyDescent="0.2">
      <c r="A14" s="83" t="s">
        <v>113</v>
      </c>
      <c r="B14" s="86" t="s">
        <v>332</v>
      </c>
      <c r="C14" s="12">
        <v>0</v>
      </c>
      <c r="D14" s="130">
        <v>0</v>
      </c>
      <c r="E14" s="130">
        <v>0</v>
      </c>
      <c r="F14" s="14">
        <v>1</v>
      </c>
      <c r="G14" s="12">
        <v>0</v>
      </c>
      <c r="H14" s="13">
        <v>0</v>
      </c>
      <c r="I14" s="13">
        <v>0</v>
      </c>
      <c r="J14" s="14">
        <v>1</v>
      </c>
      <c r="K14" s="12">
        <v>0</v>
      </c>
      <c r="L14" s="13">
        <v>0</v>
      </c>
      <c r="M14" s="13">
        <v>0</v>
      </c>
      <c r="N14" s="14">
        <v>3</v>
      </c>
      <c r="O14" s="15">
        <v>0</v>
      </c>
      <c r="P14" s="13">
        <v>0</v>
      </c>
      <c r="Q14" s="13">
        <v>0</v>
      </c>
      <c r="R14" s="16">
        <v>0</v>
      </c>
      <c r="S14" s="17"/>
    </row>
    <row r="15" spans="1:20" x14ac:dyDescent="0.2">
      <c r="A15" s="83" t="s">
        <v>192</v>
      </c>
      <c r="B15" s="86" t="s">
        <v>279</v>
      </c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>
        <v>0</v>
      </c>
      <c r="P15" s="13">
        <v>0</v>
      </c>
      <c r="Q15" s="13">
        <v>0</v>
      </c>
      <c r="R15" s="16">
        <v>0</v>
      </c>
      <c r="S15" s="17"/>
    </row>
    <row r="16" spans="1:20" x14ac:dyDescent="0.2">
      <c r="A16" s="83" t="s">
        <v>118</v>
      </c>
      <c r="B16" s="86" t="s">
        <v>437</v>
      </c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>
        <v>0</v>
      </c>
      <c r="P16" s="13">
        <v>0</v>
      </c>
      <c r="Q16" s="13">
        <v>0</v>
      </c>
      <c r="R16" s="16">
        <v>0</v>
      </c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52</v>
      </c>
      <c r="C22" s="20">
        <v>27</v>
      </c>
      <c r="D22" s="21">
        <v>9</v>
      </c>
      <c r="E22" s="21">
        <v>11</v>
      </c>
      <c r="F22" s="22">
        <v>3</v>
      </c>
      <c r="G22" s="20">
        <v>31</v>
      </c>
      <c r="H22" s="21">
        <v>13</v>
      </c>
      <c r="I22" s="21">
        <v>8</v>
      </c>
      <c r="J22" s="22">
        <v>5</v>
      </c>
      <c r="K22" s="20">
        <v>26</v>
      </c>
      <c r="L22" s="21">
        <v>8</v>
      </c>
      <c r="M22" s="21">
        <v>8</v>
      </c>
      <c r="N22" s="22">
        <v>11</v>
      </c>
      <c r="O22" s="20">
        <v>33</v>
      </c>
      <c r="P22" s="21">
        <v>18</v>
      </c>
      <c r="Q22" s="21">
        <v>3</v>
      </c>
      <c r="R22" s="23">
        <v>5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27</v>
      </c>
      <c r="D26" s="29">
        <f t="shared" si="0"/>
        <v>9</v>
      </c>
      <c r="E26" s="29">
        <f t="shared" si="0"/>
        <v>11</v>
      </c>
      <c r="F26" s="29">
        <f t="shared" si="0"/>
        <v>3</v>
      </c>
      <c r="G26" s="29">
        <f t="shared" si="0"/>
        <v>31</v>
      </c>
      <c r="H26" s="29">
        <f t="shared" si="0"/>
        <v>13</v>
      </c>
      <c r="I26" s="29">
        <f t="shared" si="0"/>
        <v>8</v>
      </c>
      <c r="J26" s="29">
        <f t="shared" si="0"/>
        <v>5</v>
      </c>
      <c r="K26" s="29">
        <f t="shared" si="0"/>
        <v>26</v>
      </c>
      <c r="L26" s="29">
        <f t="shared" si="0"/>
        <v>8</v>
      </c>
      <c r="M26" s="29">
        <f t="shared" si="0"/>
        <v>8</v>
      </c>
      <c r="N26" s="29">
        <f t="shared" si="0"/>
        <v>11</v>
      </c>
      <c r="O26" s="29">
        <f t="shared" si="0"/>
        <v>33</v>
      </c>
      <c r="P26" s="29">
        <f t="shared" si="0"/>
        <v>18</v>
      </c>
      <c r="Q26" s="29">
        <f t="shared" si="0"/>
        <v>3</v>
      </c>
      <c r="R26" s="29">
        <f t="shared" si="0"/>
        <v>5</v>
      </c>
      <c r="S26" s="24"/>
    </row>
    <row r="27" spans="1:24" ht="13.5" thickBot="1" x14ac:dyDescent="0.25">
      <c r="A27" s="18"/>
      <c r="B27" s="28" t="s">
        <v>11</v>
      </c>
      <c r="C27" s="30">
        <f>C26</f>
        <v>27</v>
      </c>
      <c r="D27" s="30">
        <f>D26</f>
        <v>9</v>
      </c>
      <c r="E27" s="30">
        <f>E26</f>
        <v>11</v>
      </c>
      <c r="F27" s="30">
        <f>F26</f>
        <v>3</v>
      </c>
      <c r="G27" s="30">
        <f t="shared" ref="G27:R27" si="1">SUM(C27,G26)</f>
        <v>58</v>
      </c>
      <c r="H27" s="30">
        <f t="shared" si="1"/>
        <v>22</v>
      </c>
      <c r="I27" s="30">
        <f t="shared" si="1"/>
        <v>19</v>
      </c>
      <c r="J27" s="30">
        <f t="shared" si="1"/>
        <v>8</v>
      </c>
      <c r="K27" s="30">
        <f t="shared" si="1"/>
        <v>84</v>
      </c>
      <c r="L27" s="30">
        <f t="shared" si="1"/>
        <v>30</v>
      </c>
      <c r="M27" s="30">
        <f t="shared" si="1"/>
        <v>27</v>
      </c>
      <c r="N27" s="30">
        <f t="shared" si="1"/>
        <v>19</v>
      </c>
      <c r="O27" s="31">
        <f t="shared" si="1"/>
        <v>117</v>
      </c>
      <c r="P27" s="30">
        <f t="shared" si="1"/>
        <v>48</v>
      </c>
      <c r="Q27" s="30">
        <f t="shared" si="1"/>
        <v>30</v>
      </c>
      <c r="R27" s="32">
        <f t="shared" si="1"/>
        <v>24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93</v>
      </c>
      <c r="D29" s="174"/>
      <c r="E29" s="175"/>
      <c r="F29" s="4">
        <v>18</v>
      </c>
      <c r="G29" s="173" t="s">
        <v>41</v>
      </c>
      <c r="H29" s="174"/>
      <c r="I29" s="175"/>
      <c r="J29" s="4">
        <v>4</v>
      </c>
      <c r="K29" s="173" t="s">
        <v>280</v>
      </c>
      <c r="L29" s="174"/>
      <c r="M29" s="175"/>
      <c r="N29" s="4">
        <v>4</v>
      </c>
      <c r="O29" s="180" t="s">
        <v>105</v>
      </c>
      <c r="P29" s="174"/>
      <c r="Q29" s="175"/>
      <c r="R29" s="5">
        <v>10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88</v>
      </c>
      <c r="B31" s="86" t="str">
        <f t="shared" si="2"/>
        <v>Jordy Stringer</v>
      </c>
      <c r="C31" s="12">
        <v>0</v>
      </c>
      <c r="D31" s="13">
        <v>0</v>
      </c>
      <c r="E31" s="13">
        <v>0</v>
      </c>
      <c r="F31" s="14">
        <v>0</v>
      </c>
      <c r="G31" s="12">
        <v>3</v>
      </c>
      <c r="H31" s="13">
        <v>0</v>
      </c>
      <c r="I31" s="13">
        <v>2</v>
      </c>
      <c r="J31" s="14">
        <v>0</v>
      </c>
      <c r="K31" s="12">
        <v>0</v>
      </c>
      <c r="L31" s="13">
        <v>0</v>
      </c>
      <c r="M31" s="13">
        <v>0</v>
      </c>
      <c r="N31" s="14">
        <v>0</v>
      </c>
      <c r="O31" s="15">
        <v>2</v>
      </c>
      <c r="P31" s="13">
        <v>0</v>
      </c>
      <c r="Q31" s="13">
        <v>2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41</v>
      </c>
      <c r="B32" s="86" t="str">
        <f t="shared" si="2"/>
        <v>Joe Higdon</v>
      </c>
      <c r="C32" s="12">
        <v>2</v>
      </c>
      <c r="D32" s="13">
        <v>0</v>
      </c>
      <c r="E32" s="13">
        <v>2</v>
      </c>
      <c r="F32" s="14">
        <v>0</v>
      </c>
      <c r="G32" s="12"/>
      <c r="H32" s="13"/>
      <c r="I32" s="13"/>
      <c r="J32" s="14"/>
      <c r="K32" s="12">
        <v>0</v>
      </c>
      <c r="L32" s="13">
        <v>0</v>
      </c>
      <c r="M32" s="13">
        <v>0</v>
      </c>
      <c r="N32" s="14">
        <v>0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20</v>
      </c>
      <c r="B33" s="86" t="str">
        <f t="shared" si="2"/>
        <v>Tyler Rodriguez</v>
      </c>
      <c r="C33" s="12">
        <v>5</v>
      </c>
      <c r="D33" s="13">
        <v>3</v>
      </c>
      <c r="E33" s="13">
        <v>1</v>
      </c>
      <c r="F33" s="14">
        <v>1</v>
      </c>
      <c r="G33" s="12">
        <v>5</v>
      </c>
      <c r="H33" s="13">
        <v>1</v>
      </c>
      <c r="I33" s="13">
        <v>2</v>
      </c>
      <c r="J33" s="14">
        <v>6</v>
      </c>
      <c r="K33" s="12">
        <v>4</v>
      </c>
      <c r="L33" s="13">
        <v>2</v>
      </c>
      <c r="M33" s="13">
        <v>0</v>
      </c>
      <c r="N33" s="14">
        <v>0</v>
      </c>
      <c r="O33" s="15">
        <v>5</v>
      </c>
      <c r="P33" s="13">
        <v>2</v>
      </c>
      <c r="Q33" s="13">
        <v>1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37</v>
      </c>
      <c r="B34" s="86" t="str">
        <f t="shared" si="2"/>
        <v>Steven Harris</v>
      </c>
      <c r="C34" s="12">
        <v>3</v>
      </c>
      <c r="D34" s="13">
        <v>0</v>
      </c>
      <c r="E34" s="13">
        <v>0</v>
      </c>
      <c r="F34" s="14">
        <v>0</v>
      </c>
      <c r="G34" s="12">
        <v>2</v>
      </c>
      <c r="H34" s="13">
        <v>1</v>
      </c>
      <c r="I34" s="13">
        <v>0</v>
      </c>
      <c r="J34" s="14">
        <v>0</v>
      </c>
      <c r="K34" s="12">
        <v>4</v>
      </c>
      <c r="L34" s="13">
        <v>4</v>
      </c>
      <c r="M34" s="13">
        <v>0</v>
      </c>
      <c r="N34" s="14">
        <v>0</v>
      </c>
      <c r="O34" s="15">
        <v>5</v>
      </c>
      <c r="P34" s="13">
        <v>0</v>
      </c>
      <c r="Q34" s="13">
        <v>4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45</v>
      </c>
      <c r="B35" s="86" t="str">
        <f t="shared" si="2"/>
        <v>John Boggs</v>
      </c>
      <c r="C35" s="12">
        <v>3</v>
      </c>
      <c r="D35" s="13">
        <v>1</v>
      </c>
      <c r="E35" s="13">
        <v>0</v>
      </c>
      <c r="F35" s="14">
        <v>0</v>
      </c>
      <c r="G35" s="12">
        <v>5</v>
      </c>
      <c r="H35" s="13">
        <v>2</v>
      </c>
      <c r="I35" s="13">
        <v>2</v>
      </c>
      <c r="J35" s="14">
        <v>0</v>
      </c>
      <c r="K35" s="12">
        <v>4</v>
      </c>
      <c r="L35" s="13">
        <v>2</v>
      </c>
      <c r="M35" s="13">
        <v>0</v>
      </c>
      <c r="N35" s="14">
        <v>0</v>
      </c>
      <c r="O35" s="15">
        <v>5</v>
      </c>
      <c r="P35" s="13">
        <v>2</v>
      </c>
      <c r="Q35" s="13">
        <v>3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21</v>
      </c>
      <c r="B36" s="86" t="str">
        <f t="shared" si="2"/>
        <v>Eric Rodriguez</v>
      </c>
      <c r="C36" s="12">
        <v>6</v>
      </c>
      <c r="D36" s="13">
        <v>5</v>
      </c>
      <c r="E36" s="13">
        <v>0</v>
      </c>
      <c r="F36" s="14">
        <v>2</v>
      </c>
      <c r="G36" s="12">
        <v>4</v>
      </c>
      <c r="H36" s="13">
        <v>4</v>
      </c>
      <c r="I36" s="13">
        <v>0</v>
      </c>
      <c r="J36" s="14">
        <v>4</v>
      </c>
      <c r="K36" s="12">
        <v>4</v>
      </c>
      <c r="L36" s="13">
        <v>3</v>
      </c>
      <c r="M36" s="13">
        <v>0</v>
      </c>
      <c r="N36" s="14">
        <v>1</v>
      </c>
      <c r="O36" s="15">
        <v>5</v>
      </c>
      <c r="P36" s="13">
        <v>4</v>
      </c>
      <c r="Q36" s="13">
        <v>0</v>
      </c>
      <c r="R36" s="16">
        <v>3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9</v>
      </c>
      <c r="B37" s="86" t="str">
        <f t="shared" si="2"/>
        <v>Toby Gregory</v>
      </c>
      <c r="C37" s="12">
        <v>5</v>
      </c>
      <c r="D37" s="13">
        <v>3</v>
      </c>
      <c r="E37" s="13">
        <v>1</v>
      </c>
      <c r="F37" s="14">
        <v>0</v>
      </c>
      <c r="G37" s="12">
        <v>4</v>
      </c>
      <c r="H37" s="13">
        <v>0</v>
      </c>
      <c r="I37" s="13">
        <v>1</v>
      </c>
      <c r="J37" s="14">
        <v>0</v>
      </c>
      <c r="K37" s="12">
        <v>4</v>
      </c>
      <c r="L37" s="13">
        <v>1</v>
      </c>
      <c r="M37" s="13">
        <v>3</v>
      </c>
      <c r="N37" s="14">
        <v>0</v>
      </c>
      <c r="O37" s="15">
        <v>2</v>
      </c>
      <c r="P37" s="13">
        <v>1</v>
      </c>
      <c r="Q37" s="13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12</v>
      </c>
      <c r="B38" s="86" t="str">
        <f t="shared" si="2"/>
        <v>Ikram Ulah</v>
      </c>
      <c r="C38" s="12"/>
      <c r="D38" s="13"/>
      <c r="E38" s="13"/>
      <c r="F38" s="14"/>
      <c r="G38" s="12"/>
      <c r="H38" s="13"/>
      <c r="I38" s="13"/>
      <c r="J38" s="14"/>
      <c r="K38" s="12">
        <v>0</v>
      </c>
      <c r="L38" s="13">
        <v>0</v>
      </c>
      <c r="M38" s="13">
        <v>0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6</v>
      </c>
      <c r="B39" s="86" t="str">
        <f t="shared" si="2"/>
        <v>Corey White</v>
      </c>
      <c r="C39" s="12">
        <v>6</v>
      </c>
      <c r="D39" s="13">
        <v>2</v>
      </c>
      <c r="E39" s="13">
        <v>1</v>
      </c>
      <c r="F39" s="14">
        <v>2</v>
      </c>
      <c r="G39" s="12">
        <v>3</v>
      </c>
      <c r="H39" s="13">
        <v>2</v>
      </c>
      <c r="I39" s="13">
        <v>0</v>
      </c>
      <c r="J39" s="14">
        <v>0</v>
      </c>
      <c r="K39" s="12">
        <v>4</v>
      </c>
      <c r="L39" s="13">
        <v>3</v>
      </c>
      <c r="M39" s="13">
        <v>1</v>
      </c>
      <c r="N39" s="14">
        <v>0</v>
      </c>
      <c r="O39" s="15">
        <v>5</v>
      </c>
      <c r="P39" s="13">
        <v>2</v>
      </c>
      <c r="Q39" s="13">
        <v>2</v>
      </c>
      <c r="R39" s="16">
        <v>3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79</v>
      </c>
      <c r="B40" s="86" t="str">
        <f t="shared" si="2"/>
        <v>Chip Arbogast</v>
      </c>
      <c r="C40" s="12">
        <v>3</v>
      </c>
      <c r="D40" s="13">
        <v>1</v>
      </c>
      <c r="E40" s="13">
        <v>0</v>
      </c>
      <c r="F40" s="14">
        <v>0</v>
      </c>
      <c r="G40" s="12">
        <v>2</v>
      </c>
      <c r="H40" s="13">
        <v>0</v>
      </c>
      <c r="I40" s="13">
        <v>0</v>
      </c>
      <c r="J40" s="14">
        <v>0</v>
      </c>
      <c r="K40" s="12">
        <v>0</v>
      </c>
      <c r="L40" s="13">
        <v>0</v>
      </c>
      <c r="M40" s="13">
        <v>0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99</v>
      </c>
      <c r="B41" s="86" t="str">
        <f t="shared" si="2"/>
        <v>Inran Ahmed</v>
      </c>
      <c r="C41" s="12"/>
      <c r="D41" s="13"/>
      <c r="E41" s="13"/>
      <c r="F41" s="14"/>
      <c r="G41" s="12">
        <v>0</v>
      </c>
      <c r="H41" s="13">
        <v>0</v>
      </c>
      <c r="I41" s="13">
        <v>0</v>
      </c>
      <c r="J41" s="14">
        <v>0</v>
      </c>
      <c r="K41" s="12">
        <v>0</v>
      </c>
      <c r="L41" s="13">
        <v>0</v>
      </c>
      <c r="M41" s="13">
        <v>0</v>
      </c>
      <c r="N41" s="14">
        <v>0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11</v>
      </c>
      <c r="B42" s="86" t="str">
        <f t="shared" si="2"/>
        <v>Miguel Tello</v>
      </c>
      <c r="C42" s="12">
        <v>0</v>
      </c>
      <c r="D42" s="13">
        <v>0</v>
      </c>
      <c r="E42" s="13">
        <v>0</v>
      </c>
      <c r="F42" s="14">
        <v>0</v>
      </c>
      <c r="G42" s="12">
        <v>0</v>
      </c>
      <c r="H42" s="13">
        <v>0</v>
      </c>
      <c r="I42" s="13">
        <v>0</v>
      </c>
      <c r="J42" s="14">
        <v>2</v>
      </c>
      <c r="K42" s="12">
        <v>0</v>
      </c>
      <c r="L42" s="13">
        <v>0</v>
      </c>
      <c r="M42" s="13">
        <v>0</v>
      </c>
      <c r="N42" s="14">
        <v>3</v>
      </c>
      <c r="O42" s="15">
        <v>0</v>
      </c>
      <c r="P42" s="13">
        <v>0</v>
      </c>
      <c r="Q42" s="13">
        <v>0</v>
      </c>
      <c r="R42" s="16">
        <v>1</v>
      </c>
      <c r="S42" s="17"/>
      <c r="U42" s="43"/>
      <c r="V42" s="39"/>
      <c r="W42" s="39"/>
      <c r="X42" s="39"/>
    </row>
    <row r="43" spans="1:24" x14ac:dyDescent="0.2">
      <c r="A43" s="83" t="str">
        <f t="shared" si="2"/>
        <v>18</v>
      </c>
      <c r="B43" s="86" t="str">
        <f t="shared" si="2"/>
        <v>Jean Brown</v>
      </c>
      <c r="C43" s="12"/>
      <c r="D43" s="13"/>
      <c r="E43" s="13"/>
      <c r="F43" s="14"/>
      <c r="G43" s="12"/>
      <c r="H43" s="13"/>
      <c r="I43" s="13"/>
      <c r="J43" s="14"/>
      <c r="K43" s="12">
        <v>0</v>
      </c>
      <c r="L43" s="13">
        <v>0</v>
      </c>
      <c r="M43" s="13">
        <v>0</v>
      </c>
      <c r="N43" s="14">
        <v>0</v>
      </c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2"/>
        <v>4</v>
      </c>
      <c r="B44" s="86" t="str">
        <f t="shared" si="2"/>
        <v>Casey Scroggham</v>
      </c>
      <c r="C44" s="12"/>
      <c r="D44" s="13"/>
      <c r="E44" s="13"/>
      <c r="F44" s="14"/>
      <c r="G44" s="12"/>
      <c r="H44" s="13"/>
      <c r="I44" s="13"/>
      <c r="J44" s="14"/>
      <c r="K44" s="12">
        <v>0</v>
      </c>
      <c r="L44" s="13">
        <v>0</v>
      </c>
      <c r="M44" s="13">
        <v>0</v>
      </c>
      <c r="N44" s="14">
        <v>0</v>
      </c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Darnell Booker</v>
      </c>
      <c r="C50" s="20">
        <v>33</v>
      </c>
      <c r="D50" s="21">
        <v>15</v>
      </c>
      <c r="E50" s="21">
        <v>5</v>
      </c>
      <c r="F50" s="22">
        <v>5</v>
      </c>
      <c r="G50" s="20">
        <v>28</v>
      </c>
      <c r="H50" s="21">
        <v>10</v>
      </c>
      <c r="I50" s="21">
        <v>7</v>
      </c>
      <c r="J50" s="22">
        <v>12</v>
      </c>
      <c r="K50" s="20">
        <v>24</v>
      </c>
      <c r="L50" s="21">
        <v>15</v>
      </c>
      <c r="M50" s="21">
        <v>4</v>
      </c>
      <c r="N50" s="22">
        <v>4</v>
      </c>
      <c r="O50" s="20">
        <v>29</v>
      </c>
      <c r="P50" s="21">
        <v>11</v>
      </c>
      <c r="Q50" s="21">
        <v>13</v>
      </c>
      <c r="R50" s="23">
        <v>9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33</v>
      </c>
      <c r="D54" s="29">
        <f t="shared" si="3"/>
        <v>15</v>
      </c>
      <c r="E54" s="29">
        <f t="shared" si="3"/>
        <v>5</v>
      </c>
      <c r="F54" s="29">
        <f t="shared" si="3"/>
        <v>5</v>
      </c>
      <c r="G54" s="29">
        <f t="shared" si="3"/>
        <v>28</v>
      </c>
      <c r="H54" s="29">
        <f t="shared" si="3"/>
        <v>10</v>
      </c>
      <c r="I54" s="29">
        <f t="shared" si="3"/>
        <v>7</v>
      </c>
      <c r="J54" s="29">
        <f t="shared" si="3"/>
        <v>12</v>
      </c>
      <c r="K54" s="29">
        <f t="shared" si="3"/>
        <v>24</v>
      </c>
      <c r="L54" s="29">
        <f t="shared" si="3"/>
        <v>15</v>
      </c>
      <c r="M54" s="29">
        <f t="shared" si="3"/>
        <v>4</v>
      </c>
      <c r="N54" s="29">
        <f t="shared" si="3"/>
        <v>4</v>
      </c>
      <c r="O54" s="29">
        <f t="shared" si="3"/>
        <v>29</v>
      </c>
      <c r="P54" s="29">
        <f t="shared" si="3"/>
        <v>11</v>
      </c>
      <c r="Q54" s="29">
        <f t="shared" si="3"/>
        <v>13</v>
      </c>
      <c r="R54" s="29">
        <f t="shared" si="3"/>
        <v>9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150</v>
      </c>
      <c r="D55" s="30">
        <f>SUM(P27,D54)</f>
        <v>63</v>
      </c>
      <c r="E55" s="30">
        <f>SUM(Q27,E54)</f>
        <v>35</v>
      </c>
      <c r="F55" s="30">
        <f>SUM(R27,F54)</f>
        <v>29</v>
      </c>
      <c r="G55" s="30">
        <f t="shared" ref="G55:R55" si="4">SUM(C55,G54)</f>
        <v>178</v>
      </c>
      <c r="H55" s="30">
        <f t="shared" si="4"/>
        <v>73</v>
      </c>
      <c r="I55" s="30">
        <f t="shared" si="4"/>
        <v>42</v>
      </c>
      <c r="J55" s="30">
        <f t="shared" si="4"/>
        <v>41</v>
      </c>
      <c r="K55" s="30">
        <f t="shared" si="4"/>
        <v>202</v>
      </c>
      <c r="L55" s="30">
        <f t="shared" si="4"/>
        <v>88</v>
      </c>
      <c r="M55" s="30">
        <f t="shared" si="4"/>
        <v>46</v>
      </c>
      <c r="N55" s="30">
        <f t="shared" si="4"/>
        <v>45</v>
      </c>
      <c r="O55" s="31">
        <f t="shared" si="4"/>
        <v>231</v>
      </c>
      <c r="P55" s="30">
        <f t="shared" si="4"/>
        <v>99</v>
      </c>
      <c r="Q55" s="30">
        <f t="shared" si="4"/>
        <v>59</v>
      </c>
      <c r="R55" s="32">
        <f t="shared" si="4"/>
        <v>54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39</v>
      </c>
      <c r="D57" s="174"/>
      <c r="E57" s="175"/>
      <c r="F57" s="49">
        <v>22</v>
      </c>
      <c r="G57" s="173" t="s">
        <v>74</v>
      </c>
      <c r="H57" s="174"/>
      <c r="I57" s="175"/>
      <c r="J57" s="49">
        <v>8</v>
      </c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86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88</v>
      </c>
      <c r="B59" s="86" t="str">
        <f t="shared" ref="B59:B76" si="6">B31</f>
        <v>Jordy Stringer</v>
      </c>
      <c r="C59" s="12">
        <v>2</v>
      </c>
      <c r="D59" s="13">
        <v>0</v>
      </c>
      <c r="E59" s="13">
        <v>0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14</v>
      </c>
      <c r="P59" s="88">
        <f>SUM(D3,H3,L3,P3,D31,H31,L31,P31,D59,H59,L59)</f>
        <v>3</v>
      </c>
      <c r="Q59" s="88">
        <f>SUM(E3,I3,M3,Q3,E31,I31,M31,Q31,E59,I59,M59)</f>
        <v>6</v>
      </c>
      <c r="R59" s="89">
        <f>SUM(F3,J3,N3,R3,F31,J31,N31,R31,F59,J59,N59)</f>
        <v>1</v>
      </c>
      <c r="S59" s="84">
        <f>IF(O59=0,0,AVERAGE(P59/O59))</f>
        <v>0.21428571428571427</v>
      </c>
      <c r="U59" s="43" t="s">
        <v>173</v>
      </c>
      <c r="V59" s="86" t="s">
        <v>333</v>
      </c>
      <c r="W59" s="59">
        <v>1</v>
      </c>
      <c r="X59" s="59">
        <v>1</v>
      </c>
      <c r="Y59" s="60">
        <v>0.21428571428571427</v>
      </c>
      <c r="Z59" s="60" t="s">
        <v>276</v>
      </c>
      <c r="AA59" s="60">
        <v>0.1111111111111111</v>
      </c>
      <c r="AB59" s="60" t="s">
        <v>270</v>
      </c>
      <c r="AC59" s="59">
        <v>9</v>
      </c>
      <c r="AD59" s="105">
        <v>0.15</v>
      </c>
    </row>
    <row r="60" spans="1:30" x14ac:dyDescent="0.2">
      <c r="A60" s="83" t="str">
        <f t="shared" si="5"/>
        <v>41</v>
      </c>
      <c r="B60" s="86" t="str">
        <f t="shared" si="6"/>
        <v>Joe Higdon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</v>
      </c>
      <c r="P60" s="56">
        <f t="shared" si="7"/>
        <v>0</v>
      </c>
      <c r="Q60" s="56">
        <f t="shared" si="7"/>
        <v>2</v>
      </c>
      <c r="R60" s="91">
        <f t="shared" si="7"/>
        <v>0</v>
      </c>
      <c r="S60" s="85">
        <f t="shared" ref="S60:S76" si="8">IF(O60=0,0,AVERAGE(P60/O60))</f>
        <v>0</v>
      </c>
      <c r="U60" s="43" t="s">
        <v>195</v>
      </c>
      <c r="V60" s="86" t="s">
        <v>268</v>
      </c>
      <c r="W60" s="59">
        <v>0</v>
      </c>
      <c r="X60" s="59" t="s">
        <v>442</v>
      </c>
      <c r="Y60" s="60">
        <v>0</v>
      </c>
      <c r="Z60" s="60" t="s">
        <v>276</v>
      </c>
      <c r="AA60" s="60">
        <v>0</v>
      </c>
      <c r="AB60" s="60" t="s">
        <v>270</v>
      </c>
      <c r="AC60" s="59">
        <v>4</v>
      </c>
      <c r="AD60" s="105">
        <v>0</v>
      </c>
    </row>
    <row r="61" spans="1:30" x14ac:dyDescent="0.2">
      <c r="A61" s="83" t="str">
        <f t="shared" si="5"/>
        <v>20</v>
      </c>
      <c r="B61" s="86" t="str">
        <f t="shared" si="6"/>
        <v>Tyler Rodriguez</v>
      </c>
      <c r="C61" s="12">
        <v>4</v>
      </c>
      <c r="D61" s="13">
        <v>3</v>
      </c>
      <c r="E61" s="13">
        <v>1</v>
      </c>
      <c r="F61" s="14">
        <v>1</v>
      </c>
      <c r="G61" s="12">
        <v>3</v>
      </c>
      <c r="H61" s="13">
        <v>0</v>
      </c>
      <c r="I61" s="13">
        <v>1</v>
      </c>
      <c r="J61" s="14">
        <v>1</v>
      </c>
      <c r="K61" s="12"/>
      <c r="L61" s="13"/>
      <c r="M61" s="13"/>
      <c r="N61" s="14"/>
      <c r="O61" s="90">
        <f t="shared" ref="O61:R61" si="9">SUM(C5,G5,K5,O5,C33,G33,K33,O33,C61,G61,K61)</f>
        <v>43</v>
      </c>
      <c r="P61" s="56">
        <f t="shared" si="9"/>
        <v>17</v>
      </c>
      <c r="Q61" s="56">
        <f t="shared" si="9"/>
        <v>13</v>
      </c>
      <c r="R61" s="91">
        <f t="shared" si="9"/>
        <v>15</v>
      </c>
      <c r="S61" s="85">
        <f t="shared" si="8"/>
        <v>0.39534883720930231</v>
      </c>
      <c r="U61" s="43" t="s">
        <v>212</v>
      </c>
      <c r="V61" s="86" t="s">
        <v>247</v>
      </c>
      <c r="W61" s="59">
        <v>15</v>
      </c>
      <c r="X61" s="59">
        <v>15</v>
      </c>
      <c r="Y61" s="60">
        <v>0.39534883720930231</v>
      </c>
      <c r="Z61" s="60" t="s">
        <v>270</v>
      </c>
      <c r="AA61" s="60">
        <v>1.5</v>
      </c>
      <c r="AB61" s="60" t="s">
        <v>270</v>
      </c>
      <c r="AC61" s="59">
        <v>10</v>
      </c>
      <c r="AD61" s="105">
        <v>0.39534883720930231</v>
      </c>
    </row>
    <row r="62" spans="1:30" x14ac:dyDescent="0.2">
      <c r="A62" s="83" t="str">
        <f t="shared" si="5"/>
        <v>37</v>
      </c>
      <c r="B62" s="86" t="str">
        <f t="shared" si="6"/>
        <v>Steven Harris</v>
      </c>
      <c r="C62" s="12">
        <v>4</v>
      </c>
      <c r="D62" s="13">
        <v>0</v>
      </c>
      <c r="E62" s="13">
        <v>4</v>
      </c>
      <c r="F62" s="14">
        <v>0</v>
      </c>
      <c r="G62" s="12">
        <v>4</v>
      </c>
      <c r="H62" s="13">
        <v>0</v>
      </c>
      <c r="I62" s="13">
        <v>2</v>
      </c>
      <c r="J62" s="14">
        <v>0</v>
      </c>
      <c r="K62" s="12"/>
      <c r="L62" s="13"/>
      <c r="M62" s="13"/>
      <c r="N62" s="14"/>
      <c r="O62" s="90">
        <f t="shared" ref="O62:R62" si="10">SUM(C6,G6,K6,O6,C34,G34,K34,O34,C62,G62,K62)</f>
        <v>40</v>
      </c>
      <c r="P62" s="56">
        <f t="shared" si="10"/>
        <v>13</v>
      </c>
      <c r="Q62" s="56">
        <f t="shared" si="10"/>
        <v>15</v>
      </c>
      <c r="R62" s="91">
        <f t="shared" si="10"/>
        <v>3</v>
      </c>
      <c r="S62" s="85">
        <f t="shared" si="8"/>
        <v>0.32500000000000001</v>
      </c>
      <c r="U62" s="43" t="s">
        <v>172</v>
      </c>
      <c r="V62" s="86" t="s">
        <v>334</v>
      </c>
      <c r="W62" s="59">
        <v>3</v>
      </c>
      <c r="X62" s="59">
        <v>3</v>
      </c>
      <c r="Y62" s="60">
        <v>0.32500000000000001</v>
      </c>
      <c r="Z62" s="60" t="s">
        <v>270</v>
      </c>
      <c r="AA62" s="60">
        <v>0.3</v>
      </c>
      <c r="AB62" s="60" t="s">
        <v>270</v>
      </c>
      <c r="AC62" s="59">
        <v>10</v>
      </c>
      <c r="AD62" s="105">
        <v>0.32500000000000001</v>
      </c>
    </row>
    <row r="63" spans="1:30" x14ac:dyDescent="0.2">
      <c r="A63" s="83" t="str">
        <f t="shared" si="5"/>
        <v>45</v>
      </c>
      <c r="B63" s="86" t="str">
        <f t="shared" si="6"/>
        <v>John Boggs</v>
      </c>
      <c r="C63" s="12">
        <v>4</v>
      </c>
      <c r="D63" s="13">
        <v>1</v>
      </c>
      <c r="E63" s="13">
        <v>1</v>
      </c>
      <c r="F63" s="14">
        <v>0</v>
      </c>
      <c r="G63" s="12">
        <v>4</v>
      </c>
      <c r="H63" s="13">
        <v>1</v>
      </c>
      <c r="I63" s="13">
        <v>0</v>
      </c>
      <c r="J63" s="14">
        <v>0</v>
      </c>
      <c r="K63" s="12"/>
      <c r="L63" s="13"/>
      <c r="M63" s="13"/>
      <c r="N63" s="14"/>
      <c r="O63" s="90">
        <f t="shared" ref="O63:R63" si="11">SUM(C7,G7,K7,O7,C35,G35,K35,O35,C63,G63,K63)</f>
        <v>40</v>
      </c>
      <c r="P63" s="56">
        <f t="shared" si="11"/>
        <v>15</v>
      </c>
      <c r="Q63" s="56">
        <f t="shared" si="11"/>
        <v>10</v>
      </c>
      <c r="R63" s="91">
        <f t="shared" si="11"/>
        <v>0</v>
      </c>
      <c r="S63" s="85">
        <f t="shared" si="8"/>
        <v>0.375</v>
      </c>
      <c r="U63" s="43" t="s">
        <v>300</v>
      </c>
      <c r="V63" s="86" t="s">
        <v>125</v>
      </c>
      <c r="W63" s="59">
        <v>0</v>
      </c>
      <c r="X63" s="59" t="s">
        <v>442</v>
      </c>
      <c r="Y63" s="60">
        <v>0.375</v>
      </c>
      <c r="Z63" s="60" t="s">
        <v>270</v>
      </c>
      <c r="AA63" s="60">
        <v>0</v>
      </c>
      <c r="AB63" s="60" t="s">
        <v>270</v>
      </c>
      <c r="AC63" s="59">
        <v>10</v>
      </c>
      <c r="AD63" s="105">
        <v>0.375</v>
      </c>
    </row>
    <row r="64" spans="1:30" x14ac:dyDescent="0.2">
      <c r="A64" s="83" t="str">
        <f t="shared" si="5"/>
        <v>21</v>
      </c>
      <c r="B64" s="86" t="str">
        <f t="shared" si="6"/>
        <v>Eric Rodriguez</v>
      </c>
      <c r="C64" s="12">
        <v>5</v>
      </c>
      <c r="D64" s="13">
        <v>3</v>
      </c>
      <c r="E64" s="13">
        <v>1</v>
      </c>
      <c r="F64" s="14">
        <v>3</v>
      </c>
      <c r="G64" s="12">
        <v>1</v>
      </c>
      <c r="H64" s="13">
        <v>1</v>
      </c>
      <c r="I64" s="13">
        <v>0</v>
      </c>
      <c r="J64" s="14">
        <v>0</v>
      </c>
      <c r="K64" s="12"/>
      <c r="L64" s="13"/>
      <c r="M64" s="13"/>
      <c r="N64" s="14"/>
      <c r="O64" s="90">
        <f t="shared" ref="O64:R64" si="12">SUM(C8,G8,K8,O8,C36,G36,K36,O36,C64,G64,K64)</f>
        <v>46</v>
      </c>
      <c r="P64" s="56">
        <f t="shared" si="12"/>
        <v>30</v>
      </c>
      <c r="Q64" s="56">
        <f t="shared" si="12"/>
        <v>9</v>
      </c>
      <c r="R64" s="91">
        <f t="shared" si="12"/>
        <v>22</v>
      </c>
      <c r="S64" s="85">
        <f t="shared" si="8"/>
        <v>0.65217391304347827</v>
      </c>
      <c r="U64" s="43" t="s">
        <v>111</v>
      </c>
      <c r="V64" s="86" t="s">
        <v>211</v>
      </c>
      <c r="W64" s="59">
        <v>22</v>
      </c>
      <c r="X64" s="59">
        <v>22</v>
      </c>
      <c r="Y64" s="60">
        <v>0.65217391304347827</v>
      </c>
      <c r="Z64" s="60" t="s">
        <v>270</v>
      </c>
      <c r="AA64" s="60">
        <v>2.2000000000000002</v>
      </c>
      <c r="AB64" s="60" t="s">
        <v>270</v>
      </c>
      <c r="AC64" s="59">
        <v>10</v>
      </c>
      <c r="AD64" s="105">
        <v>0.65217391304347827</v>
      </c>
    </row>
    <row r="65" spans="1:30" x14ac:dyDescent="0.2">
      <c r="A65" s="83" t="str">
        <f t="shared" si="5"/>
        <v>9</v>
      </c>
      <c r="B65" s="86" t="str">
        <f t="shared" si="6"/>
        <v>Toby Gregory</v>
      </c>
      <c r="C65" s="12">
        <v>5</v>
      </c>
      <c r="D65" s="13">
        <v>1</v>
      </c>
      <c r="E65" s="13">
        <v>2</v>
      </c>
      <c r="F65" s="14">
        <v>0</v>
      </c>
      <c r="G65" s="12">
        <v>4</v>
      </c>
      <c r="H65" s="13">
        <v>0</v>
      </c>
      <c r="I65" s="13">
        <v>0</v>
      </c>
      <c r="J65" s="14">
        <v>0</v>
      </c>
      <c r="K65" s="12"/>
      <c r="L65" s="13"/>
      <c r="M65" s="13"/>
      <c r="N65" s="14"/>
      <c r="O65" s="90">
        <f t="shared" ref="O65:R65" si="13">SUM(C9,G9,K9,O9,C37,G37,K37,O37,C65,G65,K65)</f>
        <v>38</v>
      </c>
      <c r="P65" s="56">
        <f t="shared" si="13"/>
        <v>9</v>
      </c>
      <c r="Q65" s="56">
        <f t="shared" si="13"/>
        <v>11</v>
      </c>
      <c r="R65" s="91">
        <f t="shared" si="13"/>
        <v>0</v>
      </c>
      <c r="S65" s="85">
        <f t="shared" si="8"/>
        <v>0.23684210526315788</v>
      </c>
      <c r="U65" s="43" t="s">
        <v>107</v>
      </c>
      <c r="V65" s="86" t="s">
        <v>335</v>
      </c>
      <c r="W65" s="59">
        <v>0</v>
      </c>
      <c r="X65" s="59" t="s">
        <v>442</v>
      </c>
      <c r="Y65" s="60">
        <v>0.23684210526315788</v>
      </c>
      <c r="Z65" s="60" t="s">
        <v>270</v>
      </c>
      <c r="AA65" s="60">
        <v>0</v>
      </c>
      <c r="AB65" s="60" t="s">
        <v>270</v>
      </c>
      <c r="AC65" s="59">
        <v>10</v>
      </c>
      <c r="AD65" s="105">
        <v>0.23684210526315788</v>
      </c>
    </row>
    <row r="66" spans="1:30" x14ac:dyDescent="0.2">
      <c r="A66" s="83" t="str">
        <f t="shared" si="5"/>
        <v>12</v>
      </c>
      <c r="B66" s="86" t="str">
        <f t="shared" si="6"/>
        <v>Ikram Ulah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0</v>
      </c>
      <c r="P66" s="56">
        <f t="shared" si="14"/>
        <v>0</v>
      </c>
      <c r="Q66" s="56">
        <f t="shared" si="14"/>
        <v>0</v>
      </c>
      <c r="R66" s="91">
        <f t="shared" si="14"/>
        <v>0</v>
      </c>
      <c r="S66" s="85">
        <f t="shared" si="8"/>
        <v>0</v>
      </c>
      <c r="U66" s="43" t="s">
        <v>182</v>
      </c>
      <c r="V66" s="86" t="s">
        <v>336</v>
      </c>
      <c r="W66" s="59">
        <v>0</v>
      </c>
      <c r="X66" s="59" t="s">
        <v>442</v>
      </c>
      <c r="Y66" s="60">
        <v>0</v>
      </c>
      <c r="Z66" s="60" t="s">
        <v>276</v>
      </c>
      <c r="AA66" s="60">
        <v>0</v>
      </c>
      <c r="AB66" s="60" t="s">
        <v>277</v>
      </c>
      <c r="AC66" s="59">
        <v>3</v>
      </c>
      <c r="AD66" s="105">
        <v>0</v>
      </c>
    </row>
    <row r="67" spans="1:30" x14ac:dyDescent="0.2">
      <c r="A67" s="83" t="str">
        <f t="shared" si="5"/>
        <v>6</v>
      </c>
      <c r="B67" s="86" t="str">
        <f t="shared" si="6"/>
        <v>Corey White</v>
      </c>
      <c r="C67" s="12">
        <v>4</v>
      </c>
      <c r="D67" s="13">
        <v>2</v>
      </c>
      <c r="E67" s="13">
        <v>1</v>
      </c>
      <c r="F67" s="14">
        <v>0</v>
      </c>
      <c r="G67" s="12">
        <v>5</v>
      </c>
      <c r="H67" s="13">
        <v>4</v>
      </c>
      <c r="I67" s="13">
        <v>1</v>
      </c>
      <c r="J67" s="14">
        <v>3</v>
      </c>
      <c r="K67" s="12"/>
      <c r="L67" s="13"/>
      <c r="M67" s="13"/>
      <c r="N67" s="14"/>
      <c r="O67" s="90">
        <f t="shared" ref="O67:R67" si="15">SUM(C11,G11,K11,O11,C39,G39,K39,O39,C67,G67,K67)</f>
        <v>47</v>
      </c>
      <c r="P67" s="56">
        <f t="shared" si="15"/>
        <v>27</v>
      </c>
      <c r="Q67" s="56">
        <f t="shared" si="15"/>
        <v>7</v>
      </c>
      <c r="R67" s="91">
        <f t="shared" si="15"/>
        <v>9</v>
      </c>
      <c r="S67" s="85">
        <f t="shared" si="8"/>
        <v>0.57446808510638303</v>
      </c>
      <c r="U67" s="43" t="s">
        <v>194</v>
      </c>
      <c r="V67" s="86" t="s">
        <v>246</v>
      </c>
      <c r="W67" s="59">
        <v>9</v>
      </c>
      <c r="X67" s="59">
        <v>9</v>
      </c>
      <c r="Y67" s="60">
        <v>0.57446808510638303</v>
      </c>
      <c r="Z67" s="60" t="s">
        <v>270</v>
      </c>
      <c r="AA67" s="60">
        <v>0.9</v>
      </c>
      <c r="AB67" s="60" t="s">
        <v>270</v>
      </c>
      <c r="AC67" s="59">
        <v>10</v>
      </c>
      <c r="AD67" s="105">
        <v>0.57446808510638303</v>
      </c>
    </row>
    <row r="68" spans="1:30" x14ac:dyDescent="0.2">
      <c r="A68" s="83" t="str">
        <f t="shared" si="5"/>
        <v>79</v>
      </c>
      <c r="B68" s="86" t="str">
        <f t="shared" si="6"/>
        <v>Chip Arbogast</v>
      </c>
      <c r="C68" s="12">
        <v>2</v>
      </c>
      <c r="D68" s="13">
        <v>2</v>
      </c>
      <c r="E68" s="13">
        <v>0</v>
      </c>
      <c r="F68" s="14">
        <v>0</v>
      </c>
      <c r="G68" s="12">
        <v>1</v>
      </c>
      <c r="H68" s="13">
        <v>0</v>
      </c>
      <c r="I68" s="13">
        <v>0</v>
      </c>
      <c r="J68" s="14">
        <v>0</v>
      </c>
      <c r="K68" s="12"/>
      <c r="L68" s="13"/>
      <c r="M68" s="13"/>
      <c r="N68" s="14"/>
      <c r="O68" s="90">
        <f t="shared" ref="O68:R68" si="16">SUM(C12,G12,K12,O12,C40,G40,K40,O40,C68,G68,K68)</f>
        <v>13</v>
      </c>
      <c r="P68" s="56">
        <f t="shared" si="16"/>
        <v>3</v>
      </c>
      <c r="Q68" s="56">
        <f t="shared" si="16"/>
        <v>0</v>
      </c>
      <c r="R68" s="91">
        <f t="shared" si="16"/>
        <v>0</v>
      </c>
      <c r="S68" s="85">
        <f t="shared" si="8"/>
        <v>0.23076923076923078</v>
      </c>
      <c r="U68" s="43" t="s">
        <v>330</v>
      </c>
      <c r="V68" s="86" t="s">
        <v>430</v>
      </c>
      <c r="W68" s="59">
        <v>0</v>
      </c>
      <c r="X68" s="59" t="s">
        <v>442</v>
      </c>
      <c r="Y68" s="60">
        <v>0.23076923076923078</v>
      </c>
      <c r="Z68" s="60" t="s">
        <v>276</v>
      </c>
      <c r="AA68" s="60">
        <v>0</v>
      </c>
      <c r="AB68" s="60" t="s">
        <v>270</v>
      </c>
      <c r="AC68" s="59">
        <v>8</v>
      </c>
      <c r="AD68" s="105">
        <v>0.15</v>
      </c>
    </row>
    <row r="69" spans="1:30" x14ac:dyDescent="0.2">
      <c r="A69" s="83" t="str">
        <f t="shared" si="5"/>
        <v>99</v>
      </c>
      <c r="B69" s="86" t="str">
        <f t="shared" si="6"/>
        <v>Inran Ahmed</v>
      </c>
      <c r="C69" s="12"/>
      <c r="D69" s="13"/>
      <c r="E69" s="13"/>
      <c r="F69" s="14"/>
      <c r="G69" s="12">
        <v>0</v>
      </c>
      <c r="H69" s="13">
        <v>0</v>
      </c>
      <c r="I69" s="13">
        <v>0</v>
      </c>
      <c r="J69" s="14">
        <v>4</v>
      </c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5</v>
      </c>
      <c r="S69" s="85">
        <f t="shared" si="8"/>
        <v>0</v>
      </c>
      <c r="U69" s="43" t="s">
        <v>171</v>
      </c>
      <c r="V69" s="86" t="s">
        <v>331</v>
      </c>
      <c r="W69" s="59">
        <v>5</v>
      </c>
      <c r="X69" s="59">
        <v>5</v>
      </c>
      <c r="Y69" s="60">
        <v>0</v>
      </c>
      <c r="Z69" s="60" t="s">
        <v>276</v>
      </c>
      <c r="AA69" s="60">
        <v>0.83333333333333337</v>
      </c>
      <c r="AB69" s="60" t="s">
        <v>270</v>
      </c>
      <c r="AC69" s="59">
        <v>6</v>
      </c>
      <c r="AD69" s="105">
        <v>0</v>
      </c>
    </row>
    <row r="70" spans="1:30" x14ac:dyDescent="0.2">
      <c r="A70" s="83" t="str">
        <f t="shared" si="5"/>
        <v>11</v>
      </c>
      <c r="B70" s="86" t="str">
        <f t="shared" si="6"/>
        <v>Miguel Tello</v>
      </c>
      <c r="C70" s="12">
        <v>0</v>
      </c>
      <c r="D70" s="13">
        <v>0</v>
      </c>
      <c r="E70" s="13">
        <v>0</v>
      </c>
      <c r="F70" s="14">
        <v>6</v>
      </c>
      <c r="G70" s="12">
        <v>3</v>
      </c>
      <c r="H70" s="13">
        <v>1</v>
      </c>
      <c r="I70" s="13">
        <v>0</v>
      </c>
      <c r="J70" s="14">
        <v>3</v>
      </c>
      <c r="K70" s="12"/>
      <c r="L70" s="13"/>
      <c r="M70" s="13"/>
      <c r="N70" s="14"/>
      <c r="O70" s="92">
        <f t="shared" ref="O70:R70" si="18">SUM(C14,G14,K14,O14,C42,G42,K42,O42,C70,G70,K70)</f>
        <v>3</v>
      </c>
      <c r="P70" s="93">
        <f t="shared" si="18"/>
        <v>1</v>
      </c>
      <c r="Q70" s="93">
        <f t="shared" si="18"/>
        <v>0</v>
      </c>
      <c r="R70" s="94">
        <f t="shared" si="18"/>
        <v>20</v>
      </c>
      <c r="S70" s="85">
        <f t="shared" si="8"/>
        <v>0.33333333333333331</v>
      </c>
      <c r="U70" s="43" t="s">
        <v>113</v>
      </c>
      <c r="V70" s="86" t="s">
        <v>332</v>
      </c>
      <c r="W70" s="59">
        <v>20</v>
      </c>
      <c r="X70" s="59">
        <v>20</v>
      </c>
      <c r="Y70" s="60">
        <v>0.33333333333333331</v>
      </c>
      <c r="Z70" s="60" t="s">
        <v>276</v>
      </c>
      <c r="AA70" s="60">
        <v>2</v>
      </c>
      <c r="AB70" s="60" t="s">
        <v>270</v>
      </c>
      <c r="AC70" s="59">
        <v>10</v>
      </c>
      <c r="AD70" s="105">
        <v>0.05</v>
      </c>
    </row>
    <row r="71" spans="1:30" x14ac:dyDescent="0.2">
      <c r="A71" s="83" t="str">
        <f t="shared" si="5"/>
        <v>18</v>
      </c>
      <c r="B71" s="86" t="str">
        <f t="shared" si="6"/>
        <v>Jean Brown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 t="s">
        <v>192</v>
      </c>
      <c r="V71" s="86" t="s">
        <v>279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2</v>
      </c>
      <c r="AD71" s="105">
        <v>0</v>
      </c>
    </row>
    <row r="72" spans="1:30" x14ac:dyDescent="0.2">
      <c r="A72" s="83" t="str">
        <f t="shared" si="5"/>
        <v>4</v>
      </c>
      <c r="B72" s="86" t="str">
        <f t="shared" si="6"/>
        <v>Casey Scroggham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 t="s">
        <v>118</v>
      </c>
      <c r="V72" s="86" t="s">
        <v>437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2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Darnell Booker</v>
      </c>
      <c r="C78" s="20">
        <v>30</v>
      </c>
      <c r="D78" s="21">
        <v>12</v>
      </c>
      <c r="E78" s="21">
        <v>10</v>
      </c>
      <c r="F78" s="22">
        <v>10</v>
      </c>
      <c r="G78" s="20">
        <v>25</v>
      </c>
      <c r="H78" s="21">
        <v>7</v>
      </c>
      <c r="I78" s="21">
        <v>4</v>
      </c>
      <c r="J78" s="22">
        <v>11</v>
      </c>
      <c r="K78" s="64"/>
      <c r="L78" s="65"/>
      <c r="M78" s="65"/>
      <c r="N78" s="66"/>
      <c r="O78" s="32">
        <f t="shared" ref="O78:Q81" si="25">SUM(C22,G22,K22,O22,C50,G50,K50,O50,C78,G78,K78)</f>
        <v>286</v>
      </c>
      <c r="P78" s="21">
        <f t="shared" si="25"/>
        <v>118</v>
      </c>
      <c r="Q78" s="142">
        <f t="shared" si="25"/>
        <v>73</v>
      </c>
      <c r="R78" s="141"/>
      <c r="S78" s="143">
        <f>SUM(Q78/O78)</f>
        <v>0.25524475524475526</v>
      </c>
      <c r="V78" s="56" t="s">
        <v>23</v>
      </c>
      <c r="W78" s="59">
        <v>75</v>
      </c>
      <c r="X78" s="59">
        <v>75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0.65217391304347827</v>
      </c>
      <c r="Z79" s="68"/>
      <c r="AA79" s="68">
        <v>2.2000000000000002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30</v>
      </c>
      <c r="D82" s="29">
        <f t="shared" si="26"/>
        <v>12</v>
      </c>
      <c r="E82" s="29">
        <f t="shared" si="26"/>
        <v>10</v>
      </c>
      <c r="F82" s="29">
        <f t="shared" si="26"/>
        <v>10</v>
      </c>
      <c r="G82" s="29">
        <f t="shared" si="26"/>
        <v>25</v>
      </c>
      <c r="H82" s="29">
        <f t="shared" si="26"/>
        <v>7</v>
      </c>
      <c r="I82" s="29">
        <f t="shared" si="26"/>
        <v>4</v>
      </c>
      <c r="J82" s="29">
        <f t="shared" si="26"/>
        <v>11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286</v>
      </c>
      <c r="P82" s="29">
        <f t="shared" si="26"/>
        <v>118</v>
      </c>
      <c r="Q82" s="29">
        <f t="shared" si="26"/>
        <v>73</v>
      </c>
      <c r="R82" s="29">
        <f t="shared" si="26"/>
        <v>75</v>
      </c>
      <c r="S82" s="69">
        <f>AVERAGE(P82/O82)</f>
        <v>0.41258741258741261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261</v>
      </c>
      <c r="D83" s="29">
        <f>SUM(P55,D82)</f>
        <v>111</v>
      </c>
      <c r="E83" s="29">
        <f>SUM(Q55,E82)</f>
        <v>69</v>
      </c>
      <c r="F83" s="29">
        <f>SUM(R55,F82)</f>
        <v>64</v>
      </c>
      <c r="G83" s="29">
        <f t="shared" ref="G83:M83" si="27">SUM(C83,G82)</f>
        <v>286</v>
      </c>
      <c r="H83" s="29">
        <f t="shared" si="27"/>
        <v>118</v>
      </c>
      <c r="I83" s="29">
        <f t="shared" si="27"/>
        <v>73</v>
      </c>
      <c r="J83" s="29">
        <f t="shared" si="27"/>
        <v>75</v>
      </c>
      <c r="K83" s="29">
        <f t="shared" si="27"/>
        <v>286</v>
      </c>
      <c r="L83" s="29">
        <f t="shared" si="27"/>
        <v>118</v>
      </c>
      <c r="M83" s="29">
        <f t="shared" si="27"/>
        <v>73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0.4460093896713615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10</v>
      </c>
      <c r="E86" s="73" t="s">
        <v>32</v>
      </c>
      <c r="V86" s="77" t="s">
        <v>29</v>
      </c>
      <c r="W86" s="61" t="s">
        <v>52</v>
      </c>
      <c r="X86" s="79">
        <v>0.74475524475524479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4:T13">
    <sortCondition ref="T4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71" priority="5" stopIfTrue="1" operator="equal">
      <formula>$Y$79</formula>
    </cfRule>
  </conditionalFormatting>
  <conditionalFormatting sqref="AA59:AB74 AA77:AB77">
    <cfRule type="cellIs" dxfId="70" priority="6" stopIfTrue="1" operator="equal">
      <formula>$AA$79</formula>
    </cfRule>
  </conditionalFormatting>
  <conditionalFormatting sqref="Y75:Z75">
    <cfRule type="cellIs" dxfId="69" priority="3" stopIfTrue="1" operator="equal">
      <formula>$Y$79</formula>
    </cfRule>
  </conditionalFormatting>
  <conditionalFormatting sqref="AA75:AB75">
    <cfRule type="cellIs" dxfId="68" priority="4" stopIfTrue="1" operator="equal">
      <formula>$AA$79</formula>
    </cfRule>
  </conditionalFormatting>
  <conditionalFormatting sqref="Y76:Z76">
    <cfRule type="cellIs" dxfId="67" priority="1" stopIfTrue="1" operator="equal">
      <formula>$Y$79</formula>
    </cfRule>
  </conditionalFormatting>
  <conditionalFormatting sqref="AA76:AB76">
    <cfRule type="cellIs" dxfId="6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T66" sqref="T66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73" t="s">
        <v>104</v>
      </c>
      <c r="D1" s="174"/>
      <c r="E1" s="175"/>
      <c r="F1" s="4">
        <v>12</v>
      </c>
      <c r="G1" s="173" t="s">
        <v>106</v>
      </c>
      <c r="H1" s="174"/>
      <c r="I1" s="175"/>
      <c r="J1" s="4">
        <v>14</v>
      </c>
      <c r="K1" s="173" t="s">
        <v>93</v>
      </c>
      <c r="L1" s="174"/>
      <c r="M1" s="175"/>
      <c r="N1" s="4">
        <v>13</v>
      </c>
      <c r="O1" s="173" t="s">
        <v>41</v>
      </c>
      <c r="P1" s="174"/>
      <c r="Q1" s="175"/>
      <c r="R1" s="5">
        <v>9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66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119</v>
      </c>
      <c r="B3" s="86" t="s">
        <v>158</v>
      </c>
      <c r="C3" s="12">
        <v>4</v>
      </c>
      <c r="D3" s="130">
        <v>2</v>
      </c>
      <c r="E3" s="130">
        <v>1</v>
      </c>
      <c r="F3" s="14">
        <v>8</v>
      </c>
      <c r="G3" s="116"/>
      <c r="H3" s="117"/>
      <c r="I3" s="117"/>
      <c r="J3" s="118"/>
      <c r="K3" s="116">
        <v>4</v>
      </c>
      <c r="L3" s="117">
        <v>0</v>
      </c>
      <c r="M3" s="117">
        <v>2</v>
      </c>
      <c r="N3" s="118">
        <v>2</v>
      </c>
      <c r="O3" s="12">
        <v>5</v>
      </c>
      <c r="P3" s="130">
        <v>2</v>
      </c>
      <c r="Q3" s="130">
        <v>2</v>
      </c>
      <c r="R3" s="14">
        <v>6</v>
      </c>
      <c r="S3" s="17"/>
    </row>
    <row r="4" spans="1:19" x14ac:dyDescent="0.2">
      <c r="A4" s="83" t="s">
        <v>113</v>
      </c>
      <c r="B4" s="86" t="s">
        <v>424</v>
      </c>
      <c r="C4" s="12">
        <v>4</v>
      </c>
      <c r="D4" s="130">
        <v>0</v>
      </c>
      <c r="E4" s="130">
        <v>3</v>
      </c>
      <c r="F4" s="14">
        <v>1</v>
      </c>
      <c r="G4" s="116">
        <v>2</v>
      </c>
      <c r="H4" s="117">
        <v>0</v>
      </c>
      <c r="I4" s="117">
        <v>1</v>
      </c>
      <c r="J4" s="118">
        <v>2</v>
      </c>
      <c r="K4" s="116"/>
      <c r="L4" s="117"/>
      <c r="M4" s="117"/>
      <c r="N4" s="118"/>
      <c r="O4" s="12">
        <v>4</v>
      </c>
      <c r="P4" s="130">
        <v>1</v>
      </c>
      <c r="Q4" s="130">
        <v>1</v>
      </c>
      <c r="R4" s="14">
        <v>1</v>
      </c>
      <c r="S4" s="17"/>
    </row>
    <row r="5" spans="1:19" x14ac:dyDescent="0.2">
      <c r="A5" s="83" t="s">
        <v>118</v>
      </c>
      <c r="B5" s="86" t="s">
        <v>314</v>
      </c>
      <c r="C5" s="12">
        <v>4</v>
      </c>
      <c r="D5" s="130">
        <v>0</v>
      </c>
      <c r="E5" s="130">
        <v>2</v>
      </c>
      <c r="F5" s="14">
        <v>2</v>
      </c>
      <c r="G5" s="116">
        <v>3</v>
      </c>
      <c r="H5" s="117">
        <v>0</v>
      </c>
      <c r="I5" s="117">
        <v>3</v>
      </c>
      <c r="J5" s="118">
        <v>3</v>
      </c>
      <c r="K5" s="116"/>
      <c r="L5" s="117"/>
      <c r="M5" s="117"/>
      <c r="N5" s="118"/>
      <c r="O5" s="12">
        <v>5</v>
      </c>
      <c r="P5" s="130">
        <v>0</v>
      </c>
      <c r="Q5" s="130">
        <v>4</v>
      </c>
      <c r="R5" s="14">
        <v>3</v>
      </c>
      <c r="S5" s="17"/>
    </row>
    <row r="6" spans="1:19" x14ac:dyDescent="0.2">
      <c r="A6" s="83" t="s">
        <v>196</v>
      </c>
      <c r="B6" s="86" t="s">
        <v>315</v>
      </c>
      <c r="C6" s="12">
        <v>4</v>
      </c>
      <c r="D6" s="130">
        <v>0</v>
      </c>
      <c r="E6" s="130">
        <v>3</v>
      </c>
      <c r="F6" s="14">
        <v>0</v>
      </c>
      <c r="G6" s="116">
        <v>3</v>
      </c>
      <c r="H6" s="117">
        <v>1</v>
      </c>
      <c r="I6" s="117">
        <v>2</v>
      </c>
      <c r="J6" s="118">
        <v>1</v>
      </c>
      <c r="K6" s="116">
        <v>3</v>
      </c>
      <c r="L6" s="117">
        <v>0</v>
      </c>
      <c r="M6" s="117">
        <v>1</v>
      </c>
      <c r="N6" s="118">
        <v>0</v>
      </c>
      <c r="O6" s="12">
        <v>5</v>
      </c>
      <c r="P6" s="130">
        <v>3</v>
      </c>
      <c r="Q6" s="130">
        <v>0</v>
      </c>
      <c r="R6" s="14">
        <v>0</v>
      </c>
      <c r="S6" s="17" t="s">
        <v>8</v>
      </c>
    </row>
    <row r="7" spans="1:19" x14ac:dyDescent="0.2">
      <c r="A7" s="83" t="s">
        <v>170</v>
      </c>
      <c r="B7" s="86" t="s">
        <v>429</v>
      </c>
      <c r="C7" s="12"/>
      <c r="D7" s="130"/>
      <c r="E7" s="130"/>
      <c r="F7" s="14"/>
      <c r="G7" s="116">
        <v>1</v>
      </c>
      <c r="H7" s="117">
        <v>0</v>
      </c>
      <c r="I7" s="117">
        <v>0</v>
      </c>
      <c r="J7" s="118">
        <v>0</v>
      </c>
      <c r="K7" s="116">
        <v>0</v>
      </c>
      <c r="L7" s="117">
        <v>0</v>
      </c>
      <c r="M7" s="117">
        <v>0</v>
      </c>
      <c r="N7" s="118">
        <v>0</v>
      </c>
      <c r="O7" s="12"/>
      <c r="P7" s="130"/>
      <c r="Q7" s="130"/>
      <c r="R7" s="14"/>
      <c r="S7" s="17"/>
    </row>
    <row r="8" spans="1:19" x14ac:dyDescent="0.2">
      <c r="A8" s="83" t="s">
        <v>111</v>
      </c>
      <c r="B8" s="86" t="s">
        <v>241</v>
      </c>
      <c r="C8" s="12"/>
      <c r="D8" s="130"/>
      <c r="E8" s="130"/>
      <c r="F8" s="14"/>
      <c r="G8" s="116">
        <v>3</v>
      </c>
      <c r="H8" s="117">
        <v>0</v>
      </c>
      <c r="I8" s="117">
        <v>1</v>
      </c>
      <c r="J8" s="118">
        <v>0</v>
      </c>
      <c r="K8" s="116">
        <v>3</v>
      </c>
      <c r="L8" s="117">
        <v>0</v>
      </c>
      <c r="M8" s="117">
        <v>0</v>
      </c>
      <c r="N8" s="118">
        <v>0</v>
      </c>
      <c r="O8" s="12">
        <v>1</v>
      </c>
      <c r="P8" s="130">
        <v>0</v>
      </c>
      <c r="Q8" s="130">
        <v>0</v>
      </c>
      <c r="R8" s="14">
        <v>0</v>
      </c>
      <c r="S8" s="17"/>
    </row>
    <row r="9" spans="1:19" x14ac:dyDescent="0.2">
      <c r="A9" s="83" t="s">
        <v>191</v>
      </c>
      <c r="B9" s="86" t="s">
        <v>312</v>
      </c>
      <c r="C9" s="12">
        <v>4</v>
      </c>
      <c r="D9" s="130">
        <v>1</v>
      </c>
      <c r="E9" s="130">
        <v>1</v>
      </c>
      <c r="F9" s="14">
        <v>2</v>
      </c>
      <c r="G9" s="12">
        <v>4</v>
      </c>
      <c r="H9" s="130">
        <v>0</v>
      </c>
      <c r="I9" s="130">
        <v>4</v>
      </c>
      <c r="J9" s="14">
        <v>3</v>
      </c>
      <c r="K9" s="12">
        <v>3</v>
      </c>
      <c r="L9" s="130">
        <v>0</v>
      </c>
      <c r="M9" s="130">
        <v>3</v>
      </c>
      <c r="N9" s="14">
        <v>3</v>
      </c>
      <c r="O9" s="15">
        <v>4</v>
      </c>
      <c r="P9" s="130">
        <v>3</v>
      </c>
      <c r="Q9" s="130">
        <v>1</v>
      </c>
      <c r="R9" s="16">
        <v>2</v>
      </c>
      <c r="S9" s="17"/>
    </row>
    <row r="10" spans="1:19" x14ac:dyDescent="0.2">
      <c r="A10" s="83" t="s">
        <v>182</v>
      </c>
      <c r="B10" s="86" t="s">
        <v>313</v>
      </c>
      <c r="C10" s="12">
        <v>4</v>
      </c>
      <c r="D10" s="130">
        <v>3</v>
      </c>
      <c r="E10" s="130">
        <v>1</v>
      </c>
      <c r="F10" s="14">
        <v>0</v>
      </c>
      <c r="G10" s="12"/>
      <c r="H10" s="130"/>
      <c r="I10" s="130"/>
      <c r="J10" s="14"/>
      <c r="K10" s="12">
        <v>3</v>
      </c>
      <c r="L10" s="130">
        <v>1</v>
      </c>
      <c r="M10" s="130">
        <v>1</v>
      </c>
      <c r="N10" s="14">
        <v>0</v>
      </c>
      <c r="O10" s="15">
        <v>4</v>
      </c>
      <c r="P10" s="130">
        <v>1</v>
      </c>
      <c r="Q10" s="130">
        <v>2</v>
      </c>
      <c r="R10" s="16">
        <v>0</v>
      </c>
      <c r="S10" s="17"/>
    </row>
    <row r="11" spans="1:19" x14ac:dyDescent="0.2">
      <c r="A11" s="83" t="s">
        <v>194</v>
      </c>
      <c r="B11" s="86" t="s">
        <v>399</v>
      </c>
      <c r="C11" s="12"/>
      <c r="D11" s="130"/>
      <c r="E11" s="130"/>
      <c r="F11" s="14"/>
      <c r="G11" s="12">
        <v>3</v>
      </c>
      <c r="H11" s="130">
        <v>0</v>
      </c>
      <c r="I11" s="130">
        <v>1</v>
      </c>
      <c r="J11" s="14">
        <v>0</v>
      </c>
      <c r="K11" s="12">
        <v>3</v>
      </c>
      <c r="L11" s="130">
        <v>0</v>
      </c>
      <c r="M11" s="130">
        <v>2</v>
      </c>
      <c r="N11" s="14">
        <v>2</v>
      </c>
      <c r="O11" s="15"/>
      <c r="P11" s="130"/>
      <c r="Q11" s="130"/>
      <c r="R11" s="16"/>
      <c r="S11" s="17"/>
    </row>
    <row r="12" spans="1:19" x14ac:dyDescent="0.2">
      <c r="A12" s="83" t="s">
        <v>177</v>
      </c>
      <c r="B12" s="86" t="s">
        <v>151</v>
      </c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5"/>
      <c r="P12" s="130"/>
      <c r="Q12" s="130"/>
      <c r="R12" s="16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6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6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6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6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5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242</v>
      </c>
      <c r="C22" s="20">
        <v>24</v>
      </c>
      <c r="D22" s="21">
        <v>6</v>
      </c>
      <c r="E22" s="21">
        <v>11</v>
      </c>
      <c r="F22" s="22">
        <v>13</v>
      </c>
      <c r="G22" s="20">
        <v>19</v>
      </c>
      <c r="H22" s="21">
        <v>1</v>
      </c>
      <c r="I22" s="21">
        <v>12</v>
      </c>
      <c r="J22" s="22">
        <v>9</v>
      </c>
      <c r="K22" s="20">
        <v>19</v>
      </c>
      <c r="L22" s="21">
        <v>1</v>
      </c>
      <c r="M22" s="21">
        <v>9</v>
      </c>
      <c r="N22" s="22">
        <v>7</v>
      </c>
      <c r="O22" s="20">
        <v>28</v>
      </c>
      <c r="P22" s="21">
        <v>10</v>
      </c>
      <c r="Q22" s="21">
        <v>10</v>
      </c>
      <c r="R22" s="23">
        <v>12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24</v>
      </c>
      <c r="D26" s="29">
        <f t="shared" si="0"/>
        <v>6</v>
      </c>
      <c r="E26" s="29">
        <f t="shared" si="0"/>
        <v>11</v>
      </c>
      <c r="F26" s="29">
        <f t="shared" si="0"/>
        <v>13</v>
      </c>
      <c r="G26" s="29">
        <f t="shared" si="0"/>
        <v>19</v>
      </c>
      <c r="H26" s="29">
        <f t="shared" si="0"/>
        <v>1</v>
      </c>
      <c r="I26" s="29">
        <f t="shared" si="0"/>
        <v>12</v>
      </c>
      <c r="J26" s="29">
        <f t="shared" si="0"/>
        <v>9</v>
      </c>
      <c r="K26" s="29">
        <f t="shared" si="0"/>
        <v>19</v>
      </c>
      <c r="L26" s="29">
        <f t="shared" si="0"/>
        <v>1</v>
      </c>
      <c r="M26" s="29">
        <f t="shared" si="0"/>
        <v>9</v>
      </c>
      <c r="N26" s="29">
        <f t="shared" si="0"/>
        <v>7</v>
      </c>
      <c r="O26" s="29">
        <f t="shared" si="0"/>
        <v>28</v>
      </c>
      <c r="P26" s="29">
        <f t="shared" si="0"/>
        <v>10</v>
      </c>
      <c r="Q26" s="29">
        <f t="shared" si="0"/>
        <v>10</v>
      </c>
      <c r="R26" s="29">
        <f t="shared" si="0"/>
        <v>12</v>
      </c>
      <c r="S26" s="24"/>
    </row>
    <row r="27" spans="1:24" ht="13.5" thickBot="1" x14ac:dyDescent="0.25">
      <c r="A27" s="18"/>
      <c r="B27" s="28" t="s">
        <v>11</v>
      </c>
      <c r="C27" s="30">
        <f>C26</f>
        <v>24</v>
      </c>
      <c r="D27" s="30">
        <f>D26</f>
        <v>6</v>
      </c>
      <c r="E27" s="30">
        <f>E26</f>
        <v>11</v>
      </c>
      <c r="F27" s="30">
        <f>F26</f>
        <v>13</v>
      </c>
      <c r="G27" s="30">
        <f t="shared" ref="G27:R27" si="1">SUM(C27,G26)</f>
        <v>43</v>
      </c>
      <c r="H27" s="30">
        <f t="shared" si="1"/>
        <v>7</v>
      </c>
      <c r="I27" s="30">
        <f t="shared" si="1"/>
        <v>23</v>
      </c>
      <c r="J27" s="30">
        <f t="shared" si="1"/>
        <v>22</v>
      </c>
      <c r="K27" s="30">
        <f t="shared" si="1"/>
        <v>62</v>
      </c>
      <c r="L27" s="30">
        <f t="shared" si="1"/>
        <v>8</v>
      </c>
      <c r="M27" s="30">
        <f t="shared" si="1"/>
        <v>32</v>
      </c>
      <c r="N27" s="30">
        <f t="shared" si="1"/>
        <v>29</v>
      </c>
      <c r="O27" s="31">
        <f t="shared" si="1"/>
        <v>90</v>
      </c>
      <c r="P27" s="30">
        <f t="shared" si="1"/>
        <v>18</v>
      </c>
      <c r="Q27" s="30">
        <f t="shared" si="1"/>
        <v>42</v>
      </c>
      <c r="R27" s="32">
        <f t="shared" si="1"/>
        <v>41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0" t="s">
        <v>105</v>
      </c>
      <c r="D29" s="174"/>
      <c r="E29" s="175"/>
      <c r="F29" s="4">
        <v>10</v>
      </c>
      <c r="G29" s="180" t="s">
        <v>288</v>
      </c>
      <c r="H29" s="174"/>
      <c r="I29" s="175"/>
      <c r="J29" s="4">
        <v>3</v>
      </c>
      <c r="K29" s="180" t="s">
        <v>285</v>
      </c>
      <c r="L29" s="174"/>
      <c r="M29" s="175"/>
      <c r="N29" s="4">
        <v>13</v>
      </c>
      <c r="O29" s="180" t="s">
        <v>42</v>
      </c>
      <c r="P29" s="174"/>
      <c r="Q29" s="175"/>
      <c r="R29" s="5">
        <v>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6" t="s">
        <v>4</v>
      </c>
      <c r="P30" s="8" t="s">
        <v>5</v>
      </c>
      <c r="Q30" s="8" t="s">
        <v>6</v>
      </c>
      <c r="R30" s="165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5</v>
      </c>
      <c r="B31" s="86" t="str">
        <f t="shared" si="2"/>
        <v>Andrew Bernet</v>
      </c>
      <c r="C31" s="12">
        <v>1</v>
      </c>
      <c r="D31" s="130">
        <v>0</v>
      </c>
      <c r="E31" s="130">
        <v>0</v>
      </c>
      <c r="F31" s="14">
        <v>1</v>
      </c>
      <c r="G31" s="12"/>
      <c r="H31" s="130"/>
      <c r="I31" s="130"/>
      <c r="J31" s="14"/>
      <c r="K31" s="12"/>
      <c r="L31" s="130"/>
      <c r="M31" s="130"/>
      <c r="N31" s="14"/>
      <c r="O31" s="15"/>
      <c r="P31" s="130"/>
      <c r="Q31" s="130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11</v>
      </c>
      <c r="B32" s="86" t="str">
        <f t="shared" si="2"/>
        <v>Ozzy Calamaco</v>
      </c>
      <c r="C32" s="12">
        <v>3</v>
      </c>
      <c r="D32" s="130">
        <v>0</v>
      </c>
      <c r="E32" s="130">
        <v>2</v>
      </c>
      <c r="F32" s="14">
        <v>2</v>
      </c>
      <c r="G32" s="12">
        <v>5</v>
      </c>
      <c r="H32" s="130">
        <v>1</v>
      </c>
      <c r="I32" s="130">
        <v>1</v>
      </c>
      <c r="J32" s="14">
        <v>0</v>
      </c>
      <c r="K32" s="12">
        <v>5</v>
      </c>
      <c r="L32" s="130">
        <v>2</v>
      </c>
      <c r="M32" s="130">
        <v>1</v>
      </c>
      <c r="N32" s="14">
        <v>0</v>
      </c>
      <c r="O32" s="15">
        <v>5</v>
      </c>
      <c r="P32" s="130">
        <v>1</v>
      </c>
      <c r="Q32" s="130">
        <v>2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4</v>
      </c>
      <c r="B33" s="86" t="str">
        <f t="shared" si="2"/>
        <v>Pedro Garcia</v>
      </c>
      <c r="C33" s="12">
        <v>3</v>
      </c>
      <c r="D33" s="130">
        <v>1</v>
      </c>
      <c r="E33" s="130">
        <v>2</v>
      </c>
      <c r="F33" s="14">
        <v>3</v>
      </c>
      <c r="G33" s="12">
        <v>5</v>
      </c>
      <c r="H33" s="130">
        <v>3</v>
      </c>
      <c r="I33" s="130">
        <v>2</v>
      </c>
      <c r="J33" s="14">
        <v>0</v>
      </c>
      <c r="K33" s="12">
        <v>5</v>
      </c>
      <c r="L33" s="130">
        <v>2</v>
      </c>
      <c r="M33" s="130">
        <v>2</v>
      </c>
      <c r="N33" s="14">
        <v>2</v>
      </c>
      <c r="O33" s="15">
        <v>5</v>
      </c>
      <c r="P33" s="130">
        <v>2</v>
      </c>
      <c r="Q33" s="130">
        <v>3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19</v>
      </c>
      <c r="B34" s="86" t="str">
        <f t="shared" si="2"/>
        <v>PJ Navarro</v>
      </c>
      <c r="C34" s="12">
        <v>3</v>
      </c>
      <c r="D34" s="130">
        <v>0</v>
      </c>
      <c r="E34" s="130">
        <v>2</v>
      </c>
      <c r="F34" s="14">
        <v>0</v>
      </c>
      <c r="G34" s="12">
        <v>5</v>
      </c>
      <c r="H34" s="130">
        <v>4</v>
      </c>
      <c r="I34" s="130">
        <v>0</v>
      </c>
      <c r="J34" s="14">
        <v>0</v>
      </c>
      <c r="K34" s="12">
        <v>5</v>
      </c>
      <c r="L34" s="130">
        <v>4</v>
      </c>
      <c r="M34" s="130">
        <v>0</v>
      </c>
      <c r="N34" s="14">
        <v>0</v>
      </c>
      <c r="O34" s="15">
        <v>5</v>
      </c>
      <c r="P34" s="130">
        <v>0</v>
      </c>
      <c r="Q34" s="130">
        <v>3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24</v>
      </c>
      <c r="B35" s="86" t="str">
        <f t="shared" si="2"/>
        <v>Tony McKinney</v>
      </c>
      <c r="C35" s="12"/>
      <c r="D35" s="130"/>
      <c r="E35" s="130"/>
      <c r="F35" s="14"/>
      <c r="G35" s="12">
        <v>0</v>
      </c>
      <c r="H35" s="130">
        <v>0</v>
      </c>
      <c r="I35" s="130">
        <v>0</v>
      </c>
      <c r="J35" s="14">
        <v>0</v>
      </c>
      <c r="K35" s="12"/>
      <c r="L35" s="130"/>
      <c r="M35" s="130"/>
      <c r="N35" s="14"/>
      <c r="O35" s="15">
        <v>1</v>
      </c>
      <c r="P35" s="130">
        <v>0</v>
      </c>
      <c r="Q35" s="130">
        <v>1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21</v>
      </c>
      <c r="B36" s="86" t="str">
        <f t="shared" si="2"/>
        <v>Josselyn Sosa</v>
      </c>
      <c r="C36" s="12">
        <v>3</v>
      </c>
      <c r="D36" s="130">
        <v>0</v>
      </c>
      <c r="E36" s="130">
        <v>0</v>
      </c>
      <c r="F36" s="14">
        <v>0</v>
      </c>
      <c r="G36" s="12">
        <v>3</v>
      </c>
      <c r="H36" s="130">
        <v>0</v>
      </c>
      <c r="I36" s="130">
        <v>2</v>
      </c>
      <c r="J36" s="14">
        <v>0</v>
      </c>
      <c r="K36" s="12"/>
      <c r="L36" s="130"/>
      <c r="M36" s="130"/>
      <c r="N36" s="14"/>
      <c r="O36" s="15">
        <v>0</v>
      </c>
      <c r="P36" s="130">
        <v>0</v>
      </c>
      <c r="Q36" s="130">
        <v>0</v>
      </c>
      <c r="R36" s="16">
        <v>1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3</v>
      </c>
      <c r="B37" s="86" t="str">
        <f t="shared" si="2"/>
        <v>Richie Flores</v>
      </c>
      <c r="C37" s="12">
        <v>3</v>
      </c>
      <c r="D37" s="130">
        <v>0</v>
      </c>
      <c r="E37" s="130">
        <v>3</v>
      </c>
      <c r="F37" s="14">
        <v>5</v>
      </c>
      <c r="G37" s="12">
        <v>5</v>
      </c>
      <c r="H37" s="130">
        <v>2</v>
      </c>
      <c r="I37" s="130">
        <v>1</v>
      </c>
      <c r="J37" s="14">
        <v>3</v>
      </c>
      <c r="K37" s="12">
        <v>5</v>
      </c>
      <c r="L37" s="130">
        <v>3</v>
      </c>
      <c r="M37" s="130">
        <v>1</v>
      </c>
      <c r="N37" s="14">
        <v>4</v>
      </c>
      <c r="O37" s="15">
        <v>5</v>
      </c>
      <c r="P37" s="130">
        <v>2</v>
      </c>
      <c r="Q37" s="130">
        <v>2</v>
      </c>
      <c r="R37" s="16">
        <v>3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12</v>
      </c>
      <c r="B38" s="86" t="str">
        <f t="shared" si="2"/>
        <v>Marlin Stover</v>
      </c>
      <c r="C38" s="12"/>
      <c r="D38" s="130"/>
      <c r="E38" s="130"/>
      <c r="F38" s="14"/>
      <c r="G38" s="12"/>
      <c r="H38" s="130"/>
      <c r="I38" s="130"/>
      <c r="J38" s="14"/>
      <c r="K38" s="12">
        <v>5</v>
      </c>
      <c r="L38" s="130">
        <v>1</v>
      </c>
      <c r="M38" s="130">
        <v>3</v>
      </c>
      <c r="N38" s="14">
        <v>0</v>
      </c>
      <c r="O38" s="15">
        <v>4</v>
      </c>
      <c r="P38" s="130">
        <v>4</v>
      </c>
      <c r="Q38" s="130">
        <v>0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6</v>
      </c>
      <c r="B39" s="86" t="str">
        <f t="shared" si="2"/>
        <v>Crystal Melero</v>
      </c>
      <c r="C39" s="12">
        <v>3</v>
      </c>
      <c r="D39" s="130">
        <v>0</v>
      </c>
      <c r="E39" s="130">
        <v>1</v>
      </c>
      <c r="F39" s="14">
        <v>0</v>
      </c>
      <c r="G39" s="12">
        <v>5</v>
      </c>
      <c r="H39" s="130">
        <v>1</v>
      </c>
      <c r="I39" s="130">
        <v>2</v>
      </c>
      <c r="J39" s="14">
        <v>0</v>
      </c>
      <c r="K39" s="12"/>
      <c r="L39" s="130"/>
      <c r="M39" s="130"/>
      <c r="N39" s="14"/>
      <c r="O39" s="15">
        <v>0</v>
      </c>
      <c r="P39" s="130">
        <v>0</v>
      </c>
      <c r="Q39" s="130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13</v>
      </c>
      <c r="B40" s="86" t="str">
        <f t="shared" si="2"/>
        <v>Dennis Lynch</v>
      </c>
      <c r="C40" s="12"/>
      <c r="D40" s="130"/>
      <c r="E40" s="130"/>
      <c r="F40" s="14"/>
      <c r="G40" s="12">
        <v>3</v>
      </c>
      <c r="H40" s="130">
        <v>2</v>
      </c>
      <c r="I40" s="130">
        <v>1</v>
      </c>
      <c r="J40" s="14">
        <v>0</v>
      </c>
      <c r="K40" s="12">
        <v>5</v>
      </c>
      <c r="L40" s="130">
        <v>0</v>
      </c>
      <c r="M40" s="130">
        <v>5</v>
      </c>
      <c r="N40" s="14">
        <v>2</v>
      </c>
      <c r="O40" s="15">
        <v>5</v>
      </c>
      <c r="P40" s="130">
        <v>3</v>
      </c>
      <c r="Q40" s="130">
        <v>1</v>
      </c>
      <c r="R40" s="16">
        <v>1</v>
      </c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Graham Mathenia</v>
      </c>
      <c r="C50" s="20">
        <v>19</v>
      </c>
      <c r="D50" s="21">
        <v>1</v>
      </c>
      <c r="E50" s="21">
        <v>10</v>
      </c>
      <c r="F50" s="22">
        <v>11</v>
      </c>
      <c r="G50" s="20">
        <v>31</v>
      </c>
      <c r="H50" s="21">
        <v>13</v>
      </c>
      <c r="I50" s="21">
        <v>9</v>
      </c>
      <c r="J50" s="22">
        <v>3</v>
      </c>
      <c r="K50" s="20">
        <v>30</v>
      </c>
      <c r="L50" s="21">
        <v>12</v>
      </c>
      <c r="M50" s="21">
        <v>12</v>
      </c>
      <c r="N50" s="22">
        <v>8</v>
      </c>
      <c r="O50" s="20">
        <v>30</v>
      </c>
      <c r="P50" s="21">
        <v>12</v>
      </c>
      <c r="Q50" s="21">
        <v>12</v>
      </c>
      <c r="R50" s="23">
        <v>7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19</v>
      </c>
      <c r="D54" s="29">
        <f t="shared" si="4"/>
        <v>1</v>
      </c>
      <c r="E54" s="29">
        <f t="shared" si="4"/>
        <v>10</v>
      </c>
      <c r="F54" s="29">
        <f t="shared" si="4"/>
        <v>11</v>
      </c>
      <c r="G54" s="29">
        <f t="shared" si="4"/>
        <v>31</v>
      </c>
      <c r="H54" s="29">
        <f t="shared" si="4"/>
        <v>13</v>
      </c>
      <c r="I54" s="29">
        <f t="shared" si="4"/>
        <v>9</v>
      </c>
      <c r="J54" s="29">
        <f t="shared" si="4"/>
        <v>3</v>
      </c>
      <c r="K54" s="29">
        <f t="shared" si="4"/>
        <v>30</v>
      </c>
      <c r="L54" s="29">
        <f t="shared" si="4"/>
        <v>12</v>
      </c>
      <c r="M54" s="29">
        <f t="shared" si="4"/>
        <v>12</v>
      </c>
      <c r="N54" s="29">
        <f t="shared" si="4"/>
        <v>8</v>
      </c>
      <c r="O54" s="29">
        <f t="shared" si="4"/>
        <v>30</v>
      </c>
      <c r="P54" s="29">
        <f t="shared" si="4"/>
        <v>12</v>
      </c>
      <c r="Q54" s="29">
        <f t="shared" si="4"/>
        <v>12</v>
      </c>
      <c r="R54" s="29">
        <f t="shared" si="4"/>
        <v>7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109</v>
      </c>
      <c r="D55" s="30">
        <f>SUM(P27,D54)</f>
        <v>19</v>
      </c>
      <c r="E55" s="30">
        <f>SUM(Q27,E54)</f>
        <v>52</v>
      </c>
      <c r="F55" s="30">
        <f>SUM(R27,F54)</f>
        <v>52</v>
      </c>
      <c r="G55" s="30">
        <f t="shared" ref="G55:R55" si="5">SUM(C55,G54)</f>
        <v>140</v>
      </c>
      <c r="H55" s="30">
        <f t="shared" si="5"/>
        <v>32</v>
      </c>
      <c r="I55" s="30">
        <f t="shared" si="5"/>
        <v>61</v>
      </c>
      <c r="J55" s="30">
        <f t="shared" si="5"/>
        <v>55</v>
      </c>
      <c r="K55" s="30">
        <f t="shared" si="5"/>
        <v>170</v>
      </c>
      <c r="L55" s="30">
        <f t="shared" si="5"/>
        <v>44</v>
      </c>
      <c r="M55" s="30">
        <f t="shared" si="5"/>
        <v>73</v>
      </c>
      <c r="N55" s="30">
        <f t="shared" si="5"/>
        <v>63</v>
      </c>
      <c r="O55" s="31">
        <f t="shared" si="5"/>
        <v>200</v>
      </c>
      <c r="P55" s="30">
        <f t="shared" si="5"/>
        <v>56</v>
      </c>
      <c r="Q55" s="30">
        <f t="shared" si="5"/>
        <v>85</v>
      </c>
      <c r="R55" s="32">
        <f t="shared" si="5"/>
        <v>70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166</v>
      </c>
      <c r="D57" s="174"/>
      <c r="E57" s="175"/>
      <c r="F57" s="49">
        <v>5</v>
      </c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86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5</v>
      </c>
      <c r="B59" s="86" t="str">
        <f t="shared" ref="B59:B76" si="7">B31</f>
        <v>Andrew Bernet</v>
      </c>
      <c r="C59" s="12">
        <v>0</v>
      </c>
      <c r="D59" s="130">
        <v>0</v>
      </c>
      <c r="E59" s="130">
        <v>0</v>
      </c>
      <c r="F59" s="14">
        <v>0</v>
      </c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14</v>
      </c>
      <c r="P59" s="88">
        <f>SUM(D3,H3,L3,P3,D31,H31,L31,P31,D59,H59,L59)</f>
        <v>4</v>
      </c>
      <c r="Q59" s="88">
        <f>SUM(E3,I3,M3,Q3,E31,I31,M31,Q31,E59,I59,M59)</f>
        <v>5</v>
      </c>
      <c r="R59" s="89">
        <f>SUM(F3,J3,N3,R3,F31,J31,N31,R31,F59,J59,N59)</f>
        <v>17</v>
      </c>
      <c r="S59" s="84">
        <f>IF(O59=0,0,AVERAGE(P59/O59))</f>
        <v>0.2857142857142857</v>
      </c>
      <c r="U59" s="43" t="s">
        <v>119</v>
      </c>
      <c r="V59" s="86" t="s">
        <v>158</v>
      </c>
      <c r="W59" s="59">
        <v>17</v>
      </c>
      <c r="X59" s="59">
        <v>17</v>
      </c>
      <c r="Y59" s="60">
        <v>0.2857142857142857</v>
      </c>
      <c r="Z59" s="60" t="s">
        <v>276</v>
      </c>
      <c r="AA59" s="60">
        <v>3.4</v>
      </c>
      <c r="AB59" s="60" t="s">
        <v>270</v>
      </c>
      <c r="AC59" s="59">
        <v>5</v>
      </c>
      <c r="AD59" s="105">
        <v>0.2</v>
      </c>
    </row>
    <row r="60" spans="1:30" x14ac:dyDescent="0.2">
      <c r="A60" s="83" t="str">
        <f t="shared" si="6"/>
        <v>11</v>
      </c>
      <c r="B60" s="86" t="str">
        <f t="shared" si="7"/>
        <v>Ozzy Calamaco</v>
      </c>
      <c r="C60" s="12">
        <v>1</v>
      </c>
      <c r="D60" s="130">
        <v>0</v>
      </c>
      <c r="E60" s="130">
        <v>1</v>
      </c>
      <c r="F60" s="14">
        <v>0</v>
      </c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29</v>
      </c>
      <c r="P60" s="56">
        <f t="shared" si="8"/>
        <v>5</v>
      </c>
      <c r="Q60" s="56">
        <f t="shared" si="8"/>
        <v>12</v>
      </c>
      <c r="R60" s="91">
        <f t="shared" si="8"/>
        <v>6</v>
      </c>
      <c r="S60" s="85">
        <f t="shared" ref="S60:S76" si="9">IF(O60=0,0,AVERAGE(P60/O60))</f>
        <v>0.17241379310344829</v>
      </c>
      <c r="U60" s="43" t="s">
        <v>113</v>
      </c>
      <c r="V60" s="86" t="s">
        <v>424</v>
      </c>
      <c r="W60" s="59">
        <v>6</v>
      </c>
      <c r="X60" s="59">
        <v>6</v>
      </c>
      <c r="Y60" s="60">
        <v>0.17241379310344829</v>
      </c>
      <c r="Z60" s="60" t="s">
        <v>270</v>
      </c>
      <c r="AA60" s="60">
        <v>0.75</v>
      </c>
      <c r="AB60" s="60" t="s">
        <v>270</v>
      </c>
      <c r="AC60" s="59">
        <v>8</v>
      </c>
      <c r="AD60" s="105">
        <v>0.17241379310344829</v>
      </c>
    </row>
    <row r="61" spans="1:30" x14ac:dyDescent="0.2">
      <c r="A61" s="83" t="str">
        <f t="shared" si="6"/>
        <v>4</v>
      </c>
      <c r="B61" s="86" t="str">
        <f t="shared" si="7"/>
        <v>Pedro Garcia</v>
      </c>
      <c r="C61" s="12">
        <v>4</v>
      </c>
      <c r="D61" s="130">
        <v>3</v>
      </c>
      <c r="E61" s="130">
        <v>0</v>
      </c>
      <c r="F61" s="14">
        <v>2</v>
      </c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34</v>
      </c>
      <c r="P61" s="56">
        <f t="shared" si="10"/>
        <v>11</v>
      </c>
      <c r="Q61" s="56">
        <f t="shared" si="10"/>
        <v>18</v>
      </c>
      <c r="R61" s="91">
        <f t="shared" si="10"/>
        <v>16</v>
      </c>
      <c r="S61" s="85">
        <f t="shared" si="9"/>
        <v>0.3235294117647059</v>
      </c>
      <c r="U61" s="43" t="s">
        <v>118</v>
      </c>
      <c r="V61" s="86" t="s">
        <v>314</v>
      </c>
      <c r="W61" s="59">
        <v>16</v>
      </c>
      <c r="X61" s="59">
        <v>16</v>
      </c>
      <c r="Y61" s="60">
        <v>0.3235294117647059</v>
      </c>
      <c r="Z61" s="60" t="s">
        <v>270</v>
      </c>
      <c r="AA61" s="60">
        <v>2</v>
      </c>
      <c r="AB61" s="60" t="s">
        <v>270</v>
      </c>
      <c r="AC61" s="59">
        <v>8</v>
      </c>
      <c r="AD61" s="105">
        <v>0.3235294117647059</v>
      </c>
    </row>
    <row r="62" spans="1:30" x14ac:dyDescent="0.2">
      <c r="A62" s="83" t="str">
        <f t="shared" si="6"/>
        <v>19</v>
      </c>
      <c r="B62" s="86" t="str">
        <f t="shared" si="7"/>
        <v>PJ Navarro</v>
      </c>
      <c r="C62" s="12">
        <v>4</v>
      </c>
      <c r="D62" s="130">
        <v>2</v>
      </c>
      <c r="E62" s="130">
        <v>0</v>
      </c>
      <c r="F62" s="14">
        <v>0</v>
      </c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37</v>
      </c>
      <c r="P62" s="56">
        <f t="shared" si="11"/>
        <v>14</v>
      </c>
      <c r="Q62" s="56">
        <f t="shared" si="11"/>
        <v>11</v>
      </c>
      <c r="R62" s="91">
        <f t="shared" si="11"/>
        <v>2</v>
      </c>
      <c r="S62" s="85">
        <f t="shared" si="9"/>
        <v>0.3783783783783784</v>
      </c>
      <c r="U62" s="43" t="s">
        <v>196</v>
      </c>
      <c r="V62" s="86" t="s">
        <v>315</v>
      </c>
      <c r="W62" s="59">
        <v>2</v>
      </c>
      <c r="X62" s="59">
        <v>2</v>
      </c>
      <c r="Y62" s="60">
        <v>0.3783783783783784</v>
      </c>
      <c r="Z62" s="60" t="s">
        <v>270</v>
      </c>
      <c r="AA62" s="60">
        <v>0.22222222222222221</v>
      </c>
      <c r="AB62" s="60" t="s">
        <v>270</v>
      </c>
      <c r="AC62" s="59">
        <v>9</v>
      </c>
      <c r="AD62" s="105">
        <v>0.3783783783783784</v>
      </c>
    </row>
    <row r="63" spans="1:30" x14ac:dyDescent="0.2">
      <c r="A63" s="83" t="str">
        <f t="shared" si="6"/>
        <v>24</v>
      </c>
      <c r="B63" s="86" t="str">
        <f t="shared" si="7"/>
        <v>Tony McKinney</v>
      </c>
      <c r="C63" s="12">
        <v>3</v>
      </c>
      <c r="D63" s="130">
        <v>0</v>
      </c>
      <c r="E63" s="130">
        <v>2</v>
      </c>
      <c r="F63" s="14">
        <v>0</v>
      </c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5</v>
      </c>
      <c r="P63" s="56">
        <f t="shared" si="12"/>
        <v>0</v>
      </c>
      <c r="Q63" s="56">
        <f t="shared" si="12"/>
        <v>3</v>
      </c>
      <c r="R63" s="91">
        <f t="shared" si="12"/>
        <v>0</v>
      </c>
      <c r="S63" s="85">
        <f t="shared" si="9"/>
        <v>0</v>
      </c>
      <c r="U63" s="43" t="s">
        <v>170</v>
      </c>
      <c r="V63" s="86" t="s">
        <v>429</v>
      </c>
      <c r="W63" s="59">
        <v>0</v>
      </c>
      <c r="X63" s="59" t="s">
        <v>442</v>
      </c>
      <c r="Y63" s="60">
        <v>0</v>
      </c>
      <c r="Z63" s="60" t="s">
        <v>276</v>
      </c>
      <c r="AA63" s="60">
        <v>0</v>
      </c>
      <c r="AB63" s="60" t="s">
        <v>270</v>
      </c>
      <c r="AC63" s="59">
        <v>5</v>
      </c>
      <c r="AD63" s="105">
        <v>0</v>
      </c>
    </row>
    <row r="64" spans="1:30" x14ac:dyDescent="0.2">
      <c r="A64" s="83" t="str">
        <f t="shared" si="6"/>
        <v>21</v>
      </c>
      <c r="B64" s="86" t="str">
        <f t="shared" si="7"/>
        <v>Josselyn Sosa</v>
      </c>
      <c r="C64" s="12">
        <v>1</v>
      </c>
      <c r="D64" s="130">
        <v>0</v>
      </c>
      <c r="E64" s="130">
        <v>1</v>
      </c>
      <c r="F64" s="14">
        <v>0</v>
      </c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14</v>
      </c>
      <c r="P64" s="56">
        <f t="shared" si="13"/>
        <v>0</v>
      </c>
      <c r="Q64" s="56">
        <f t="shared" si="13"/>
        <v>4</v>
      </c>
      <c r="R64" s="91">
        <f t="shared" si="13"/>
        <v>1</v>
      </c>
      <c r="S64" s="85">
        <f t="shared" si="9"/>
        <v>0</v>
      </c>
      <c r="U64" s="43" t="s">
        <v>111</v>
      </c>
      <c r="V64" s="86" t="s">
        <v>241</v>
      </c>
      <c r="W64" s="59">
        <v>1</v>
      </c>
      <c r="X64" s="59">
        <v>1</v>
      </c>
      <c r="Y64" s="60">
        <v>0</v>
      </c>
      <c r="Z64" s="60" t="s">
        <v>276</v>
      </c>
      <c r="AA64" s="60">
        <v>0.14285714285714285</v>
      </c>
      <c r="AB64" s="60" t="s">
        <v>270</v>
      </c>
      <c r="AC64" s="59">
        <v>7</v>
      </c>
      <c r="AD64" s="105">
        <v>0</v>
      </c>
    </row>
    <row r="65" spans="1:30" x14ac:dyDescent="0.2">
      <c r="A65" s="83" t="str">
        <f t="shared" si="6"/>
        <v>3</v>
      </c>
      <c r="B65" s="86" t="str">
        <f t="shared" si="7"/>
        <v>Richie Flores</v>
      </c>
      <c r="C65" s="12">
        <v>3</v>
      </c>
      <c r="D65" s="130">
        <v>1</v>
      </c>
      <c r="E65" s="130">
        <v>2</v>
      </c>
      <c r="F65" s="14">
        <v>0</v>
      </c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36</v>
      </c>
      <c r="P65" s="56">
        <f t="shared" si="14"/>
        <v>12</v>
      </c>
      <c r="Q65" s="56">
        <f t="shared" si="14"/>
        <v>18</v>
      </c>
      <c r="R65" s="91">
        <f t="shared" si="14"/>
        <v>25</v>
      </c>
      <c r="S65" s="85">
        <f t="shared" si="9"/>
        <v>0.33333333333333331</v>
      </c>
      <c r="U65" s="43" t="s">
        <v>191</v>
      </c>
      <c r="V65" s="86" t="s">
        <v>312</v>
      </c>
      <c r="W65" s="59">
        <v>25</v>
      </c>
      <c r="X65" s="59">
        <v>25</v>
      </c>
      <c r="Y65" s="60">
        <v>0.33333333333333331</v>
      </c>
      <c r="Z65" s="60" t="s">
        <v>270</v>
      </c>
      <c r="AA65" s="60">
        <v>2.7777777777777777</v>
      </c>
      <c r="AB65" s="60" t="s">
        <v>270</v>
      </c>
      <c r="AC65" s="59">
        <v>9</v>
      </c>
      <c r="AD65" s="105">
        <v>0.33333333333333331</v>
      </c>
    </row>
    <row r="66" spans="1:30" x14ac:dyDescent="0.2">
      <c r="A66" s="83" t="str">
        <f t="shared" si="6"/>
        <v>12</v>
      </c>
      <c r="B66" s="86" t="str">
        <f t="shared" si="7"/>
        <v>Marlin Stover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20</v>
      </c>
      <c r="P66" s="56">
        <f t="shared" si="15"/>
        <v>10</v>
      </c>
      <c r="Q66" s="56">
        <f t="shared" si="15"/>
        <v>7</v>
      </c>
      <c r="R66" s="91">
        <f t="shared" si="15"/>
        <v>0</v>
      </c>
      <c r="S66" s="85">
        <f t="shared" si="9"/>
        <v>0.5</v>
      </c>
      <c r="U66" s="43" t="s">
        <v>182</v>
      </c>
      <c r="V66" s="86" t="s">
        <v>313</v>
      </c>
      <c r="W66" s="59">
        <v>0</v>
      </c>
      <c r="X66" s="59" t="s">
        <v>442</v>
      </c>
      <c r="Y66" s="60">
        <v>0.5</v>
      </c>
      <c r="Z66" s="60" t="s">
        <v>270</v>
      </c>
      <c r="AA66" s="60">
        <v>0</v>
      </c>
      <c r="AB66" s="60" t="s">
        <v>270</v>
      </c>
      <c r="AC66" s="59">
        <v>5</v>
      </c>
      <c r="AD66" s="105">
        <v>0.5</v>
      </c>
    </row>
    <row r="67" spans="1:30" x14ac:dyDescent="0.2">
      <c r="A67" s="83" t="str">
        <f t="shared" si="6"/>
        <v>6</v>
      </c>
      <c r="B67" s="86" t="str">
        <f t="shared" si="7"/>
        <v>Crystal Melero</v>
      </c>
      <c r="C67" s="12">
        <v>2</v>
      </c>
      <c r="D67" s="130">
        <v>0</v>
      </c>
      <c r="E67" s="130">
        <v>0</v>
      </c>
      <c r="F67" s="14">
        <v>0</v>
      </c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16</v>
      </c>
      <c r="P67" s="56">
        <f t="shared" si="16"/>
        <v>1</v>
      </c>
      <c r="Q67" s="56">
        <f t="shared" si="16"/>
        <v>6</v>
      </c>
      <c r="R67" s="91">
        <f t="shared" si="16"/>
        <v>2</v>
      </c>
      <c r="S67" s="85">
        <f t="shared" si="9"/>
        <v>6.25E-2</v>
      </c>
      <c r="U67" s="43" t="s">
        <v>194</v>
      </c>
      <c r="V67" s="86" t="s">
        <v>399</v>
      </c>
      <c r="W67" s="59">
        <v>2</v>
      </c>
      <c r="X67" s="59">
        <v>2</v>
      </c>
      <c r="Y67" s="60">
        <v>6.25E-2</v>
      </c>
      <c r="Z67" s="60" t="s">
        <v>276</v>
      </c>
      <c r="AA67" s="60">
        <v>0.33333333333333331</v>
      </c>
      <c r="AB67" s="60" t="s">
        <v>270</v>
      </c>
      <c r="AC67" s="59">
        <v>6</v>
      </c>
      <c r="AD67" s="105">
        <v>0.05</v>
      </c>
    </row>
    <row r="68" spans="1:30" x14ac:dyDescent="0.2">
      <c r="A68" s="83" t="str">
        <f t="shared" si="6"/>
        <v>13</v>
      </c>
      <c r="B68" s="86" t="str">
        <f t="shared" si="7"/>
        <v>Dennis Lynch</v>
      </c>
      <c r="C68" s="12">
        <v>4</v>
      </c>
      <c r="D68" s="130">
        <v>1</v>
      </c>
      <c r="E68" s="130">
        <v>2</v>
      </c>
      <c r="F68" s="14">
        <v>1</v>
      </c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17</v>
      </c>
      <c r="P68" s="56">
        <f t="shared" si="17"/>
        <v>6</v>
      </c>
      <c r="Q68" s="56">
        <f t="shared" si="17"/>
        <v>9</v>
      </c>
      <c r="R68" s="91">
        <f t="shared" si="17"/>
        <v>4</v>
      </c>
      <c r="S68" s="85">
        <f t="shared" si="9"/>
        <v>0.35294117647058826</v>
      </c>
      <c r="U68" s="43" t="s">
        <v>177</v>
      </c>
      <c r="V68" s="86" t="s">
        <v>151</v>
      </c>
      <c r="W68" s="59">
        <v>4</v>
      </c>
      <c r="X68" s="59">
        <v>4</v>
      </c>
      <c r="Y68" s="60">
        <v>0.35294117647058826</v>
      </c>
      <c r="Z68" s="60" t="s">
        <v>276</v>
      </c>
      <c r="AA68" s="60">
        <v>1</v>
      </c>
      <c r="AB68" s="60" t="s">
        <v>270</v>
      </c>
      <c r="AC68" s="59">
        <v>4</v>
      </c>
      <c r="AD68" s="105">
        <v>0.3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Graham Mathenia</v>
      </c>
      <c r="C78" s="20">
        <v>22</v>
      </c>
      <c r="D78" s="21">
        <v>7</v>
      </c>
      <c r="E78" s="21">
        <v>8</v>
      </c>
      <c r="F78" s="22">
        <v>3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222</v>
      </c>
      <c r="P78" s="21">
        <f t="shared" si="26"/>
        <v>63</v>
      </c>
      <c r="Q78" s="142">
        <f t="shared" si="26"/>
        <v>93</v>
      </c>
      <c r="R78" s="141"/>
      <c r="S78" s="143">
        <f>SUM(Q78/O78)</f>
        <v>0.41891891891891891</v>
      </c>
      <c r="V78" s="56" t="s">
        <v>23</v>
      </c>
      <c r="W78" s="59">
        <v>73</v>
      </c>
      <c r="X78" s="59">
        <v>73</v>
      </c>
      <c r="Y78" s="61"/>
      <c r="Z78" s="61"/>
      <c r="AA78" s="61"/>
      <c r="AB78" s="61"/>
      <c r="AC78" s="162"/>
    </row>
    <row r="79" spans="1:30" x14ac:dyDescent="0.2">
      <c r="A79" s="157"/>
      <c r="B79" s="140">
        <f>B51</f>
        <v>0</v>
      </c>
      <c r="C79" s="90"/>
      <c r="D79" s="56"/>
      <c r="E79" s="56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44" t="e">
        <f>SUM(Q79/O79)</f>
        <v>#DIV/0!</v>
      </c>
      <c r="V79" s="67" t="s">
        <v>24</v>
      </c>
      <c r="W79" s="162"/>
      <c r="X79" s="162"/>
      <c r="Y79" s="68">
        <v>0.5</v>
      </c>
      <c r="Z79" s="68"/>
      <c r="AA79" s="68">
        <v>3.4</v>
      </c>
      <c r="AB79" s="68"/>
      <c r="AC79" s="162"/>
    </row>
    <row r="80" spans="1:30" x14ac:dyDescent="0.2">
      <c r="A80" s="157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62"/>
      <c r="X80" s="162"/>
      <c r="Y80" s="68"/>
      <c r="Z80" s="68"/>
      <c r="AA80" s="68"/>
      <c r="AB80" s="68"/>
      <c r="AC80" s="162"/>
    </row>
    <row r="81" spans="1:29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62"/>
      <c r="X81" s="162"/>
      <c r="Y81" s="68"/>
      <c r="Z81" s="68"/>
      <c r="AA81" s="68"/>
      <c r="AB81" s="68"/>
      <c r="AC81" s="162"/>
    </row>
    <row r="82" spans="1:29" ht="13.5" thickBot="1" x14ac:dyDescent="0.25">
      <c r="A82" s="18"/>
      <c r="B82" s="28" t="s">
        <v>10</v>
      </c>
      <c r="C82" s="29">
        <f t="shared" ref="C82:R82" si="27">SUM(C59:C76)</f>
        <v>22</v>
      </c>
      <c r="D82" s="29">
        <f t="shared" si="27"/>
        <v>7</v>
      </c>
      <c r="E82" s="29">
        <f t="shared" si="27"/>
        <v>8</v>
      </c>
      <c r="F82" s="29">
        <f t="shared" si="27"/>
        <v>3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222</v>
      </c>
      <c r="P82" s="29">
        <f t="shared" si="27"/>
        <v>63</v>
      </c>
      <c r="Q82" s="29">
        <f t="shared" si="27"/>
        <v>93</v>
      </c>
      <c r="R82" s="29">
        <f t="shared" si="27"/>
        <v>73</v>
      </c>
      <c r="S82" s="69">
        <f>AVERAGE(P82/O82)</f>
        <v>0.28378378378378377</v>
      </c>
      <c r="Y82" s="162"/>
      <c r="Z82" s="162"/>
    </row>
    <row r="83" spans="1:29" ht="13.5" thickBot="1" x14ac:dyDescent="0.25">
      <c r="A83" s="18"/>
      <c r="B83" s="28" t="s">
        <v>11</v>
      </c>
      <c r="C83" s="29">
        <f>SUM(O55,C82)</f>
        <v>222</v>
      </c>
      <c r="D83" s="29">
        <f>SUM(P55,D82)</f>
        <v>63</v>
      </c>
      <c r="E83" s="29">
        <f>SUM(Q55,E82)</f>
        <v>93</v>
      </c>
      <c r="F83" s="29">
        <f>SUM(R55,F82)</f>
        <v>73</v>
      </c>
      <c r="G83" s="29">
        <f t="shared" ref="G83:M83" si="28">SUM(C83,G82)</f>
        <v>222</v>
      </c>
      <c r="H83" s="29">
        <f t="shared" si="28"/>
        <v>63</v>
      </c>
      <c r="I83" s="29">
        <f t="shared" si="28"/>
        <v>93</v>
      </c>
      <c r="J83" s="29">
        <f t="shared" si="28"/>
        <v>73</v>
      </c>
      <c r="K83" s="29">
        <f t="shared" si="28"/>
        <v>222</v>
      </c>
      <c r="L83" s="29">
        <f t="shared" si="28"/>
        <v>63</v>
      </c>
      <c r="M83" s="29">
        <f t="shared" si="28"/>
        <v>93</v>
      </c>
      <c r="N83" s="29">
        <f>SUM(AA27,N82)</f>
        <v>0</v>
      </c>
      <c r="O83" s="70"/>
      <c r="P83" s="71"/>
      <c r="Q83" s="71"/>
      <c r="R83" s="71"/>
      <c r="S83" s="72"/>
      <c r="Y83" s="162"/>
      <c r="Z83" s="162"/>
      <c r="AC83" s="1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0.51162790697674421</v>
      </c>
      <c r="V84" s="177" t="s">
        <v>25</v>
      </c>
      <c r="W84" s="178"/>
      <c r="X84" s="179"/>
      <c r="Y84" s="162"/>
      <c r="Z84" s="162"/>
      <c r="AA84" s="73" t="s">
        <v>26</v>
      </c>
      <c r="AB84" s="73"/>
      <c r="AC84" s="162"/>
    </row>
    <row r="85" spans="1:29" x14ac:dyDescent="0.2">
      <c r="V85" s="77" t="s">
        <v>27</v>
      </c>
      <c r="W85" s="61"/>
      <c r="X85" s="78"/>
      <c r="Y85" s="162"/>
      <c r="Z85" s="162"/>
      <c r="AA85" s="73" t="s">
        <v>28</v>
      </c>
      <c r="AB85" s="73"/>
      <c r="AC85" s="162"/>
    </row>
    <row r="86" spans="1:29" x14ac:dyDescent="0.2">
      <c r="A86" s="67" t="s">
        <v>31</v>
      </c>
      <c r="C86" s="130">
        <f>MAX(AC59:AC76)</f>
        <v>9</v>
      </c>
      <c r="E86" s="73" t="s">
        <v>32</v>
      </c>
      <c r="V86" s="77" t="s">
        <v>29</v>
      </c>
      <c r="W86" s="61" t="s">
        <v>242</v>
      </c>
      <c r="X86" s="79">
        <v>0.58108108108108114</v>
      </c>
      <c r="Y86" s="162" t="s">
        <v>270</v>
      </c>
      <c r="Z86" s="162"/>
      <c r="AA86" s="73" t="s">
        <v>30</v>
      </c>
      <c r="AB86" s="73"/>
      <c r="AC86" s="1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162" t="s">
        <v>278</v>
      </c>
      <c r="Z87" s="162"/>
      <c r="AA87" s="162"/>
      <c r="AB87" s="162"/>
      <c r="AC87" s="162"/>
    </row>
    <row r="88" spans="1:29" x14ac:dyDescent="0.2">
      <c r="V88" s="77" t="s">
        <v>29</v>
      </c>
      <c r="W88" s="61">
        <v>0</v>
      </c>
      <c r="X88" s="147" t="e">
        <v>#DIV/0!</v>
      </c>
      <c r="Y88" s="1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62" t="s">
        <v>278</v>
      </c>
    </row>
  </sheetData>
  <sheetProtection password="97AA" sheet="1" objects="1" scenarios="1"/>
  <sortState ref="T5:T13">
    <sortCondition ref="T13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65" priority="5" stopIfTrue="1" operator="equal">
      <formula>$Y$79</formula>
    </cfRule>
  </conditionalFormatting>
  <conditionalFormatting sqref="AA59:AB74 AA77:AB77">
    <cfRule type="cellIs" dxfId="64" priority="6" stopIfTrue="1" operator="equal">
      <formula>$AA$79</formula>
    </cfRule>
  </conditionalFormatting>
  <conditionalFormatting sqref="Y75:Z75">
    <cfRule type="cellIs" dxfId="63" priority="3" stopIfTrue="1" operator="equal">
      <formula>$Y$79</formula>
    </cfRule>
  </conditionalFormatting>
  <conditionalFormatting sqref="AA75:AB75">
    <cfRule type="cellIs" dxfId="62" priority="4" stopIfTrue="1" operator="equal">
      <formula>$AA$79</formula>
    </cfRule>
  </conditionalFormatting>
  <conditionalFormatting sqref="Y76:Z76">
    <cfRule type="cellIs" dxfId="61" priority="1" stopIfTrue="1" operator="equal">
      <formula>$Y$79</formula>
    </cfRule>
  </conditionalFormatting>
  <conditionalFormatting sqref="AA76:AB76">
    <cfRule type="cellIs" dxfId="6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73" t="s">
        <v>165</v>
      </c>
      <c r="D1" s="174"/>
      <c r="E1" s="175"/>
      <c r="F1" s="4">
        <v>3</v>
      </c>
      <c r="G1" s="173" t="s">
        <v>289</v>
      </c>
      <c r="H1" s="174"/>
      <c r="I1" s="175"/>
      <c r="J1" s="4">
        <v>0</v>
      </c>
      <c r="K1" s="173" t="s">
        <v>120</v>
      </c>
      <c r="L1" s="174"/>
      <c r="M1" s="175"/>
      <c r="N1" s="4">
        <v>24</v>
      </c>
      <c r="O1" s="173" t="s">
        <v>240</v>
      </c>
      <c r="P1" s="174"/>
      <c r="Q1" s="175"/>
      <c r="R1" s="4">
        <v>10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174</v>
      </c>
      <c r="B3" s="86" t="s">
        <v>60</v>
      </c>
      <c r="C3" s="12"/>
      <c r="D3" s="13"/>
      <c r="E3" s="13"/>
      <c r="F3" s="14"/>
      <c r="G3" s="12">
        <v>4</v>
      </c>
      <c r="H3" s="13">
        <v>0</v>
      </c>
      <c r="I3" s="13">
        <v>4</v>
      </c>
      <c r="J3" s="14">
        <v>1</v>
      </c>
      <c r="K3" s="116">
        <v>2</v>
      </c>
      <c r="L3" s="117">
        <v>2</v>
      </c>
      <c r="M3" s="117">
        <v>0</v>
      </c>
      <c r="N3" s="118">
        <v>0</v>
      </c>
      <c r="O3" s="116"/>
      <c r="P3" s="117"/>
      <c r="Q3" s="117"/>
      <c r="R3" s="118"/>
      <c r="S3" s="17"/>
      <c r="T3" s="99"/>
    </row>
    <row r="4" spans="1:20" x14ac:dyDescent="0.2">
      <c r="A4" s="83" t="s">
        <v>176</v>
      </c>
      <c r="B4" s="86" t="s">
        <v>129</v>
      </c>
      <c r="C4" s="12">
        <v>4</v>
      </c>
      <c r="D4" s="130">
        <v>0</v>
      </c>
      <c r="E4" s="130">
        <v>1</v>
      </c>
      <c r="F4" s="14">
        <v>4</v>
      </c>
      <c r="G4" s="12">
        <v>3</v>
      </c>
      <c r="H4" s="13">
        <v>2</v>
      </c>
      <c r="I4" s="13">
        <v>1</v>
      </c>
      <c r="J4" s="14">
        <v>2</v>
      </c>
      <c r="K4" s="116">
        <v>1</v>
      </c>
      <c r="L4" s="117">
        <v>0</v>
      </c>
      <c r="M4" s="117">
        <v>1</v>
      </c>
      <c r="N4" s="118">
        <v>1</v>
      </c>
      <c r="O4" s="116">
        <v>0</v>
      </c>
      <c r="P4" s="117">
        <v>0</v>
      </c>
      <c r="Q4" s="117">
        <v>0</v>
      </c>
      <c r="R4" s="118">
        <v>3</v>
      </c>
      <c r="S4" s="17"/>
      <c r="T4" s="99"/>
    </row>
    <row r="5" spans="1:20" x14ac:dyDescent="0.2">
      <c r="A5" s="83" t="s">
        <v>177</v>
      </c>
      <c r="B5" s="86" t="s">
        <v>178</v>
      </c>
      <c r="C5" s="12">
        <v>4</v>
      </c>
      <c r="D5" s="130">
        <v>2</v>
      </c>
      <c r="E5" s="130">
        <v>2</v>
      </c>
      <c r="F5" s="14">
        <v>1</v>
      </c>
      <c r="G5" s="12"/>
      <c r="H5" s="13"/>
      <c r="I5" s="13"/>
      <c r="J5" s="14"/>
      <c r="K5" s="116">
        <v>2</v>
      </c>
      <c r="L5" s="117">
        <v>1</v>
      </c>
      <c r="M5" s="117">
        <v>1</v>
      </c>
      <c r="N5" s="118">
        <v>0</v>
      </c>
      <c r="O5" s="116">
        <v>5</v>
      </c>
      <c r="P5" s="117">
        <v>2</v>
      </c>
      <c r="Q5" s="117">
        <v>0</v>
      </c>
      <c r="R5" s="118">
        <v>0</v>
      </c>
      <c r="S5" s="17"/>
      <c r="T5" s="99"/>
    </row>
    <row r="6" spans="1:20" x14ac:dyDescent="0.2">
      <c r="A6" s="83" t="s">
        <v>122</v>
      </c>
      <c r="B6" s="86" t="s">
        <v>145</v>
      </c>
      <c r="C6" s="12"/>
      <c r="D6" s="130"/>
      <c r="E6" s="130"/>
      <c r="F6" s="14"/>
      <c r="G6" s="12">
        <v>4</v>
      </c>
      <c r="H6" s="13">
        <v>3</v>
      </c>
      <c r="I6" s="13">
        <v>1</v>
      </c>
      <c r="J6" s="14">
        <v>0</v>
      </c>
      <c r="K6" s="116">
        <v>3</v>
      </c>
      <c r="L6" s="117">
        <v>0</v>
      </c>
      <c r="M6" s="117">
        <v>3</v>
      </c>
      <c r="N6" s="118">
        <v>0</v>
      </c>
      <c r="O6" s="116">
        <v>5</v>
      </c>
      <c r="P6" s="117">
        <v>0</v>
      </c>
      <c r="Q6" s="117">
        <v>4</v>
      </c>
      <c r="R6" s="118">
        <v>1</v>
      </c>
      <c r="S6" s="17" t="s">
        <v>8</v>
      </c>
      <c r="T6" s="99"/>
    </row>
    <row r="7" spans="1:20" x14ac:dyDescent="0.2">
      <c r="A7" s="83" t="s">
        <v>181</v>
      </c>
      <c r="B7" s="86" t="s">
        <v>235</v>
      </c>
      <c r="C7" s="12">
        <v>4</v>
      </c>
      <c r="D7" s="130">
        <v>1</v>
      </c>
      <c r="E7" s="130">
        <v>1</v>
      </c>
      <c r="F7" s="14">
        <v>1</v>
      </c>
      <c r="G7" s="12">
        <v>3</v>
      </c>
      <c r="H7" s="13">
        <v>2</v>
      </c>
      <c r="I7" s="13">
        <v>1</v>
      </c>
      <c r="J7" s="14">
        <v>0</v>
      </c>
      <c r="K7" s="116">
        <v>1</v>
      </c>
      <c r="L7" s="117">
        <v>0</v>
      </c>
      <c r="M7" s="117">
        <v>0</v>
      </c>
      <c r="N7" s="118">
        <v>2</v>
      </c>
      <c r="O7" s="116">
        <v>4</v>
      </c>
      <c r="P7" s="117">
        <v>1</v>
      </c>
      <c r="Q7" s="117">
        <v>0</v>
      </c>
      <c r="R7" s="118">
        <v>2</v>
      </c>
      <c r="S7" s="17"/>
      <c r="T7" s="99"/>
    </row>
    <row r="8" spans="1:20" x14ac:dyDescent="0.2">
      <c r="A8" s="83" t="s">
        <v>147</v>
      </c>
      <c r="B8" s="86" t="s">
        <v>257</v>
      </c>
      <c r="C8" s="12"/>
      <c r="D8" s="130"/>
      <c r="E8" s="130"/>
      <c r="F8" s="14"/>
      <c r="G8" s="12">
        <v>4</v>
      </c>
      <c r="H8" s="13">
        <v>2</v>
      </c>
      <c r="I8" s="13">
        <v>2</v>
      </c>
      <c r="J8" s="14">
        <v>0</v>
      </c>
      <c r="K8" s="116">
        <v>2</v>
      </c>
      <c r="L8" s="117">
        <v>1</v>
      </c>
      <c r="M8" s="117">
        <v>0</v>
      </c>
      <c r="N8" s="118">
        <v>0</v>
      </c>
      <c r="O8" s="116">
        <v>1</v>
      </c>
      <c r="P8" s="117">
        <v>0</v>
      </c>
      <c r="Q8" s="117">
        <v>0</v>
      </c>
      <c r="R8" s="118">
        <v>0</v>
      </c>
      <c r="S8" s="17"/>
      <c r="T8" s="99"/>
    </row>
    <row r="9" spans="1:20" x14ac:dyDescent="0.2">
      <c r="A9" s="83" t="s">
        <v>121</v>
      </c>
      <c r="B9" s="86" t="s">
        <v>234</v>
      </c>
      <c r="C9" s="12">
        <v>1</v>
      </c>
      <c r="D9" s="13">
        <v>1</v>
      </c>
      <c r="E9" s="13">
        <v>0</v>
      </c>
      <c r="F9" s="14">
        <v>1</v>
      </c>
      <c r="G9" s="12">
        <v>3</v>
      </c>
      <c r="H9" s="13">
        <v>2</v>
      </c>
      <c r="I9" s="13">
        <v>1</v>
      </c>
      <c r="J9" s="14">
        <v>0</v>
      </c>
      <c r="K9" s="116">
        <v>2</v>
      </c>
      <c r="L9" s="117">
        <v>0</v>
      </c>
      <c r="M9" s="117">
        <v>0</v>
      </c>
      <c r="N9" s="118">
        <v>0</v>
      </c>
      <c r="O9" s="116">
        <v>3</v>
      </c>
      <c r="P9" s="117">
        <v>1</v>
      </c>
      <c r="Q9" s="117">
        <v>1</v>
      </c>
      <c r="R9" s="118">
        <v>0</v>
      </c>
      <c r="S9" s="17"/>
      <c r="T9" s="99"/>
    </row>
    <row r="10" spans="1:20" x14ac:dyDescent="0.2">
      <c r="A10" s="83" t="s">
        <v>175</v>
      </c>
      <c r="B10" s="86" t="s">
        <v>144</v>
      </c>
      <c r="C10" s="12"/>
      <c r="D10" s="13"/>
      <c r="E10" s="13"/>
      <c r="F10" s="14"/>
      <c r="G10" s="12">
        <v>1</v>
      </c>
      <c r="H10" s="13">
        <v>0</v>
      </c>
      <c r="I10" s="13">
        <v>0</v>
      </c>
      <c r="J10" s="14">
        <v>0</v>
      </c>
      <c r="K10" s="116">
        <v>2</v>
      </c>
      <c r="L10" s="117">
        <v>0</v>
      </c>
      <c r="M10" s="117">
        <v>0</v>
      </c>
      <c r="N10" s="118">
        <v>0</v>
      </c>
      <c r="O10" s="116"/>
      <c r="P10" s="117"/>
      <c r="Q10" s="117"/>
      <c r="R10" s="118"/>
      <c r="S10" s="17"/>
      <c r="T10" s="99"/>
    </row>
    <row r="11" spans="1:20" x14ac:dyDescent="0.2">
      <c r="A11" s="83" t="s">
        <v>179</v>
      </c>
      <c r="B11" s="86" t="s">
        <v>180</v>
      </c>
      <c r="C11" s="12">
        <v>4</v>
      </c>
      <c r="D11" s="130">
        <v>2</v>
      </c>
      <c r="E11" s="130">
        <v>1</v>
      </c>
      <c r="F11" s="14">
        <v>0</v>
      </c>
      <c r="G11" s="12">
        <v>1</v>
      </c>
      <c r="H11" s="130">
        <v>0</v>
      </c>
      <c r="I11" s="130">
        <v>0</v>
      </c>
      <c r="J11" s="14">
        <v>0</v>
      </c>
      <c r="K11" s="12">
        <v>3</v>
      </c>
      <c r="L11" s="13">
        <v>1</v>
      </c>
      <c r="M11" s="13">
        <v>0</v>
      </c>
      <c r="N11" s="14">
        <v>0</v>
      </c>
      <c r="O11" s="12">
        <v>4</v>
      </c>
      <c r="P11" s="13">
        <v>2</v>
      </c>
      <c r="Q11" s="13">
        <v>1</v>
      </c>
      <c r="R11" s="14">
        <v>1</v>
      </c>
      <c r="S11" s="17"/>
      <c r="T11" s="131"/>
    </row>
    <row r="12" spans="1:20" x14ac:dyDescent="0.2">
      <c r="A12" s="83" t="s">
        <v>168</v>
      </c>
      <c r="B12" s="86" t="s">
        <v>263</v>
      </c>
      <c r="C12" s="12">
        <v>4</v>
      </c>
      <c r="D12" s="130">
        <v>3</v>
      </c>
      <c r="E12" s="130">
        <v>0</v>
      </c>
      <c r="F12" s="14">
        <v>0</v>
      </c>
      <c r="G12" s="12">
        <v>1</v>
      </c>
      <c r="H12" s="130">
        <v>1</v>
      </c>
      <c r="I12" s="130">
        <v>0</v>
      </c>
      <c r="J12" s="14">
        <v>0</v>
      </c>
      <c r="K12" s="12">
        <v>4</v>
      </c>
      <c r="L12" s="13">
        <v>0</v>
      </c>
      <c r="M12" s="13">
        <v>3</v>
      </c>
      <c r="N12" s="14">
        <v>2</v>
      </c>
      <c r="O12" s="12">
        <v>5</v>
      </c>
      <c r="P12" s="13">
        <v>3</v>
      </c>
      <c r="Q12" s="13">
        <v>0</v>
      </c>
      <c r="R12" s="14">
        <v>1</v>
      </c>
      <c r="S12" s="17"/>
      <c r="T12" s="99"/>
    </row>
    <row r="13" spans="1:20" x14ac:dyDescent="0.2">
      <c r="A13" s="83" t="s">
        <v>264</v>
      </c>
      <c r="B13" s="86" t="s">
        <v>265</v>
      </c>
      <c r="C13" s="12">
        <v>3</v>
      </c>
      <c r="D13" s="130">
        <v>0</v>
      </c>
      <c r="E13" s="130">
        <v>0</v>
      </c>
      <c r="F13" s="14">
        <v>0</v>
      </c>
      <c r="G13" s="12">
        <v>0</v>
      </c>
      <c r="H13" s="130">
        <v>0</v>
      </c>
      <c r="I13" s="130">
        <v>0</v>
      </c>
      <c r="J13" s="14">
        <v>0</v>
      </c>
      <c r="K13" s="12">
        <v>1</v>
      </c>
      <c r="L13" s="13">
        <v>0</v>
      </c>
      <c r="M13" s="13">
        <v>0</v>
      </c>
      <c r="N13" s="14">
        <v>0</v>
      </c>
      <c r="O13" s="12"/>
      <c r="P13" s="13"/>
      <c r="Q13" s="13"/>
      <c r="R13" s="14"/>
      <c r="S13" s="17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146</v>
      </c>
      <c r="C22" s="20">
        <v>24</v>
      </c>
      <c r="D22" s="21">
        <v>9</v>
      </c>
      <c r="E22" s="21">
        <v>5</v>
      </c>
      <c r="F22" s="22">
        <v>7</v>
      </c>
      <c r="G22" s="20">
        <v>24</v>
      </c>
      <c r="H22" s="21">
        <v>12</v>
      </c>
      <c r="I22" s="21">
        <v>10</v>
      </c>
      <c r="J22" s="22">
        <v>3</v>
      </c>
      <c r="K22" s="20">
        <v>23</v>
      </c>
      <c r="L22" s="21">
        <v>5</v>
      </c>
      <c r="M22" s="21">
        <v>8</v>
      </c>
      <c r="N22" s="22">
        <v>5</v>
      </c>
      <c r="O22" s="20">
        <v>27</v>
      </c>
      <c r="P22" s="21">
        <v>9</v>
      </c>
      <c r="Q22" s="21">
        <v>6</v>
      </c>
      <c r="R22" s="22">
        <v>8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24</v>
      </c>
      <c r="D26" s="29">
        <f t="shared" si="0"/>
        <v>9</v>
      </c>
      <c r="E26" s="29">
        <f t="shared" si="0"/>
        <v>5</v>
      </c>
      <c r="F26" s="29">
        <f t="shared" si="0"/>
        <v>7</v>
      </c>
      <c r="G26" s="29">
        <f t="shared" si="0"/>
        <v>24</v>
      </c>
      <c r="H26" s="29">
        <f t="shared" si="0"/>
        <v>12</v>
      </c>
      <c r="I26" s="29">
        <f t="shared" si="0"/>
        <v>10</v>
      </c>
      <c r="J26" s="29">
        <f t="shared" si="0"/>
        <v>3</v>
      </c>
      <c r="K26" s="29">
        <f t="shared" si="0"/>
        <v>23</v>
      </c>
      <c r="L26" s="29">
        <f t="shared" si="0"/>
        <v>5</v>
      </c>
      <c r="M26" s="29">
        <f t="shared" si="0"/>
        <v>8</v>
      </c>
      <c r="N26" s="29">
        <f t="shared" si="0"/>
        <v>5</v>
      </c>
      <c r="O26" s="29">
        <f t="shared" si="0"/>
        <v>27</v>
      </c>
      <c r="P26" s="29">
        <f t="shared" si="0"/>
        <v>9</v>
      </c>
      <c r="Q26" s="29">
        <f t="shared" si="0"/>
        <v>6</v>
      </c>
      <c r="R26" s="29">
        <f t="shared" si="0"/>
        <v>8</v>
      </c>
      <c r="S26" s="24"/>
    </row>
    <row r="27" spans="1:24" ht="13.5" thickBot="1" x14ac:dyDescent="0.25">
      <c r="A27" s="18"/>
      <c r="B27" s="28" t="s">
        <v>11</v>
      </c>
      <c r="C27" s="30">
        <f>C26</f>
        <v>24</v>
      </c>
      <c r="D27" s="30">
        <f>D26</f>
        <v>9</v>
      </c>
      <c r="E27" s="30">
        <f>E26</f>
        <v>5</v>
      </c>
      <c r="F27" s="30">
        <f>F26</f>
        <v>7</v>
      </c>
      <c r="G27" s="30">
        <f t="shared" ref="G27:R27" si="1">SUM(C27,G26)</f>
        <v>48</v>
      </c>
      <c r="H27" s="30">
        <f t="shared" si="1"/>
        <v>21</v>
      </c>
      <c r="I27" s="30">
        <f t="shared" si="1"/>
        <v>15</v>
      </c>
      <c r="J27" s="30">
        <f t="shared" si="1"/>
        <v>10</v>
      </c>
      <c r="K27" s="30">
        <f t="shared" si="1"/>
        <v>71</v>
      </c>
      <c r="L27" s="30">
        <f t="shared" si="1"/>
        <v>26</v>
      </c>
      <c r="M27" s="30">
        <f t="shared" si="1"/>
        <v>23</v>
      </c>
      <c r="N27" s="30">
        <f t="shared" si="1"/>
        <v>15</v>
      </c>
      <c r="O27" s="31">
        <f t="shared" si="1"/>
        <v>98</v>
      </c>
      <c r="P27" s="30">
        <f t="shared" si="1"/>
        <v>35</v>
      </c>
      <c r="Q27" s="30">
        <f t="shared" si="1"/>
        <v>29</v>
      </c>
      <c r="R27" s="32">
        <f t="shared" si="1"/>
        <v>23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0" t="s">
        <v>71</v>
      </c>
      <c r="D29" s="174"/>
      <c r="E29" s="175"/>
      <c r="F29" s="4">
        <v>10</v>
      </c>
      <c r="G29" s="180" t="s">
        <v>287</v>
      </c>
      <c r="H29" s="174"/>
      <c r="I29" s="175"/>
      <c r="J29" s="4">
        <v>7</v>
      </c>
      <c r="K29" s="180" t="s">
        <v>40</v>
      </c>
      <c r="L29" s="174"/>
      <c r="M29" s="175"/>
      <c r="N29" s="4">
        <v>2</v>
      </c>
      <c r="O29" s="180" t="s">
        <v>165</v>
      </c>
      <c r="P29" s="174"/>
      <c r="Q29" s="175"/>
      <c r="R29" s="5">
        <v>1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23</v>
      </c>
      <c r="B31" s="86" t="str">
        <f t="shared" si="2"/>
        <v>Braulio Thorne</v>
      </c>
      <c r="C31" s="12"/>
      <c r="D31" s="13"/>
      <c r="E31" s="13"/>
      <c r="F31" s="14"/>
      <c r="G31" s="12">
        <v>2</v>
      </c>
      <c r="H31" s="13">
        <v>0</v>
      </c>
      <c r="I31" s="13">
        <v>0</v>
      </c>
      <c r="J31" s="14">
        <v>0</v>
      </c>
      <c r="K31" s="12">
        <v>4</v>
      </c>
      <c r="L31" s="13">
        <v>1</v>
      </c>
      <c r="M31" s="13">
        <v>0</v>
      </c>
      <c r="N31" s="14">
        <v>0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8</v>
      </c>
      <c r="B32" s="86" t="str">
        <f t="shared" si="2"/>
        <v>Matt Puvogel</v>
      </c>
      <c r="C32" s="12">
        <v>3</v>
      </c>
      <c r="D32" s="13">
        <v>0</v>
      </c>
      <c r="E32" s="13">
        <v>0</v>
      </c>
      <c r="F32" s="14">
        <v>2</v>
      </c>
      <c r="G32" s="12">
        <v>4</v>
      </c>
      <c r="H32" s="13">
        <v>1</v>
      </c>
      <c r="I32" s="13">
        <v>1</v>
      </c>
      <c r="J32" s="14">
        <v>4</v>
      </c>
      <c r="K32" s="12">
        <v>4</v>
      </c>
      <c r="L32" s="13">
        <v>2</v>
      </c>
      <c r="M32" s="13">
        <v>2</v>
      </c>
      <c r="N32" s="14">
        <v>2</v>
      </c>
      <c r="O32" s="15">
        <v>5</v>
      </c>
      <c r="P32" s="13">
        <v>2</v>
      </c>
      <c r="Q32" s="13">
        <v>2</v>
      </c>
      <c r="R32" s="16">
        <v>7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13</v>
      </c>
      <c r="B33" s="86" t="str">
        <f t="shared" si="2"/>
        <v>Alex Barerra</v>
      </c>
      <c r="C33" s="12">
        <v>4</v>
      </c>
      <c r="D33" s="13">
        <v>2</v>
      </c>
      <c r="E33" s="13">
        <v>1</v>
      </c>
      <c r="F33" s="14">
        <v>0</v>
      </c>
      <c r="G33" s="12">
        <v>4</v>
      </c>
      <c r="H33" s="13">
        <v>2</v>
      </c>
      <c r="I33" s="13">
        <v>2</v>
      </c>
      <c r="J33" s="14">
        <v>0</v>
      </c>
      <c r="K33" s="12">
        <v>4</v>
      </c>
      <c r="L33" s="13">
        <v>3</v>
      </c>
      <c r="M33" s="13">
        <v>0</v>
      </c>
      <c r="N33" s="14">
        <v>0</v>
      </c>
      <c r="O33" s="15">
        <v>3</v>
      </c>
      <c r="P33" s="13">
        <v>2</v>
      </c>
      <c r="Q33" s="13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55</v>
      </c>
      <c r="B34" s="86" t="str">
        <f t="shared" si="2"/>
        <v>Joe DeJesus</v>
      </c>
      <c r="C34" s="12">
        <v>4</v>
      </c>
      <c r="D34" s="13">
        <v>1</v>
      </c>
      <c r="E34" s="13">
        <v>2</v>
      </c>
      <c r="F34" s="14">
        <v>4</v>
      </c>
      <c r="G34" s="12">
        <v>4</v>
      </c>
      <c r="H34" s="13">
        <v>1</v>
      </c>
      <c r="I34" s="13">
        <v>3</v>
      </c>
      <c r="J34" s="14">
        <v>0</v>
      </c>
      <c r="K34" s="12">
        <v>0</v>
      </c>
      <c r="L34" s="13">
        <v>0</v>
      </c>
      <c r="M34" s="13">
        <v>0</v>
      </c>
      <c r="N34" s="14">
        <v>1</v>
      </c>
      <c r="O34" s="15">
        <v>5</v>
      </c>
      <c r="P34" s="13">
        <v>2</v>
      </c>
      <c r="Q34" s="13">
        <v>3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15</v>
      </c>
      <c r="B35" s="86" t="str">
        <f t="shared" si="2"/>
        <v>Meghan Fink</v>
      </c>
      <c r="C35" s="12">
        <v>0</v>
      </c>
      <c r="D35" s="13">
        <v>0</v>
      </c>
      <c r="E35" s="13">
        <v>0</v>
      </c>
      <c r="F35" s="14">
        <v>1</v>
      </c>
      <c r="G35" s="12">
        <v>4</v>
      </c>
      <c r="H35" s="13">
        <v>0</v>
      </c>
      <c r="I35" s="13">
        <v>1</v>
      </c>
      <c r="J35" s="14">
        <v>2</v>
      </c>
      <c r="K35" s="12">
        <v>0</v>
      </c>
      <c r="L35" s="13">
        <v>0</v>
      </c>
      <c r="M35" s="13">
        <v>0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42</v>
      </c>
      <c r="B36" s="86" t="str">
        <f t="shared" si="2"/>
        <v>Nick Esposito</v>
      </c>
      <c r="C36" s="12">
        <v>2</v>
      </c>
      <c r="D36" s="13">
        <v>0</v>
      </c>
      <c r="E36" s="13">
        <v>1</v>
      </c>
      <c r="F36" s="14">
        <v>1</v>
      </c>
      <c r="G36" s="12">
        <v>4</v>
      </c>
      <c r="H36" s="13">
        <v>1</v>
      </c>
      <c r="I36" s="13">
        <v>0</v>
      </c>
      <c r="J36" s="14">
        <v>0</v>
      </c>
      <c r="K36" s="12">
        <v>4</v>
      </c>
      <c r="L36" s="13">
        <v>2</v>
      </c>
      <c r="M36" s="13">
        <v>1</v>
      </c>
      <c r="N36" s="14">
        <v>0</v>
      </c>
      <c r="O36" s="15">
        <v>3</v>
      </c>
      <c r="P36" s="13">
        <v>1</v>
      </c>
      <c r="Q36" s="13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35</v>
      </c>
      <c r="B37" s="86" t="str">
        <f t="shared" si="2"/>
        <v>Pasqual Agnone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4"/>
      <c r="O37" s="15">
        <v>2</v>
      </c>
      <c r="P37" s="13">
        <v>2</v>
      </c>
      <c r="Q37" s="13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16</v>
      </c>
      <c r="B38" s="86" t="str">
        <f t="shared" si="2"/>
        <v>Jim Hughes</v>
      </c>
      <c r="C38" s="12"/>
      <c r="D38" s="13"/>
      <c r="E38" s="13"/>
      <c r="F38" s="14"/>
      <c r="G38" s="12">
        <v>0</v>
      </c>
      <c r="H38" s="13">
        <v>0</v>
      </c>
      <c r="I38" s="13">
        <v>0</v>
      </c>
      <c r="J38" s="14">
        <v>3</v>
      </c>
      <c r="K38" s="12">
        <v>0</v>
      </c>
      <c r="L38" s="13">
        <v>0</v>
      </c>
      <c r="M38" s="13">
        <v>0</v>
      </c>
      <c r="N38" s="14">
        <v>0</v>
      </c>
      <c r="O38" s="15">
        <v>2</v>
      </c>
      <c r="P38" s="13">
        <v>1</v>
      </c>
      <c r="Q38" s="13">
        <v>0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74</v>
      </c>
      <c r="B39" s="86" t="str">
        <f t="shared" si="2"/>
        <v>John Gilroy</v>
      </c>
      <c r="C39" s="12">
        <v>4</v>
      </c>
      <c r="D39" s="13">
        <v>0</v>
      </c>
      <c r="E39" s="13">
        <v>0</v>
      </c>
      <c r="F39" s="14">
        <v>0</v>
      </c>
      <c r="G39" s="12">
        <v>2</v>
      </c>
      <c r="H39" s="13">
        <v>1</v>
      </c>
      <c r="I39" s="13">
        <v>0</v>
      </c>
      <c r="J39" s="14">
        <v>0</v>
      </c>
      <c r="K39" s="12">
        <v>5</v>
      </c>
      <c r="L39" s="13">
        <v>1</v>
      </c>
      <c r="M39" s="13">
        <v>1</v>
      </c>
      <c r="N39" s="14">
        <v>1</v>
      </c>
      <c r="O39" s="15">
        <v>3</v>
      </c>
      <c r="P39" s="13">
        <v>1</v>
      </c>
      <c r="Q39" s="13">
        <v>1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17</v>
      </c>
      <c r="B40" s="86" t="str">
        <f t="shared" si="2"/>
        <v>Chris DeJesus</v>
      </c>
      <c r="C40" s="12">
        <v>4</v>
      </c>
      <c r="D40" s="13">
        <v>1</v>
      </c>
      <c r="E40" s="13">
        <v>1</v>
      </c>
      <c r="F40" s="14">
        <v>2</v>
      </c>
      <c r="G40" s="12"/>
      <c r="H40" s="13"/>
      <c r="I40" s="13"/>
      <c r="J40" s="14"/>
      <c r="K40" s="12"/>
      <c r="L40" s="13"/>
      <c r="M40" s="13"/>
      <c r="N40" s="14"/>
      <c r="O40" s="15">
        <v>6</v>
      </c>
      <c r="P40" s="13">
        <v>2</v>
      </c>
      <c r="Q40" s="13">
        <v>1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38</v>
      </c>
      <c r="B41" s="86" t="str">
        <f t="shared" si="2"/>
        <v>Edgar Erickson</v>
      </c>
      <c r="C41" s="12">
        <v>1</v>
      </c>
      <c r="D41" s="13">
        <v>0</v>
      </c>
      <c r="E41" s="13">
        <v>1</v>
      </c>
      <c r="F41" s="14">
        <v>1</v>
      </c>
      <c r="G41" s="12"/>
      <c r="H41" s="13"/>
      <c r="I41" s="13"/>
      <c r="J41" s="14"/>
      <c r="K41" s="12">
        <v>4</v>
      </c>
      <c r="L41" s="13">
        <v>1</v>
      </c>
      <c r="M41" s="13">
        <v>2</v>
      </c>
      <c r="N41" s="14">
        <v>0</v>
      </c>
      <c r="O41" s="15">
        <v>2</v>
      </c>
      <c r="P41" s="13">
        <v>0</v>
      </c>
      <c r="Q41" s="13">
        <v>1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James Sciortino</v>
      </c>
      <c r="C50" s="20">
        <v>22</v>
      </c>
      <c r="D50" s="21">
        <v>4</v>
      </c>
      <c r="E50" s="21">
        <v>6</v>
      </c>
      <c r="F50" s="22">
        <v>11</v>
      </c>
      <c r="G50" s="20">
        <v>24</v>
      </c>
      <c r="H50" s="21">
        <v>6</v>
      </c>
      <c r="I50" s="21">
        <v>7</v>
      </c>
      <c r="J50" s="22">
        <v>9</v>
      </c>
      <c r="K50" s="20">
        <v>25</v>
      </c>
      <c r="L50" s="21">
        <v>10</v>
      </c>
      <c r="M50" s="21">
        <v>6</v>
      </c>
      <c r="N50" s="22">
        <v>4</v>
      </c>
      <c r="O50" s="20">
        <v>31</v>
      </c>
      <c r="P50" s="21">
        <v>13</v>
      </c>
      <c r="Q50" s="21">
        <v>10</v>
      </c>
      <c r="R50" s="23">
        <v>8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22</v>
      </c>
      <c r="D54" s="29">
        <f t="shared" si="3"/>
        <v>4</v>
      </c>
      <c r="E54" s="29">
        <f t="shared" si="3"/>
        <v>6</v>
      </c>
      <c r="F54" s="29">
        <f t="shared" si="3"/>
        <v>11</v>
      </c>
      <c r="G54" s="29">
        <f t="shared" si="3"/>
        <v>24</v>
      </c>
      <c r="H54" s="29">
        <f t="shared" si="3"/>
        <v>6</v>
      </c>
      <c r="I54" s="29">
        <f t="shared" si="3"/>
        <v>7</v>
      </c>
      <c r="J54" s="29">
        <f t="shared" si="3"/>
        <v>9</v>
      </c>
      <c r="K54" s="29">
        <f t="shared" si="3"/>
        <v>25</v>
      </c>
      <c r="L54" s="29">
        <f t="shared" si="3"/>
        <v>10</v>
      </c>
      <c r="M54" s="29">
        <f t="shared" si="3"/>
        <v>6</v>
      </c>
      <c r="N54" s="29">
        <f t="shared" si="3"/>
        <v>4</v>
      </c>
      <c r="O54" s="29">
        <f t="shared" si="3"/>
        <v>31</v>
      </c>
      <c r="P54" s="29">
        <f t="shared" si="3"/>
        <v>13</v>
      </c>
      <c r="Q54" s="29">
        <f t="shared" si="3"/>
        <v>10</v>
      </c>
      <c r="R54" s="29">
        <f t="shared" si="3"/>
        <v>8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120</v>
      </c>
      <c r="D55" s="30">
        <f>SUM(P27,D54)</f>
        <v>39</v>
      </c>
      <c r="E55" s="30">
        <f>SUM(Q27,E54)</f>
        <v>35</v>
      </c>
      <c r="F55" s="30">
        <f>SUM(R27,F54)</f>
        <v>34</v>
      </c>
      <c r="G55" s="30">
        <f t="shared" ref="G55:R55" si="4">SUM(C55,G54)</f>
        <v>144</v>
      </c>
      <c r="H55" s="30">
        <f t="shared" si="4"/>
        <v>45</v>
      </c>
      <c r="I55" s="30">
        <f t="shared" si="4"/>
        <v>42</v>
      </c>
      <c r="J55" s="30">
        <f t="shared" si="4"/>
        <v>43</v>
      </c>
      <c r="K55" s="30">
        <f t="shared" si="4"/>
        <v>169</v>
      </c>
      <c r="L55" s="30">
        <f t="shared" si="4"/>
        <v>55</v>
      </c>
      <c r="M55" s="30">
        <f t="shared" si="4"/>
        <v>48</v>
      </c>
      <c r="N55" s="30">
        <f t="shared" si="4"/>
        <v>47</v>
      </c>
      <c r="O55" s="31">
        <f t="shared" si="4"/>
        <v>200</v>
      </c>
      <c r="P55" s="30">
        <f t="shared" si="4"/>
        <v>68</v>
      </c>
      <c r="Q55" s="30">
        <f t="shared" si="4"/>
        <v>58</v>
      </c>
      <c r="R55" s="32">
        <f t="shared" si="4"/>
        <v>55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57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23</v>
      </c>
      <c r="B59" s="86" t="str">
        <f t="shared" ref="B59:B76" si="6">B31</f>
        <v>Braulio Thorne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12</v>
      </c>
      <c r="P59" s="88">
        <f>SUM(D3,H3,L3,P3,D31,H31,L31,P31,D59,H59,L59)</f>
        <v>3</v>
      </c>
      <c r="Q59" s="88">
        <f>SUM(E3,I3,M3,Q3,E31,I31,M31,Q31,E59,I59,M59)</f>
        <v>4</v>
      </c>
      <c r="R59" s="89">
        <f>SUM(F3,J3,N3,R3,F31,J31,N31,R31,F59,J59,N59)</f>
        <v>1</v>
      </c>
      <c r="S59" s="84">
        <f>IF(O59=0,0,AVERAGE(P59/O59))</f>
        <v>0.25</v>
      </c>
      <c r="U59" s="43" t="s">
        <v>174</v>
      </c>
      <c r="V59" s="86" t="s">
        <v>60</v>
      </c>
      <c r="W59" s="59">
        <v>1</v>
      </c>
      <c r="X59" s="59">
        <v>1</v>
      </c>
      <c r="Y59" s="60">
        <v>0.25</v>
      </c>
      <c r="Z59" s="60" t="s">
        <v>276</v>
      </c>
      <c r="AA59" s="60">
        <v>0.25</v>
      </c>
      <c r="AB59" s="60" t="s">
        <v>270</v>
      </c>
      <c r="AC59" s="59">
        <v>4</v>
      </c>
      <c r="AD59" s="105">
        <v>0.15</v>
      </c>
    </row>
    <row r="60" spans="1:30" x14ac:dyDescent="0.2">
      <c r="A60" s="83" t="str">
        <f t="shared" si="5"/>
        <v>8</v>
      </c>
      <c r="B60" s="86" t="str">
        <f t="shared" si="6"/>
        <v>Matt Puvogel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24</v>
      </c>
      <c r="P60" s="56">
        <f t="shared" si="7"/>
        <v>7</v>
      </c>
      <c r="Q60" s="56">
        <f t="shared" si="7"/>
        <v>8</v>
      </c>
      <c r="R60" s="91">
        <f t="shared" si="7"/>
        <v>25</v>
      </c>
      <c r="S60" s="85">
        <f t="shared" ref="S60:S76" si="8">IF(O60=0,0,AVERAGE(P60/O60))</f>
        <v>0.29166666666666669</v>
      </c>
      <c r="U60" s="43" t="s">
        <v>176</v>
      </c>
      <c r="V60" s="86" t="s">
        <v>129</v>
      </c>
      <c r="W60" s="59">
        <v>25</v>
      </c>
      <c r="X60" s="59">
        <v>25</v>
      </c>
      <c r="Y60" s="60">
        <v>0.29166666666666669</v>
      </c>
      <c r="Z60" s="60" t="s">
        <v>270</v>
      </c>
      <c r="AA60" s="60">
        <v>3.125</v>
      </c>
      <c r="AB60" s="60" t="s">
        <v>270</v>
      </c>
      <c r="AC60" s="59">
        <v>8</v>
      </c>
      <c r="AD60" s="105">
        <v>0.29166666666666669</v>
      </c>
    </row>
    <row r="61" spans="1:30" x14ac:dyDescent="0.2">
      <c r="A61" s="83" t="str">
        <f t="shared" si="5"/>
        <v>13</v>
      </c>
      <c r="B61" s="86" t="str">
        <f t="shared" si="6"/>
        <v>Alex Barerra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26</v>
      </c>
      <c r="P61" s="56">
        <f t="shared" si="9"/>
        <v>14</v>
      </c>
      <c r="Q61" s="56">
        <f t="shared" si="9"/>
        <v>7</v>
      </c>
      <c r="R61" s="91">
        <f t="shared" si="9"/>
        <v>1</v>
      </c>
      <c r="S61" s="85">
        <f t="shared" si="8"/>
        <v>0.53846153846153844</v>
      </c>
      <c r="U61" s="43" t="s">
        <v>177</v>
      </c>
      <c r="V61" s="86" t="s">
        <v>178</v>
      </c>
      <c r="W61" s="59">
        <v>1</v>
      </c>
      <c r="X61" s="59">
        <v>1</v>
      </c>
      <c r="Y61" s="60">
        <v>0.53846153846153844</v>
      </c>
      <c r="Z61" s="60" t="s">
        <v>270</v>
      </c>
      <c r="AA61" s="60">
        <v>0.14285714285714285</v>
      </c>
      <c r="AB61" s="60" t="s">
        <v>270</v>
      </c>
      <c r="AC61" s="59">
        <v>7</v>
      </c>
      <c r="AD61" s="105">
        <v>0.53846153846153844</v>
      </c>
    </row>
    <row r="62" spans="1:30" x14ac:dyDescent="0.2">
      <c r="A62" s="83" t="str">
        <f t="shared" si="5"/>
        <v>55</v>
      </c>
      <c r="B62" s="86" t="str">
        <f t="shared" si="6"/>
        <v>Joe DeJesus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25</v>
      </c>
      <c r="P62" s="56">
        <f t="shared" si="10"/>
        <v>7</v>
      </c>
      <c r="Q62" s="56">
        <f t="shared" si="10"/>
        <v>16</v>
      </c>
      <c r="R62" s="91">
        <f t="shared" si="10"/>
        <v>6</v>
      </c>
      <c r="S62" s="85">
        <f t="shared" si="8"/>
        <v>0.28000000000000003</v>
      </c>
      <c r="U62" s="43" t="s">
        <v>122</v>
      </c>
      <c r="V62" s="86" t="s">
        <v>145</v>
      </c>
      <c r="W62" s="59">
        <v>6</v>
      </c>
      <c r="X62" s="59">
        <v>6</v>
      </c>
      <c r="Y62" s="60">
        <v>0.28000000000000003</v>
      </c>
      <c r="Z62" s="60" t="s">
        <v>270</v>
      </c>
      <c r="AA62" s="60">
        <v>0.8571428571428571</v>
      </c>
      <c r="AB62" s="60" t="s">
        <v>270</v>
      </c>
      <c r="AC62" s="59">
        <v>7</v>
      </c>
      <c r="AD62" s="105">
        <v>0.28000000000000003</v>
      </c>
    </row>
    <row r="63" spans="1:30" x14ac:dyDescent="0.2">
      <c r="A63" s="83" t="str">
        <f t="shared" si="5"/>
        <v>15</v>
      </c>
      <c r="B63" s="86" t="str">
        <f t="shared" si="6"/>
        <v>Meghan Fink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16</v>
      </c>
      <c r="P63" s="56">
        <f t="shared" si="11"/>
        <v>4</v>
      </c>
      <c r="Q63" s="56">
        <f t="shared" si="11"/>
        <v>3</v>
      </c>
      <c r="R63" s="91">
        <f t="shared" si="11"/>
        <v>8</v>
      </c>
      <c r="S63" s="85">
        <f t="shared" si="8"/>
        <v>0.25</v>
      </c>
      <c r="U63" s="43" t="s">
        <v>181</v>
      </c>
      <c r="V63" s="86" t="s">
        <v>235</v>
      </c>
      <c r="W63" s="59">
        <v>8</v>
      </c>
      <c r="X63" s="59">
        <v>8</v>
      </c>
      <c r="Y63" s="60">
        <v>0.25</v>
      </c>
      <c r="Z63" s="60" t="s">
        <v>276</v>
      </c>
      <c r="AA63" s="60">
        <v>1.1428571428571428</v>
      </c>
      <c r="AB63" s="60" t="s">
        <v>270</v>
      </c>
      <c r="AC63" s="59">
        <v>7</v>
      </c>
      <c r="AD63" s="105">
        <v>0.2</v>
      </c>
    </row>
    <row r="64" spans="1:30" x14ac:dyDescent="0.2">
      <c r="A64" s="83" t="str">
        <f t="shared" si="5"/>
        <v>42</v>
      </c>
      <c r="B64" s="86" t="str">
        <f t="shared" si="6"/>
        <v>Nick Esposito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20</v>
      </c>
      <c r="P64" s="56">
        <f t="shared" si="12"/>
        <v>7</v>
      </c>
      <c r="Q64" s="56">
        <f t="shared" si="12"/>
        <v>5</v>
      </c>
      <c r="R64" s="91">
        <f t="shared" si="12"/>
        <v>1</v>
      </c>
      <c r="S64" s="85">
        <f t="shared" si="8"/>
        <v>0.35</v>
      </c>
      <c r="U64" s="43" t="s">
        <v>147</v>
      </c>
      <c r="V64" s="86" t="s">
        <v>257</v>
      </c>
      <c r="W64" s="59">
        <v>1</v>
      </c>
      <c r="X64" s="59">
        <v>1</v>
      </c>
      <c r="Y64" s="60">
        <v>0.35</v>
      </c>
      <c r="Z64" s="60" t="s">
        <v>270</v>
      </c>
      <c r="AA64" s="60">
        <v>0.14285714285714285</v>
      </c>
      <c r="AB64" s="60" t="s">
        <v>270</v>
      </c>
      <c r="AC64" s="59">
        <v>7</v>
      </c>
      <c r="AD64" s="105">
        <v>0.35</v>
      </c>
    </row>
    <row r="65" spans="1:30" x14ac:dyDescent="0.2">
      <c r="A65" s="83" t="str">
        <f t="shared" si="5"/>
        <v>35</v>
      </c>
      <c r="B65" s="86" t="str">
        <f t="shared" si="6"/>
        <v>Pasqual Agnone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11</v>
      </c>
      <c r="P65" s="56">
        <f t="shared" si="13"/>
        <v>6</v>
      </c>
      <c r="Q65" s="56">
        <f t="shared" si="13"/>
        <v>2</v>
      </c>
      <c r="R65" s="91">
        <f t="shared" si="13"/>
        <v>1</v>
      </c>
      <c r="S65" s="85">
        <f t="shared" si="8"/>
        <v>0.54545454545454541</v>
      </c>
      <c r="U65" s="43" t="s">
        <v>121</v>
      </c>
      <c r="V65" s="86" t="s">
        <v>234</v>
      </c>
      <c r="W65" s="59">
        <v>1</v>
      </c>
      <c r="X65" s="59">
        <v>1</v>
      </c>
      <c r="Y65" s="60">
        <v>0.54545454545454541</v>
      </c>
      <c r="Z65" s="60" t="s">
        <v>276</v>
      </c>
      <c r="AA65" s="60">
        <v>0.2</v>
      </c>
      <c r="AB65" s="60" t="s">
        <v>270</v>
      </c>
      <c r="AC65" s="59">
        <v>5</v>
      </c>
      <c r="AD65" s="105">
        <v>0.3</v>
      </c>
    </row>
    <row r="66" spans="1:30" x14ac:dyDescent="0.2">
      <c r="A66" s="83" t="str">
        <f t="shared" si="5"/>
        <v>16</v>
      </c>
      <c r="B66" s="86" t="str">
        <f t="shared" si="6"/>
        <v>Jim Hughes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5</v>
      </c>
      <c r="P66" s="56">
        <f t="shared" si="14"/>
        <v>1</v>
      </c>
      <c r="Q66" s="56">
        <f t="shared" si="14"/>
        <v>0</v>
      </c>
      <c r="R66" s="91">
        <f t="shared" si="14"/>
        <v>4</v>
      </c>
      <c r="S66" s="85">
        <f t="shared" si="8"/>
        <v>0.2</v>
      </c>
      <c r="U66" s="43" t="s">
        <v>175</v>
      </c>
      <c r="V66" s="86" t="s">
        <v>144</v>
      </c>
      <c r="W66" s="59">
        <v>4</v>
      </c>
      <c r="X66" s="59">
        <v>4</v>
      </c>
      <c r="Y66" s="60">
        <v>0.2</v>
      </c>
      <c r="Z66" s="60" t="s">
        <v>276</v>
      </c>
      <c r="AA66" s="60">
        <v>0.8</v>
      </c>
      <c r="AB66" s="60" t="s">
        <v>270</v>
      </c>
      <c r="AC66" s="59">
        <v>5</v>
      </c>
      <c r="AD66" s="105">
        <v>0.05</v>
      </c>
    </row>
    <row r="67" spans="1:30" x14ac:dyDescent="0.2">
      <c r="A67" s="83" t="str">
        <f t="shared" si="5"/>
        <v>74</v>
      </c>
      <c r="B67" s="86" t="str">
        <f t="shared" si="6"/>
        <v>John Gilroy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26</v>
      </c>
      <c r="P67" s="56">
        <f t="shared" si="15"/>
        <v>8</v>
      </c>
      <c r="Q67" s="56">
        <f t="shared" si="15"/>
        <v>4</v>
      </c>
      <c r="R67" s="91">
        <f t="shared" si="15"/>
        <v>2</v>
      </c>
      <c r="S67" s="85">
        <f t="shared" si="8"/>
        <v>0.30769230769230771</v>
      </c>
      <c r="U67" s="43" t="s">
        <v>179</v>
      </c>
      <c r="V67" s="86" t="s">
        <v>180</v>
      </c>
      <c r="W67" s="59">
        <v>2</v>
      </c>
      <c r="X67" s="59">
        <v>2</v>
      </c>
      <c r="Y67" s="60">
        <v>0.30769230769230771</v>
      </c>
      <c r="Z67" s="60" t="s">
        <v>270</v>
      </c>
      <c r="AA67" s="60">
        <v>0.25</v>
      </c>
      <c r="AB67" s="60" t="s">
        <v>270</v>
      </c>
      <c r="AC67" s="59">
        <v>8</v>
      </c>
      <c r="AD67" s="105">
        <v>0.30769230769230771</v>
      </c>
    </row>
    <row r="68" spans="1:30" x14ac:dyDescent="0.2">
      <c r="A68" s="83" t="str">
        <f t="shared" si="5"/>
        <v>17</v>
      </c>
      <c r="B68" s="86" t="str">
        <f t="shared" si="6"/>
        <v>Chris DeJesus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24</v>
      </c>
      <c r="P68" s="56">
        <f t="shared" si="16"/>
        <v>10</v>
      </c>
      <c r="Q68" s="56">
        <f t="shared" si="16"/>
        <v>5</v>
      </c>
      <c r="R68" s="91">
        <f t="shared" si="16"/>
        <v>5</v>
      </c>
      <c r="S68" s="85">
        <f t="shared" si="8"/>
        <v>0.41666666666666669</v>
      </c>
      <c r="U68" s="43" t="s">
        <v>168</v>
      </c>
      <c r="V68" s="86" t="s">
        <v>263</v>
      </c>
      <c r="W68" s="59">
        <v>5</v>
      </c>
      <c r="X68" s="59">
        <v>5</v>
      </c>
      <c r="Y68" s="60">
        <v>0.41666666666666669</v>
      </c>
      <c r="Z68" s="60" t="s">
        <v>270</v>
      </c>
      <c r="AA68" s="60">
        <v>0.83333333333333337</v>
      </c>
      <c r="AB68" s="60" t="s">
        <v>270</v>
      </c>
      <c r="AC68" s="59">
        <v>6</v>
      </c>
      <c r="AD68" s="105">
        <v>0.41666666666666669</v>
      </c>
    </row>
    <row r="69" spans="1:30" x14ac:dyDescent="0.2">
      <c r="A69" s="83" t="str">
        <f t="shared" si="5"/>
        <v>38</v>
      </c>
      <c r="B69" s="86" t="str">
        <f t="shared" si="6"/>
        <v>Edgar Erickson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11</v>
      </c>
      <c r="P69" s="56">
        <f t="shared" si="17"/>
        <v>1</v>
      </c>
      <c r="Q69" s="56">
        <f t="shared" si="17"/>
        <v>4</v>
      </c>
      <c r="R69" s="91">
        <f t="shared" si="17"/>
        <v>1</v>
      </c>
      <c r="S69" s="85">
        <f t="shared" si="8"/>
        <v>9.0909090909090912E-2</v>
      </c>
      <c r="U69" s="43" t="s">
        <v>264</v>
      </c>
      <c r="V69" s="86" t="s">
        <v>265</v>
      </c>
      <c r="W69" s="59">
        <v>1</v>
      </c>
      <c r="X69" s="59">
        <v>1</v>
      </c>
      <c r="Y69" s="60">
        <v>9.0909090909090912E-2</v>
      </c>
      <c r="Z69" s="60" t="s">
        <v>276</v>
      </c>
      <c r="AA69" s="60">
        <v>0.16666666666666666</v>
      </c>
      <c r="AB69" s="60" t="s">
        <v>270</v>
      </c>
      <c r="AC69" s="59">
        <v>6</v>
      </c>
      <c r="AD69" s="105">
        <v>0.05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James Sciortino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200</v>
      </c>
      <c r="P78" s="21">
        <f t="shared" si="25"/>
        <v>68</v>
      </c>
      <c r="Q78" s="142">
        <f t="shared" si="25"/>
        <v>58</v>
      </c>
      <c r="R78" s="141"/>
      <c r="S78" s="143">
        <f>SUM(Q78/O78)</f>
        <v>0.28999999999999998</v>
      </c>
      <c r="V78" s="56" t="s">
        <v>23</v>
      </c>
      <c r="W78" s="59">
        <v>55</v>
      </c>
      <c r="X78" s="59">
        <v>55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0.54545454545454541</v>
      </c>
      <c r="Z79" s="68"/>
      <c r="AA79" s="68">
        <v>3.125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200</v>
      </c>
      <c r="P82" s="29">
        <f t="shared" si="26"/>
        <v>68</v>
      </c>
      <c r="Q82" s="29">
        <f t="shared" si="26"/>
        <v>58</v>
      </c>
      <c r="R82" s="29">
        <f t="shared" si="26"/>
        <v>55</v>
      </c>
      <c r="S82" s="69">
        <f>AVERAGE(P82/O82)</f>
        <v>0.34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200</v>
      </c>
      <c r="D83" s="29">
        <f>SUM(P55,D82)</f>
        <v>68</v>
      </c>
      <c r="E83" s="29">
        <f>SUM(Q55,E82)</f>
        <v>58</v>
      </c>
      <c r="F83" s="29">
        <f>SUM(R55,F82)</f>
        <v>55</v>
      </c>
      <c r="G83" s="29">
        <f t="shared" ref="G83:M83" si="27">SUM(C83,G82)</f>
        <v>200</v>
      </c>
      <c r="H83" s="29">
        <f t="shared" si="27"/>
        <v>68</v>
      </c>
      <c r="I83" s="29">
        <f t="shared" si="27"/>
        <v>58</v>
      </c>
      <c r="J83" s="29">
        <f t="shared" si="27"/>
        <v>55</v>
      </c>
      <c r="K83" s="29">
        <f t="shared" si="27"/>
        <v>200</v>
      </c>
      <c r="L83" s="29">
        <f t="shared" si="27"/>
        <v>68</v>
      </c>
      <c r="M83" s="29">
        <f t="shared" si="27"/>
        <v>58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0.52112676056338025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146</v>
      </c>
      <c r="X86" s="79">
        <v>0.71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:T12">
    <sortCondition ref="T3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59" priority="5" stopIfTrue="1" operator="equal">
      <formula>$Y$79</formula>
    </cfRule>
  </conditionalFormatting>
  <conditionalFormatting sqref="AA59:AB74 AA77:AB77">
    <cfRule type="cellIs" dxfId="58" priority="6" stopIfTrue="1" operator="equal">
      <formula>$AA$79</formula>
    </cfRule>
  </conditionalFormatting>
  <conditionalFormatting sqref="Y75:Z75">
    <cfRule type="cellIs" dxfId="57" priority="3" stopIfTrue="1" operator="equal">
      <formula>$Y$79</formula>
    </cfRule>
  </conditionalFormatting>
  <conditionalFormatting sqref="AA75:AB75">
    <cfRule type="cellIs" dxfId="56" priority="4" stopIfTrue="1" operator="equal">
      <formula>$AA$79</formula>
    </cfRule>
  </conditionalFormatting>
  <conditionalFormatting sqref="Y76:Z76">
    <cfRule type="cellIs" dxfId="55" priority="1" stopIfTrue="1" operator="equal">
      <formula>$Y$79</formula>
    </cfRule>
  </conditionalFormatting>
  <conditionalFormatting sqref="AA76:AB76">
    <cfRule type="cellIs" dxfId="5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</sheetPr>
  <dimension ref="A1:AD89"/>
  <sheetViews>
    <sheetView zoomScaleNormal="100" workbookViewId="0">
      <pane xSplit="2" ySplit="2" topLeftCell="C42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73" t="s">
        <v>166</v>
      </c>
      <c r="D1" s="174"/>
      <c r="E1" s="175"/>
      <c r="F1" s="4">
        <v>1</v>
      </c>
      <c r="G1" s="173" t="s">
        <v>288</v>
      </c>
      <c r="H1" s="174"/>
      <c r="I1" s="175"/>
      <c r="J1" s="4">
        <v>2</v>
      </c>
      <c r="K1" s="173" t="s">
        <v>38</v>
      </c>
      <c r="L1" s="174"/>
      <c r="M1" s="175"/>
      <c r="N1" s="4">
        <v>13</v>
      </c>
      <c r="O1" s="173" t="s">
        <v>240</v>
      </c>
      <c r="P1" s="174"/>
      <c r="Q1" s="175"/>
      <c r="R1" s="4">
        <v>1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170</v>
      </c>
      <c r="B3" s="86" t="s">
        <v>216</v>
      </c>
      <c r="C3" s="12">
        <v>4</v>
      </c>
      <c r="D3" s="13">
        <v>2</v>
      </c>
      <c r="E3" s="13">
        <v>0</v>
      </c>
      <c r="F3" s="14">
        <v>2</v>
      </c>
      <c r="G3" s="12">
        <v>4</v>
      </c>
      <c r="H3" s="13">
        <v>1</v>
      </c>
      <c r="I3" s="13">
        <v>2</v>
      </c>
      <c r="J3" s="14">
        <v>1</v>
      </c>
      <c r="K3" s="116">
        <v>3</v>
      </c>
      <c r="L3" s="117">
        <v>0</v>
      </c>
      <c r="M3" s="117">
        <v>2</v>
      </c>
      <c r="N3" s="118">
        <v>3</v>
      </c>
      <c r="O3" s="116">
        <v>4</v>
      </c>
      <c r="P3" s="117">
        <v>1</v>
      </c>
      <c r="Q3" s="117">
        <v>0</v>
      </c>
      <c r="R3" s="118">
        <v>6</v>
      </c>
      <c r="S3" s="17"/>
    </row>
    <row r="4" spans="1:19" x14ac:dyDescent="0.2">
      <c r="A4" s="83" t="s">
        <v>188</v>
      </c>
      <c r="B4" s="86" t="s">
        <v>101</v>
      </c>
      <c r="C4" s="12"/>
      <c r="D4" s="13"/>
      <c r="E4" s="13"/>
      <c r="F4" s="14"/>
      <c r="G4" s="12">
        <v>0</v>
      </c>
      <c r="H4" s="13">
        <v>0</v>
      </c>
      <c r="I4" s="13">
        <v>0</v>
      </c>
      <c r="J4" s="14">
        <v>0</v>
      </c>
      <c r="K4" s="116">
        <v>1</v>
      </c>
      <c r="L4" s="117">
        <v>0</v>
      </c>
      <c r="M4" s="117">
        <v>1</v>
      </c>
      <c r="N4" s="118">
        <v>0</v>
      </c>
      <c r="O4" s="116">
        <v>4</v>
      </c>
      <c r="P4" s="117">
        <v>1</v>
      </c>
      <c r="Q4" s="117">
        <v>0</v>
      </c>
      <c r="R4" s="118">
        <v>0</v>
      </c>
      <c r="S4" s="17"/>
    </row>
    <row r="5" spans="1:19" x14ac:dyDescent="0.2">
      <c r="A5" s="83" t="s">
        <v>147</v>
      </c>
      <c r="B5" s="150" t="s">
        <v>160</v>
      </c>
      <c r="C5" s="12">
        <v>3</v>
      </c>
      <c r="D5" s="13">
        <v>2</v>
      </c>
      <c r="E5" s="13">
        <v>1</v>
      </c>
      <c r="F5" s="14">
        <v>0</v>
      </c>
      <c r="G5" s="12">
        <v>4</v>
      </c>
      <c r="H5" s="13">
        <v>1</v>
      </c>
      <c r="I5" s="13">
        <v>1</v>
      </c>
      <c r="J5" s="14">
        <v>0</v>
      </c>
      <c r="K5" s="116">
        <v>3</v>
      </c>
      <c r="L5" s="117">
        <v>0</v>
      </c>
      <c r="M5" s="117">
        <v>2</v>
      </c>
      <c r="N5" s="118">
        <v>0</v>
      </c>
      <c r="O5" s="116">
        <v>4</v>
      </c>
      <c r="P5" s="117">
        <v>1</v>
      </c>
      <c r="Q5" s="117">
        <v>0</v>
      </c>
      <c r="R5" s="118">
        <v>1</v>
      </c>
      <c r="S5" s="17"/>
    </row>
    <row r="6" spans="1:19" x14ac:dyDescent="0.2">
      <c r="A6" s="83" t="s">
        <v>113</v>
      </c>
      <c r="B6" s="86" t="s">
        <v>133</v>
      </c>
      <c r="C6" s="12">
        <v>4</v>
      </c>
      <c r="D6" s="130">
        <v>4</v>
      </c>
      <c r="E6" s="130">
        <v>0</v>
      </c>
      <c r="F6" s="14">
        <v>3</v>
      </c>
      <c r="G6" s="12">
        <v>5</v>
      </c>
      <c r="H6" s="13">
        <v>4</v>
      </c>
      <c r="I6" s="13">
        <v>1</v>
      </c>
      <c r="J6" s="14">
        <v>4</v>
      </c>
      <c r="K6" s="116">
        <v>2</v>
      </c>
      <c r="L6" s="117">
        <v>0</v>
      </c>
      <c r="M6" s="117">
        <v>2</v>
      </c>
      <c r="N6" s="118">
        <v>3</v>
      </c>
      <c r="O6" s="116">
        <v>5</v>
      </c>
      <c r="P6" s="117">
        <v>3</v>
      </c>
      <c r="Q6" s="117">
        <v>1</v>
      </c>
      <c r="R6" s="118">
        <v>1</v>
      </c>
      <c r="S6" s="17" t="s">
        <v>8</v>
      </c>
    </row>
    <row r="7" spans="1:19" x14ac:dyDescent="0.2">
      <c r="A7" s="83" t="s">
        <v>119</v>
      </c>
      <c r="B7" s="86" t="s">
        <v>237</v>
      </c>
      <c r="C7" s="12">
        <v>4</v>
      </c>
      <c r="D7" s="130">
        <v>2</v>
      </c>
      <c r="E7" s="130">
        <v>1</v>
      </c>
      <c r="F7" s="14">
        <v>1</v>
      </c>
      <c r="G7" s="12">
        <v>4</v>
      </c>
      <c r="H7" s="13">
        <v>2</v>
      </c>
      <c r="I7" s="13">
        <v>0</v>
      </c>
      <c r="J7" s="14">
        <v>0</v>
      </c>
      <c r="K7" s="116">
        <v>4</v>
      </c>
      <c r="L7" s="117">
        <v>0</v>
      </c>
      <c r="M7" s="117">
        <v>2</v>
      </c>
      <c r="N7" s="118">
        <v>0</v>
      </c>
      <c r="O7" s="116">
        <v>4</v>
      </c>
      <c r="P7" s="117">
        <v>0</v>
      </c>
      <c r="Q7" s="117">
        <v>3</v>
      </c>
      <c r="R7" s="118">
        <v>0</v>
      </c>
      <c r="S7" s="17"/>
    </row>
    <row r="8" spans="1:19" x14ac:dyDescent="0.2">
      <c r="A8" s="83" t="s">
        <v>111</v>
      </c>
      <c r="B8" s="150" t="s">
        <v>245</v>
      </c>
      <c r="C8" s="12">
        <v>4</v>
      </c>
      <c r="D8" s="130">
        <v>1</v>
      </c>
      <c r="E8" s="130">
        <v>3</v>
      </c>
      <c r="F8" s="14">
        <v>0</v>
      </c>
      <c r="G8" s="12">
        <v>5</v>
      </c>
      <c r="H8" s="13">
        <v>3</v>
      </c>
      <c r="I8" s="13">
        <v>2</v>
      </c>
      <c r="J8" s="14">
        <v>0</v>
      </c>
      <c r="K8" s="116">
        <v>2</v>
      </c>
      <c r="L8" s="117">
        <v>1</v>
      </c>
      <c r="M8" s="117">
        <v>1</v>
      </c>
      <c r="N8" s="118">
        <v>1</v>
      </c>
      <c r="O8" s="116">
        <v>4</v>
      </c>
      <c r="P8" s="117">
        <v>4</v>
      </c>
      <c r="Q8" s="117">
        <v>0</v>
      </c>
      <c r="R8" s="118">
        <v>0</v>
      </c>
      <c r="S8" s="17"/>
    </row>
    <row r="9" spans="1:19" x14ac:dyDescent="0.2">
      <c r="A9" s="83" t="s">
        <v>184</v>
      </c>
      <c r="B9" s="86" t="s">
        <v>115</v>
      </c>
      <c r="C9" s="12"/>
      <c r="D9" s="13"/>
      <c r="E9" s="13"/>
      <c r="F9" s="14"/>
      <c r="G9" s="12"/>
      <c r="H9" s="13"/>
      <c r="I9" s="13"/>
      <c r="J9" s="14"/>
      <c r="K9" s="116">
        <v>1</v>
      </c>
      <c r="L9" s="117">
        <v>0</v>
      </c>
      <c r="M9" s="117">
        <v>1</v>
      </c>
      <c r="N9" s="118">
        <v>0</v>
      </c>
      <c r="O9" s="116"/>
      <c r="P9" s="117"/>
      <c r="Q9" s="117"/>
      <c r="R9" s="118"/>
      <c r="S9" s="17"/>
    </row>
    <row r="10" spans="1:19" x14ac:dyDescent="0.2">
      <c r="A10" s="83" t="s">
        <v>107</v>
      </c>
      <c r="B10" s="86" t="s">
        <v>236</v>
      </c>
      <c r="C10" s="12"/>
      <c r="D10" s="13"/>
      <c r="E10" s="13"/>
      <c r="F10" s="14"/>
      <c r="G10" s="12">
        <v>1</v>
      </c>
      <c r="H10" s="13">
        <v>1</v>
      </c>
      <c r="I10" s="13">
        <v>0</v>
      </c>
      <c r="J10" s="14">
        <v>0</v>
      </c>
      <c r="K10" s="116">
        <v>2</v>
      </c>
      <c r="L10" s="117">
        <v>0</v>
      </c>
      <c r="M10" s="117">
        <v>0</v>
      </c>
      <c r="N10" s="118">
        <v>0</v>
      </c>
      <c r="O10" s="116">
        <v>0</v>
      </c>
      <c r="P10" s="117">
        <v>0</v>
      </c>
      <c r="Q10" s="117">
        <v>0</v>
      </c>
      <c r="R10" s="118">
        <v>0</v>
      </c>
      <c r="S10" s="17"/>
    </row>
    <row r="11" spans="1:19" x14ac:dyDescent="0.2">
      <c r="A11" s="83" t="s">
        <v>181</v>
      </c>
      <c r="B11" s="86" t="s">
        <v>102</v>
      </c>
      <c r="C11" s="12">
        <v>4</v>
      </c>
      <c r="D11" s="130">
        <v>3</v>
      </c>
      <c r="E11" s="130">
        <v>1</v>
      </c>
      <c r="F11" s="14">
        <v>2</v>
      </c>
      <c r="G11" s="12">
        <v>4</v>
      </c>
      <c r="H11" s="130">
        <v>3</v>
      </c>
      <c r="I11" s="130">
        <v>0</v>
      </c>
      <c r="J11" s="14">
        <v>2</v>
      </c>
      <c r="K11" s="12">
        <v>1</v>
      </c>
      <c r="L11" s="130">
        <v>0</v>
      </c>
      <c r="M11" s="130">
        <v>0</v>
      </c>
      <c r="N11" s="14">
        <v>0</v>
      </c>
      <c r="O11" s="12"/>
      <c r="P11" s="130"/>
      <c r="Q11" s="13"/>
      <c r="R11" s="14"/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0"/>
      <c r="Q12" s="13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142</v>
      </c>
      <c r="C22" s="20">
        <v>23</v>
      </c>
      <c r="D22" s="21">
        <v>14</v>
      </c>
      <c r="E22" s="21">
        <v>6</v>
      </c>
      <c r="F22" s="22">
        <v>8</v>
      </c>
      <c r="G22" s="20">
        <v>27</v>
      </c>
      <c r="H22" s="21">
        <v>15</v>
      </c>
      <c r="I22" s="21">
        <v>6</v>
      </c>
      <c r="J22" s="22">
        <v>7</v>
      </c>
      <c r="K22" s="20">
        <v>19</v>
      </c>
      <c r="L22" s="21">
        <v>1</v>
      </c>
      <c r="M22" s="21">
        <v>11</v>
      </c>
      <c r="N22" s="22">
        <v>7</v>
      </c>
      <c r="O22" s="20">
        <v>25</v>
      </c>
      <c r="P22" s="21">
        <v>10</v>
      </c>
      <c r="Q22" s="21">
        <v>4</v>
      </c>
      <c r="R22" s="22">
        <v>8</v>
      </c>
      <c r="S22" s="24"/>
    </row>
    <row r="23" spans="1:24" x14ac:dyDescent="0.2">
      <c r="A23" s="18"/>
      <c r="B23" s="152" t="s">
        <v>436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14</v>
      </c>
      <c r="E26" s="29">
        <f t="shared" si="0"/>
        <v>6</v>
      </c>
      <c r="F26" s="29">
        <f t="shared" si="0"/>
        <v>8</v>
      </c>
      <c r="G26" s="29">
        <f t="shared" si="0"/>
        <v>27</v>
      </c>
      <c r="H26" s="29">
        <f t="shared" si="0"/>
        <v>15</v>
      </c>
      <c r="I26" s="29">
        <f t="shared" si="0"/>
        <v>6</v>
      </c>
      <c r="J26" s="29">
        <f t="shared" si="0"/>
        <v>7</v>
      </c>
      <c r="K26" s="29">
        <f t="shared" si="0"/>
        <v>19</v>
      </c>
      <c r="L26" s="29">
        <f t="shared" si="0"/>
        <v>1</v>
      </c>
      <c r="M26" s="29">
        <f t="shared" si="0"/>
        <v>11</v>
      </c>
      <c r="N26" s="29">
        <f t="shared" si="0"/>
        <v>7</v>
      </c>
      <c r="O26" s="29">
        <f t="shared" si="0"/>
        <v>25</v>
      </c>
      <c r="P26" s="29">
        <f t="shared" si="0"/>
        <v>10</v>
      </c>
      <c r="Q26" s="29">
        <f t="shared" si="0"/>
        <v>4</v>
      </c>
      <c r="R26" s="29">
        <f t="shared" si="0"/>
        <v>8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14</v>
      </c>
      <c r="E27" s="30">
        <f>E26</f>
        <v>6</v>
      </c>
      <c r="F27" s="30">
        <f>F26</f>
        <v>8</v>
      </c>
      <c r="G27" s="30">
        <f t="shared" ref="G27:R27" si="1">SUM(C27,G26)</f>
        <v>50</v>
      </c>
      <c r="H27" s="30">
        <f t="shared" si="1"/>
        <v>29</v>
      </c>
      <c r="I27" s="30">
        <f t="shared" si="1"/>
        <v>12</v>
      </c>
      <c r="J27" s="30">
        <f t="shared" si="1"/>
        <v>15</v>
      </c>
      <c r="K27" s="30">
        <f t="shared" si="1"/>
        <v>69</v>
      </c>
      <c r="L27" s="30">
        <f t="shared" si="1"/>
        <v>30</v>
      </c>
      <c r="M27" s="30">
        <f t="shared" si="1"/>
        <v>23</v>
      </c>
      <c r="N27" s="30">
        <f t="shared" si="1"/>
        <v>22</v>
      </c>
      <c r="O27" s="31">
        <f t="shared" si="1"/>
        <v>94</v>
      </c>
      <c r="P27" s="30">
        <f t="shared" si="1"/>
        <v>40</v>
      </c>
      <c r="Q27" s="30">
        <f t="shared" si="1"/>
        <v>27</v>
      </c>
      <c r="R27" s="32">
        <f t="shared" si="1"/>
        <v>30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0" t="s">
        <v>106</v>
      </c>
      <c r="D29" s="174"/>
      <c r="E29" s="175"/>
      <c r="F29" s="4">
        <v>13</v>
      </c>
      <c r="G29" s="180" t="s">
        <v>71</v>
      </c>
      <c r="H29" s="174"/>
      <c r="I29" s="175"/>
      <c r="J29" s="4">
        <v>11</v>
      </c>
      <c r="K29" s="180" t="s">
        <v>282</v>
      </c>
      <c r="L29" s="174"/>
      <c r="M29" s="175"/>
      <c r="N29" s="4">
        <v>2</v>
      </c>
      <c r="O29" s="180" t="s">
        <v>104</v>
      </c>
      <c r="P29" s="174"/>
      <c r="Q29" s="175"/>
      <c r="R29" s="5">
        <v>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24</v>
      </c>
      <c r="B31" s="86" t="str">
        <f t="shared" si="2"/>
        <v>Steve Guerra</v>
      </c>
      <c r="C31" s="12">
        <v>3</v>
      </c>
      <c r="D31" s="13">
        <v>0</v>
      </c>
      <c r="E31" s="13">
        <v>2</v>
      </c>
      <c r="F31" s="14">
        <v>2</v>
      </c>
      <c r="G31" s="12">
        <v>4</v>
      </c>
      <c r="H31" s="13">
        <v>1</v>
      </c>
      <c r="I31" s="13">
        <v>0</v>
      </c>
      <c r="J31" s="14">
        <v>0</v>
      </c>
      <c r="K31" s="12">
        <v>4</v>
      </c>
      <c r="L31" s="13">
        <v>0</v>
      </c>
      <c r="M31" s="13">
        <v>2</v>
      </c>
      <c r="N31" s="14">
        <v>1</v>
      </c>
      <c r="O31" s="15">
        <v>4</v>
      </c>
      <c r="P31" s="13">
        <v>1</v>
      </c>
      <c r="Q31" s="13">
        <v>1</v>
      </c>
      <c r="R31" s="16">
        <v>1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32</v>
      </c>
      <c r="B32" s="86" t="str">
        <f t="shared" si="2"/>
        <v>Matt McCoy</v>
      </c>
      <c r="C32" s="12">
        <v>3</v>
      </c>
      <c r="D32" s="13">
        <v>0</v>
      </c>
      <c r="E32" s="13">
        <v>2</v>
      </c>
      <c r="F32" s="14">
        <v>0</v>
      </c>
      <c r="G32" s="12">
        <v>2</v>
      </c>
      <c r="H32" s="13">
        <v>1</v>
      </c>
      <c r="I32" s="13">
        <v>0</v>
      </c>
      <c r="J32" s="14">
        <v>0</v>
      </c>
      <c r="K32" s="12">
        <v>3</v>
      </c>
      <c r="L32" s="13">
        <v>1</v>
      </c>
      <c r="M32" s="13">
        <v>0</v>
      </c>
      <c r="N32" s="14">
        <v>0</v>
      </c>
      <c r="O32" s="15">
        <v>4</v>
      </c>
      <c r="P32" s="13">
        <v>0</v>
      </c>
      <c r="Q32" s="13">
        <v>1</v>
      </c>
      <c r="R32" s="16">
        <v>2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42</v>
      </c>
      <c r="B33" s="86" t="str">
        <f t="shared" si="2"/>
        <v>Chris Peterson</v>
      </c>
      <c r="C33" s="12">
        <v>3</v>
      </c>
      <c r="D33" s="13">
        <v>0</v>
      </c>
      <c r="E33" s="13">
        <v>0</v>
      </c>
      <c r="F33" s="14">
        <v>0</v>
      </c>
      <c r="G33" s="12">
        <v>4</v>
      </c>
      <c r="H33" s="13">
        <v>1</v>
      </c>
      <c r="I33" s="13">
        <v>0</v>
      </c>
      <c r="J33" s="14">
        <v>1</v>
      </c>
      <c r="K33" s="12">
        <v>5</v>
      </c>
      <c r="L33" s="13">
        <v>1</v>
      </c>
      <c r="M33" s="13">
        <v>2</v>
      </c>
      <c r="N33" s="14">
        <v>0</v>
      </c>
      <c r="O33" s="15">
        <v>3</v>
      </c>
      <c r="P33" s="13">
        <v>0</v>
      </c>
      <c r="Q33" s="13">
        <v>1</v>
      </c>
      <c r="R33" s="16">
        <v>2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11</v>
      </c>
      <c r="B34" s="86" t="str">
        <f t="shared" si="2"/>
        <v>Evan Van Duyne</v>
      </c>
      <c r="C34" s="12">
        <v>1</v>
      </c>
      <c r="D34" s="13">
        <v>0</v>
      </c>
      <c r="E34" s="13">
        <v>0</v>
      </c>
      <c r="F34" s="14">
        <v>0</v>
      </c>
      <c r="G34" s="12">
        <v>5</v>
      </c>
      <c r="H34" s="13">
        <v>4</v>
      </c>
      <c r="I34" s="13">
        <v>1</v>
      </c>
      <c r="J34" s="14">
        <v>2</v>
      </c>
      <c r="K34" s="12">
        <v>5</v>
      </c>
      <c r="L34" s="13">
        <v>4</v>
      </c>
      <c r="M34" s="13">
        <v>1</v>
      </c>
      <c r="N34" s="14">
        <v>8</v>
      </c>
      <c r="O34" s="15">
        <v>4</v>
      </c>
      <c r="P34" s="13">
        <v>1</v>
      </c>
      <c r="Q34" s="13">
        <v>2</v>
      </c>
      <c r="R34" s="16">
        <v>2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5</v>
      </c>
      <c r="B35" s="86" t="str">
        <f t="shared" si="2"/>
        <v>Patrick Lemke</v>
      </c>
      <c r="C35" s="12">
        <v>1</v>
      </c>
      <c r="D35" s="13">
        <v>0</v>
      </c>
      <c r="E35" s="13">
        <v>1</v>
      </c>
      <c r="F35" s="14">
        <v>0</v>
      </c>
      <c r="G35" s="12">
        <v>3</v>
      </c>
      <c r="H35" s="13">
        <v>1</v>
      </c>
      <c r="I35" s="13">
        <v>2</v>
      </c>
      <c r="J35" s="14">
        <v>0</v>
      </c>
      <c r="K35" s="12">
        <v>2</v>
      </c>
      <c r="L35" s="13">
        <v>0</v>
      </c>
      <c r="M35" s="13">
        <v>2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21</v>
      </c>
      <c r="B36" s="86" t="str">
        <f t="shared" si="2"/>
        <v>Josh Xiong</v>
      </c>
      <c r="C36" s="12">
        <v>3</v>
      </c>
      <c r="D36" s="13">
        <v>0</v>
      </c>
      <c r="E36" s="13">
        <v>2</v>
      </c>
      <c r="F36" s="14">
        <v>0</v>
      </c>
      <c r="G36" s="12">
        <v>5</v>
      </c>
      <c r="H36" s="13">
        <v>0</v>
      </c>
      <c r="I36" s="13">
        <v>4</v>
      </c>
      <c r="J36" s="14">
        <v>1</v>
      </c>
      <c r="K36" s="12">
        <v>5</v>
      </c>
      <c r="L36" s="13">
        <v>3</v>
      </c>
      <c r="M36" s="13">
        <v>2</v>
      </c>
      <c r="N36" s="14">
        <v>0</v>
      </c>
      <c r="O36" s="15">
        <v>4</v>
      </c>
      <c r="P36" s="13">
        <v>1</v>
      </c>
      <c r="Q36" s="13">
        <v>2</v>
      </c>
      <c r="R36" s="16">
        <v>2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33</v>
      </c>
      <c r="B37" s="86" t="str">
        <f t="shared" si="2"/>
        <v>Gary Boettcher</v>
      </c>
      <c r="C37" s="12">
        <v>2</v>
      </c>
      <c r="D37" s="13">
        <v>0</v>
      </c>
      <c r="E37" s="13">
        <v>2</v>
      </c>
      <c r="F37" s="14">
        <v>0</v>
      </c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9</v>
      </c>
      <c r="B38" s="86" t="str">
        <f t="shared" si="2"/>
        <v>Riley Schmitz</v>
      </c>
      <c r="C38" s="12">
        <v>2</v>
      </c>
      <c r="D38" s="13">
        <v>0</v>
      </c>
      <c r="E38" s="13">
        <v>0</v>
      </c>
      <c r="F38" s="14">
        <v>0</v>
      </c>
      <c r="G38" s="12"/>
      <c r="H38" s="13"/>
      <c r="I38" s="13"/>
      <c r="J38" s="14"/>
      <c r="K38" s="12">
        <v>1</v>
      </c>
      <c r="L38" s="13">
        <v>0</v>
      </c>
      <c r="M38" s="13">
        <v>1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15</v>
      </c>
      <c r="B39" s="86" t="str">
        <f t="shared" si="2"/>
        <v>Ben Goodrich</v>
      </c>
      <c r="C39" s="12">
        <v>0</v>
      </c>
      <c r="D39" s="13">
        <v>0</v>
      </c>
      <c r="E39" s="13">
        <v>0</v>
      </c>
      <c r="F39" s="14">
        <v>0</v>
      </c>
      <c r="G39" s="12">
        <v>5</v>
      </c>
      <c r="H39" s="13">
        <v>2</v>
      </c>
      <c r="I39" s="13">
        <v>2</v>
      </c>
      <c r="J39" s="14">
        <v>1</v>
      </c>
      <c r="K39" s="12">
        <v>5</v>
      </c>
      <c r="L39" s="13">
        <v>3</v>
      </c>
      <c r="M39" s="13">
        <v>1</v>
      </c>
      <c r="N39" s="14">
        <v>2</v>
      </c>
      <c r="O39" s="15">
        <v>4</v>
      </c>
      <c r="P39" s="13">
        <v>2</v>
      </c>
      <c r="Q39" s="13">
        <v>2</v>
      </c>
      <c r="R39" s="16">
        <v>2</v>
      </c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Dan Eliason</v>
      </c>
      <c r="C50" s="20">
        <v>18</v>
      </c>
      <c r="D50" s="21">
        <v>0</v>
      </c>
      <c r="E50" s="21">
        <v>9</v>
      </c>
      <c r="F50" s="22">
        <v>2</v>
      </c>
      <c r="G50" s="20">
        <v>28</v>
      </c>
      <c r="H50" s="21">
        <v>10</v>
      </c>
      <c r="I50" s="21">
        <v>9</v>
      </c>
      <c r="J50" s="22">
        <v>5</v>
      </c>
      <c r="K50" s="20">
        <v>27</v>
      </c>
      <c r="L50" s="21">
        <v>12</v>
      </c>
      <c r="M50" s="21">
        <v>9</v>
      </c>
      <c r="N50" s="22">
        <v>11</v>
      </c>
      <c r="O50" s="20">
        <v>23</v>
      </c>
      <c r="P50" s="21">
        <v>5</v>
      </c>
      <c r="Q50" s="21">
        <v>9</v>
      </c>
      <c r="R50" s="23">
        <v>11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Zak Kinwoski</v>
      </c>
      <c r="C51" s="90"/>
      <c r="D51" s="56"/>
      <c r="E51" s="56"/>
      <c r="F51" s="91"/>
      <c r="G51" s="90"/>
      <c r="H51" s="56"/>
      <c r="I51" s="56"/>
      <c r="J51" s="91"/>
      <c r="K51" s="90">
        <v>3</v>
      </c>
      <c r="L51" s="56"/>
      <c r="M51" s="56">
        <v>2</v>
      </c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18</v>
      </c>
      <c r="D54" s="29">
        <f t="shared" si="3"/>
        <v>0</v>
      </c>
      <c r="E54" s="29">
        <f t="shared" si="3"/>
        <v>9</v>
      </c>
      <c r="F54" s="29">
        <f t="shared" si="3"/>
        <v>2</v>
      </c>
      <c r="G54" s="29">
        <f t="shared" si="3"/>
        <v>28</v>
      </c>
      <c r="H54" s="29">
        <f t="shared" si="3"/>
        <v>10</v>
      </c>
      <c r="I54" s="29">
        <f t="shared" si="3"/>
        <v>9</v>
      </c>
      <c r="J54" s="29">
        <f t="shared" si="3"/>
        <v>5</v>
      </c>
      <c r="K54" s="29">
        <f t="shared" si="3"/>
        <v>30</v>
      </c>
      <c r="L54" s="29">
        <f t="shared" si="3"/>
        <v>12</v>
      </c>
      <c r="M54" s="29">
        <f t="shared" si="3"/>
        <v>11</v>
      </c>
      <c r="N54" s="29">
        <f t="shared" si="3"/>
        <v>11</v>
      </c>
      <c r="O54" s="29">
        <f t="shared" si="3"/>
        <v>23</v>
      </c>
      <c r="P54" s="29">
        <f t="shared" si="3"/>
        <v>5</v>
      </c>
      <c r="Q54" s="29">
        <f t="shared" si="3"/>
        <v>9</v>
      </c>
      <c r="R54" s="29">
        <f t="shared" si="3"/>
        <v>11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112</v>
      </c>
      <c r="D55" s="30">
        <f>SUM(P27,D54)</f>
        <v>40</v>
      </c>
      <c r="E55" s="30">
        <f>SUM(Q27,E54)</f>
        <v>36</v>
      </c>
      <c r="F55" s="30">
        <f>SUM(R27,F54)</f>
        <v>32</v>
      </c>
      <c r="G55" s="30">
        <f t="shared" ref="G55:R55" si="4">SUM(C55,G54)</f>
        <v>140</v>
      </c>
      <c r="H55" s="30">
        <f t="shared" si="4"/>
        <v>50</v>
      </c>
      <c r="I55" s="30">
        <f t="shared" si="4"/>
        <v>45</v>
      </c>
      <c r="J55" s="30">
        <f t="shared" si="4"/>
        <v>37</v>
      </c>
      <c r="K55" s="30">
        <f t="shared" si="4"/>
        <v>170</v>
      </c>
      <c r="L55" s="30">
        <f t="shared" si="4"/>
        <v>62</v>
      </c>
      <c r="M55" s="30">
        <f t="shared" si="4"/>
        <v>56</v>
      </c>
      <c r="N55" s="30">
        <f t="shared" si="4"/>
        <v>48</v>
      </c>
      <c r="O55" s="31">
        <f t="shared" si="4"/>
        <v>193</v>
      </c>
      <c r="P55" s="30">
        <f t="shared" si="4"/>
        <v>67</v>
      </c>
      <c r="Q55" s="30">
        <f t="shared" si="4"/>
        <v>65</v>
      </c>
      <c r="R55" s="32">
        <f t="shared" si="4"/>
        <v>59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49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24</v>
      </c>
      <c r="B59" s="86" t="str">
        <f t="shared" ref="B59:B76" si="6">B31</f>
        <v>Steve Guerra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30</v>
      </c>
      <c r="P59" s="88">
        <f>SUM(D3,H3,L3,P3,D31,H31,L31,P31,D59,H59,L59)</f>
        <v>6</v>
      </c>
      <c r="Q59" s="88">
        <f>SUM(E3,I3,M3,Q3,E31,I31,M31,Q31,E59,I59,M59)</f>
        <v>9</v>
      </c>
      <c r="R59" s="89">
        <f>SUM(F3,J3,N3,R3,F31,J31,N31,R31,F59,J59,N59)</f>
        <v>16</v>
      </c>
      <c r="S59" s="84">
        <f>IF(O59=0,0,AVERAGE(P59/O59))</f>
        <v>0.2</v>
      </c>
      <c r="U59" s="43" t="s">
        <v>170</v>
      </c>
      <c r="V59" s="86" t="s">
        <v>216</v>
      </c>
      <c r="W59" s="59">
        <v>16</v>
      </c>
      <c r="X59" s="59">
        <v>16</v>
      </c>
      <c r="Y59" s="60">
        <v>0.2</v>
      </c>
      <c r="Z59" s="60" t="s">
        <v>270</v>
      </c>
      <c r="AA59" s="60">
        <v>2</v>
      </c>
      <c r="AB59" s="60" t="s">
        <v>270</v>
      </c>
      <c r="AC59" s="59">
        <v>8</v>
      </c>
      <c r="AD59" s="105">
        <v>0.2</v>
      </c>
    </row>
    <row r="60" spans="1:30" x14ac:dyDescent="0.2">
      <c r="A60" s="83" t="str">
        <f t="shared" si="5"/>
        <v>32</v>
      </c>
      <c r="B60" s="86" t="str">
        <f t="shared" si="6"/>
        <v>Matt McCoy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17</v>
      </c>
      <c r="P60" s="56">
        <f t="shared" si="7"/>
        <v>3</v>
      </c>
      <c r="Q60" s="56">
        <f t="shared" si="7"/>
        <v>4</v>
      </c>
      <c r="R60" s="91">
        <f t="shared" si="7"/>
        <v>2</v>
      </c>
      <c r="S60" s="85">
        <f t="shared" ref="S60:S76" si="8">IF(O60=0,0,AVERAGE(P60/O60))</f>
        <v>0.17647058823529413</v>
      </c>
      <c r="U60" s="43" t="s">
        <v>188</v>
      </c>
      <c r="V60" s="86" t="s">
        <v>101</v>
      </c>
      <c r="W60" s="59">
        <v>2</v>
      </c>
      <c r="X60" s="59">
        <v>2</v>
      </c>
      <c r="Y60" s="60">
        <v>0.17647058823529413</v>
      </c>
      <c r="Z60" s="60" t="s">
        <v>276</v>
      </c>
      <c r="AA60" s="60">
        <v>0.2857142857142857</v>
      </c>
      <c r="AB60" s="60" t="s">
        <v>270</v>
      </c>
      <c r="AC60" s="59">
        <v>7</v>
      </c>
      <c r="AD60" s="105">
        <v>0.15</v>
      </c>
    </row>
    <row r="61" spans="1:30" x14ac:dyDescent="0.2">
      <c r="A61" s="83" t="str">
        <f t="shared" si="5"/>
        <v>42</v>
      </c>
      <c r="B61" s="86" t="str">
        <f t="shared" si="6"/>
        <v>Chris Peterson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29</v>
      </c>
      <c r="P61" s="56">
        <f t="shared" si="9"/>
        <v>6</v>
      </c>
      <c r="Q61" s="56">
        <f t="shared" si="9"/>
        <v>7</v>
      </c>
      <c r="R61" s="91">
        <f t="shared" si="9"/>
        <v>4</v>
      </c>
      <c r="S61" s="85">
        <f t="shared" si="8"/>
        <v>0.20689655172413793</v>
      </c>
      <c r="U61" s="43" t="s">
        <v>147</v>
      </c>
      <c r="V61" s="86" t="s">
        <v>160</v>
      </c>
      <c r="W61" s="59">
        <v>4</v>
      </c>
      <c r="X61" s="59">
        <v>4</v>
      </c>
      <c r="Y61" s="60">
        <v>0.20689655172413793</v>
      </c>
      <c r="Z61" s="60" t="s">
        <v>270</v>
      </c>
      <c r="AA61" s="60">
        <v>0.5</v>
      </c>
      <c r="AB61" s="60" t="s">
        <v>270</v>
      </c>
      <c r="AC61" s="59">
        <v>8</v>
      </c>
      <c r="AD61" s="105">
        <v>0.20689655172413793</v>
      </c>
    </row>
    <row r="62" spans="1:30" x14ac:dyDescent="0.2">
      <c r="A62" s="83" t="str">
        <f t="shared" si="5"/>
        <v>11</v>
      </c>
      <c r="B62" s="86" t="str">
        <f t="shared" si="6"/>
        <v>Evan Van Duyne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31</v>
      </c>
      <c r="P62" s="56">
        <f t="shared" si="10"/>
        <v>20</v>
      </c>
      <c r="Q62" s="56">
        <f t="shared" si="10"/>
        <v>8</v>
      </c>
      <c r="R62" s="91">
        <f t="shared" si="10"/>
        <v>23</v>
      </c>
      <c r="S62" s="85">
        <f t="shared" si="8"/>
        <v>0.64516129032258063</v>
      </c>
      <c r="U62" s="43" t="s">
        <v>113</v>
      </c>
      <c r="V62" s="86" t="s">
        <v>133</v>
      </c>
      <c r="W62" s="59">
        <v>23</v>
      </c>
      <c r="X62" s="59">
        <v>23</v>
      </c>
      <c r="Y62" s="60">
        <v>0.64516129032258063</v>
      </c>
      <c r="Z62" s="60" t="s">
        <v>270</v>
      </c>
      <c r="AA62" s="60">
        <v>2.875</v>
      </c>
      <c r="AB62" s="60" t="s">
        <v>270</v>
      </c>
      <c r="AC62" s="59">
        <v>8</v>
      </c>
      <c r="AD62" s="105">
        <v>0.64516129032258063</v>
      </c>
    </row>
    <row r="63" spans="1:30" x14ac:dyDescent="0.2">
      <c r="A63" s="83" t="str">
        <f t="shared" si="5"/>
        <v>5</v>
      </c>
      <c r="B63" s="86" t="str">
        <f t="shared" si="6"/>
        <v>Patrick Lemke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22</v>
      </c>
      <c r="P63" s="56">
        <f t="shared" si="11"/>
        <v>5</v>
      </c>
      <c r="Q63" s="56">
        <f t="shared" si="11"/>
        <v>11</v>
      </c>
      <c r="R63" s="91">
        <f t="shared" si="11"/>
        <v>1</v>
      </c>
      <c r="S63" s="85">
        <f t="shared" si="8"/>
        <v>0.22727272727272727</v>
      </c>
      <c r="U63" s="43" t="s">
        <v>119</v>
      </c>
      <c r="V63" s="86" t="s">
        <v>237</v>
      </c>
      <c r="W63" s="59">
        <v>1</v>
      </c>
      <c r="X63" s="59">
        <v>1</v>
      </c>
      <c r="Y63" s="60">
        <v>0.22727272727272727</v>
      </c>
      <c r="Z63" s="60" t="s">
        <v>270</v>
      </c>
      <c r="AA63" s="60">
        <v>0.14285714285714285</v>
      </c>
      <c r="AB63" s="60" t="s">
        <v>270</v>
      </c>
      <c r="AC63" s="59">
        <v>7</v>
      </c>
      <c r="AD63" s="105">
        <v>0.22727272727272727</v>
      </c>
    </row>
    <row r="64" spans="1:30" x14ac:dyDescent="0.2">
      <c r="A64" s="83" t="str">
        <f t="shared" si="5"/>
        <v>21</v>
      </c>
      <c r="B64" s="86" t="str">
        <f t="shared" si="6"/>
        <v>Josh Xiong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32</v>
      </c>
      <c r="P64" s="56">
        <f t="shared" si="12"/>
        <v>13</v>
      </c>
      <c r="Q64" s="56">
        <f t="shared" si="12"/>
        <v>16</v>
      </c>
      <c r="R64" s="91">
        <f t="shared" si="12"/>
        <v>4</v>
      </c>
      <c r="S64" s="85">
        <f t="shared" si="8"/>
        <v>0.40625</v>
      </c>
      <c r="U64" s="43" t="s">
        <v>111</v>
      </c>
      <c r="V64" s="86" t="s">
        <v>245</v>
      </c>
      <c r="W64" s="59">
        <v>4</v>
      </c>
      <c r="X64" s="59">
        <v>4</v>
      </c>
      <c r="Y64" s="60">
        <v>0.40625</v>
      </c>
      <c r="Z64" s="60" t="s">
        <v>270</v>
      </c>
      <c r="AA64" s="60">
        <v>0.5</v>
      </c>
      <c r="AB64" s="60" t="s">
        <v>270</v>
      </c>
      <c r="AC64" s="59">
        <v>8</v>
      </c>
      <c r="AD64" s="105">
        <v>0.40625</v>
      </c>
    </row>
    <row r="65" spans="1:30" x14ac:dyDescent="0.2">
      <c r="A65" s="83" t="str">
        <f t="shared" si="5"/>
        <v>33</v>
      </c>
      <c r="B65" s="86" t="str">
        <f t="shared" si="6"/>
        <v>Gary Boettcher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3</v>
      </c>
      <c r="P65" s="56">
        <f t="shared" si="13"/>
        <v>0</v>
      </c>
      <c r="Q65" s="56">
        <f t="shared" si="13"/>
        <v>3</v>
      </c>
      <c r="R65" s="91">
        <f t="shared" si="13"/>
        <v>0</v>
      </c>
      <c r="S65" s="85">
        <f t="shared" si="8"/>
        <v>0</v>
      </c>
      <c r="U65" s="43" t="s">
        <v>184</v>
      </c>
      <c r="V65" s="86" t="s">
        <v>115</v>
      </c>
      <c r="W65" s="59">
        <v>0</v>
      </c>
      <c r="X65" s="59" t="s">
        <v>442</v>
      </c>
      <c r="Y65" s="60">
        <v>0</v>
      </c>
      <c r="Z65" s="60" t="s">
        <v>276</v>
      </c>
      <c r="AA65" s="60">
        <v>0</v>
      </c>
      <c r="AB65" s="60" t="s">
        <v>277</v>
      </c>
      <c r="AC65" s="59">
        <v>2</v>
      </c>
      <c r="AD65" s="105">
        <v>0</v>
      </c>
    </row>
    <row r="66" spans="1:30" x14ac:dyDescent="0.2">
      <c r="A66" s="83" t="str">
        <f t="shared" si="5"/>
        <v>9</v>
      </c>
      <c r="B66" s="86" t="str">
        <f t="shared" si="6"/>
        <v>Riley Schmitz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6</v>
      </c>
      <c r="P66" s="56">
        <f t="shared" si="14"/>
        <v>1</v>
      </c>
      <c r="Q66" s="56">
        <f t="shared" si="14"/>
        <v>1</v>
      </c>
      <c r="R66" s="91">
        <f t="shared" si="14"/>
        <v>0</v>
      </c>
      <c r="S66" s="85">
        <f t="shared" si="8"/>
        <v>0.16666666666666666</v>
      </c>
      <c r="U66" s="43" t="s">
        <v>107</v>
      </c>
      <c r="V66" s="86" t="s">
        <v>236</v>
      </c>
      <c r="W66" s="59">
        <v>0</v>
      </c>
      <c r="X66" s="59" t="s">
        <v>442</v>
      </c>
      <c r="Y66" s="60">
        <v>0.16666666666666666</v>
      </c>
      <c r="Z66" s="60" t="s">
        <v>276</v>
      </c>
      <c r="AA66" s="60">
        <v>0</v>
      </c>
      <c r="AB66" s="60" t="s">
        <v>270</v>
      </c>
      <c r="AC66" s="59">
        <v>5</v>
      </c>
      <c r="AD66" s="105">
        <v>0.05</v>
      </c>
    </row>
    <row r="67" spans="1:30" x14ac:dyDescent="0.2">
      <c r="A67" s="83" t="str">
        <f t="shared" si="5"/>
        <v>15</v>
      </c>
      <c r="B67" s="86" t="str">
        <f t="shared" si="6"/>
        <v>Ben Goodrich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23</v>
      </c>
      <c r="P67" s="56">
        <f t="shared" si="15"/>
        <v>13</v>
      </c>
      <c r="Q67" s="56">
        <f t="shared" si="15"/>
        <v>6</v>
      </c>
      <c r="R67" s="91">
        <f t="shared" si="15"/>
        <v>9</v>
      </c>
      <c r="S67" s="85">
        <f t="shared" si="8"/>
        <v>0.56521739130434778</v>
      </c>
      <c r="U67" s="43" t="s">
        <v>181</v>
      </c>
      <c r="V67" s="86" t="s">
        <v>102</v>
      </c>
      <c r="W67" s="59">
        <v>9</v>
      </c>
      <c r="X67" s="59">
        <v>9</v>
      </c>
      <c r="Y67" s="60">
        <v>0.56521739130434778</v>
      </c>
      <c r="Z67" s="60" t="s">
        <v>270</v>
      </c>
      <c r="AA67" s="60">
        <v>1.2857142857142858</v>
      </c>
      <c r="AB67" s="60" t="s">
        <v>270</v>
      </c>
      <c r="AC67" s="59">
        <v>7</v>
      </c>
      <c r="AD67" s="105">
        <v>0.56521739130434778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Dan Eliason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190</v>
      </c>
      <c r="P78" s="21">
        <f t="shared" si="25"/>
        <v>67</v>
      </c>
      <c r="Q78" s="142">
        <f t="shared" si="25"/>
        <v>63</v>
      </c>
      <c r="R78" s="141"/>
      <c r="S78" s="143">
        <f>SUM(Q78/O78)</f>
        <v>0.33157894736842103</v>
      </c>
      <c r="V78" s="56" t="s">
        <v>23</v>
      </c>
      <c r="W78" s="59">
        <v>59</v>
      </c>
      <c r="X78" s="59">
        <v>59</v>
      </c>
      <c r="Y78" s="61"/>
      <c r="Z78" s="61"/>
      <c r="AA78" s="61"/>
      <c r="AB78" s="61"/>
      <c r="AC78" s="62"/>
    </row>
    <row r="79" spans="1:30" x14ac:dyDescent="0.2">
      <c r="A79" s="11"/>
      <c r="B79" s="140" t="str">
        <f>B51</f>
        <v>Zak Kinwoski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3</v>
      </c>
      <c r="P79" s="56">
        <f t="shared" si="25"/>
        <v>0</v>
      </c>
      <c r="Q79" s="56">
        <f t="shared" si="25"/>
        <v>2</v>
      </c>
      <c r="R79" s="91"/>
      <c r="S79" s="144">
        <f>SUM(Q79/O79)</f>
        <v>0.66666666666666663</v>
      </c>
      <c r="V79" s="67" t="s">
        <v>24</v>
      </c>
      <c r="W79" s="62"/>
      <c r="X79" s="62"/>
      <c r="Y79" s="68">
        <v>0.64516129032258063</v>
      </c>
      <c r="Z79" s="68"/>
      <c r="AA79" s="68">
        <v>2.875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193</v>
      </c>
      <c r="P82" s="29">
        <f t="shared" si="26"/>
        <v>67</v>
      </c>
      <c r="Q82" s="29">
        <f t="shared" si="26"/>
        <v>65</v>
      </c>
      <c r="R82" s="29">
        <f t="shared" si="26"/>
        <v>59</v>
      </c>
      <c r="S82" s="69">
        <f>AVERAGE(P82/O82)</f>
        <v>0.34715025906735753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193</v>
      </c>
      <c r="D83" s="29">
        <f>SUM(P55,D82)</f>
        <v>67</v>
      </c>
      <c r="E83" s="29">
        <f>SUM(Q55,E82)</f>
        <v>65</v>
      </c>
      <c r="F83" s="29">
        <f>SUM(R55,F82)</f>
        <v>59</v>
      </c>
      <c r="G83" s="29">
        <f t="shared" ref="G83:M83" si="27">SUM(C83,G82)</f>
        <v>193</v>
      </c>
      <c r="H83" s="29">
        <f t="shared" si="27"/>
        <v>67</v>
      </c>
      <c r="I83" s="29">
        <f t="shared" si="27"/>
        <v>65</v>
      </c>
      <c r="J83" s="29">
        <f t="shared" si="27"/>
        <v>59</v>
      </c>
      <c r="K83" s="29">
        <f t="shared" si="27"/>
        <v>193</v>
      </c>
      <c r="L83" s="29">
        <f t="shared" si="27"/>
        <v>67</v>
      </c>
      <c r="M83" s="29">
        <f t="shared" si="27"/>
        <v>65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0.4765625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142</v>
      </c>
      <c r="X86" s="79">
        <v>0.66842105263157903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436</v>
      </c>
      <c r="X87" s="147">
        <v>0.33333333333333337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:T16">
    <sortCondition ref="T3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53" priority="5" stopIfTrue="1" operator="equal">
      <formula>$Y$79</formula>
    </cfRule>
  </conditionalFormatting>
  <conditionalFormatting sqref="AA59:AB74 AA77:AB77">
    <cfRule type="cellIs" dxfId="52" priority="6" stopIfTrue="1" operator="equal">
      <formula>$AA$79</formula>
    </cfRule>
  </conditionalFormatting>
  <conditionalFormatting sqref="Y75:Z75">
    <cfRule type="cellIs" dxfId="51" priority="3" stopIfTrue="1" operator="equal">
      <formula>$Y$79</formula>
    </cfRule>
  </conditionalFormatting>
  <conditionalFormatting sqref="AA75:AB75">
    <cfRule type="cellIs" dxfId="50" priority="4" stopIfTrue="1" operator="equal">
      <formula>$AA$79</formula>
    </cfRule>
  </conditionalFormatting>
  <conditionalFormatting sqref="Y76:Z76">
    <cfRule type="cellIs" dxfId="49" priority="1" stopIfTrue="1" operator="equal">
      <formula>$Y$79</formula>
    </cfRule>
  </conditionalFormatting>
  <conditionalFormatting sqref="AA76:AB76">
    <cfRule type="cellIs" dxfId="4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73" t="s">
        <v>287</v>
      </c>
      <c r="D1" s="174"/>
      <c r="E1" s="175"/>
      <c r="F1" s="4">
        <v>5</v>
      </c>
      <c r="G1" s="173" t="s">
        <v>282</v>
      </c>
      <c r="H1" s="174"/>
      <c r="I1" s="175"/>
      <c r="J1" s="4">
        <v>4</v>
      </c>
      <c r="K1" s="173" t="s">
        <v>39</v>
      </c>
      <c r="L1" s="174"/>
      <c r="M1" s="175"/>
      <c r="N1" s="4">
        <v>10</v>
      </c>
      <c r="O1" s="173" t="s">
        <v>104</v>
      </c>
      <c r="P1" s="174"/>
      <c r="Q1" s="175"/>
      <c r="R1" s="4">
        <v>16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192</v>
      </c>
      <c r="B3" s="86" t="s">
        <v>78</v>
      </c>
      <c r="C3" s="12">
        <v>4</v>
      </c>
      <c r="D3" s="13">
        <v>3</v>
      </c>
      <c r="E3" s="13">
        <v>0</v>
      </c>
      <c r="F3" s="14">
        <v>1</v>
      </c>
      <c r="G3" s="12">
        <v>4</v>
      </c>
      <c r="H3" s="13">
        <v>0</v>
      </c>
      <c r="I3" s="13">
        <v>3</v>
      </c>
      <c r="J3" s="14">
        <v>3</v>
      </c>
      <c r="K3" s="116">
        <v>4</v>
      </c>
      <c r="L3" s="117">
        <v>1</v>
      </c>
      <c r="M3" s="117">
        <v>2</v>
      </c>
      <c r="N3" s="118">
        <v>1</v>
      </c>
      <c r="O3" s="116">
        <v>4</v>
      </c>
      <c r="P3" s="117">
        <v>2</v>
      </c>
      <c r="Q3" s="117">
        <v>1</v>
      </c>
      <c r="R3" s="118">
        <v>0</v>
      </c>
      <c r="S3" s="17"/>
      <c r="T3" s="99"/>
    </row>
    <row r="4" spans="1:20" x14ac:dyDescent="0.2">
      <c r="A4" s="83" t="s">
        <v>113</v>
      </c>
      <c r="B4" s="86" t="s">
        <v>418</v>
      </c>
      <c r="C4" s="12">
        <v>4</v>
      </c>
      <c r="D4" s="13">
        <v>0</v>
      </c>
      <c r="E4" s="13">
        <v>2</v>
      </c>
      <c r="F4" s="14">
        <v>0</v>
      </c>
      <c r="G4" s="12">
        <v>4</v>
      </c>
      <c r="H4" s="13">
        <v>0</v>
      </c>
      <c r="I4" s="13">
        <v>4</v>
      </c>
      <c r="J4" s="14">
        <v>0</v>
      </c>
      <c r="K4" s="116">
        <v>4</v>
      </c>
      <c r="L4" s="117">
        <v>0</v>
      </c>
      <c r="M4" s="117">
        <v>1</v>
      </c>
      <c r="N4" s="118">
        <v>0</v>
      </c>
      <c r="O4" s="116"/>
      <c r="P4" s="117"/>
      <c r="Q4" s="117"/>
      <c r="R4" s="118"/>
      <c r="S4" s="17"/>
      <c r="T4" s="99"/>
    </row>
    <row r="5" spans="1:20" x14ac:dyDescent="0.2">
      <c r="A5" s="83" t="s">
        <v>127</v>
      </c>
      <c r="B5" s="86" t="s">
        <v>421</v>
      </c>
      <c r="C5" s="12">
        <v>0</v>
      </c>
      <c r="D5" s="13">
        <v>0</v>
      </c>
      <c r="E5" s="13">
        <v>0</v>
      </c>
      <c r="F5" s="14">
        <v>0</v>
      </c>
      <c r="G5" s="12">
        <v>0</v>
      </c>
      <c r="H5" s="13">
        <v>0</v>
      </c>
      <c r="I5" s="13">
        <v>0</v>
      </c>
      <c r="J5" s="14">
        <v>0</v>
      </c>
      <c r="K5" s="116">
        <v>0</v>
      </c>
      <c r="L5" s="117">
        <v>0</v>
      </c>
      <c r="M5" s="117">
        <v>0</v>
      </c>
      <c r="N5" s="118">
        <v>0</v>
      </c>
      <c r="O5" s="116">
        <v>0</v>
      </c>
      <c r="P5" s="117">
        <v>0</v>
      </c>
      <c r="Q5" s="117">
        <v>0</v>
      </c>
      <c r="R5" s="118">
        <v>0</v>
      </c>
      <c r="S5" s="17"/>
      <c r="T5" s="99"/>
    </row>
    <row r="6" spans="1:20" x14ac:dyDescent="0.2">
      <c r="A6" s="83" t="s">
        <v>112</v>
      </c>
      <c r="B6" s="86" t="s">
        <v>364</v>
      </c>
      <c r="C6" s="12">
        <v>3</v>
      </c>
      <c r="D6" s="130">
        <v>0</v>
      </c>
      <c r="E6" s="130">
        <v>3</v>
      </c>
      <c r="F6" s="14">
        <v>1</v>
      </c>
      <c r="G6" s="12">
        <v>4</v>
      </c>
      <c r="H6" s="13">
        <v>0</v>
      </c>
      <c r="I6" s="13">
        <v>4</v>
      </c>
      <c r="J6" s="14">
        <v>1</v>
      </c>
      <c r="K6" s="116">
        <v>3</v>
      </c>
      <c r="L6" s="117">
        <v>0</v>
      </c>
      <c r="M6" s="117">
        <v>3</v>
      </c>
      <c r="N6" s="118">
        <v>2</v>
      </c>
      <c r="O6" s="116">
        <v>4</v>
      </c>
      <c r="P6" s="117">
        <v>1</v>
      </c>
      <c r="Q6" s="117">
        <v>2</v>
      </c>
      <c r="R6" s="118">
        <v>0</v>
      </c>
      <c r="S6" s="17" t="s">
        <v>8</v>
      </c>
      <c r="T6" s="99"/>
    </row>
    <row r="7" spans="1:20" x14ac:dyDescent="0.2">
      <c r="A7" s="83" t="s">
        <v>197</v>
      </c>
      <c r="B7" s="86" t="s">
        <v>128</v>
      </c>
      <c r="C7" s="12">
        <v>4</v>
      </c>
      <c r="D7" s="130">
        <v>0</v>
      </c>
      <c r="E7" s="130">
        <v>0</v>
      </c>
      <c r="F7" s="14">
        <v>0</v>
      </c>
      <c r="G7" s="12">
        <v>4</v>
      </c>
      <c r="H7" s="13">
        <v>0</v>
      </c>
      <c r="I7" s="13">
        <v>1</v>
      </c>
      <c r="J7" s="14">
        <v>1</v>
      </c>
      <c r="K7" s="116">
        <v>3</v>
      </c>
      <c r="L7" s="117">
        <v>1</v>
      </c>
      <c r="M7" s="117">
        <v>0</v>
      </c>
      <c r="N7" s="118">
        <v>1</v>
      </c>
      <c r="O7" s="116">
        <v>4</v>
      </c>
      <c r="P7" s="117">
        <v>0</v>
      </c>
      <c r="Q7" s="117">
        <v>0</v>
      </c>
      <c r="R7" s="118">
        <v>0</v>
      </c>
      <c r="S7" s="17"/>
      <c r="T7" s="99"/>
    </row>
    <row r="8" spans="1:20" x14ac:dyDescent="0.2">
      <c r="A8" s="83" t="s">
        <v>119</v>
      </c>
      <c r="B8" s="86" t="s">
        <v>365</v>
      </c>
      <c r="C8" s="12">
        <v>3</v>
      </c>
      <c r="D8" s="130">
        <v>0</v>
      </c>
      <c r="E8" s="130">
        <v>2</v>
      </c>
      <c r="F8" s="14">
        <v>1</v>
      </c>
      <c r="G8" s="12">
        <v>4</v>
      </c>
      <c r="H8" s="13">
        <v>3</v>
      </c>
      <c r="I8" s="13">
        <v>0</v>
      </c>
      <c r="J8" s="14">
        <v>3</v>
      </c>
      <c r="K8" s="116">
        <v>3</v>
      </c>
      <c r="L8" s="117">
        <v>0</v>
      </c>
      <c r="M8" s="117">
        <v>3</v>
      </c>
      <c r="N8" s="118">
        <v>1</v>
      </c>
      <c r="O8" s="116">
        <v>4</v>
      </c>
      <c r="P8" s="117">
        <v>1</v>
      </c>
      <c r="Q8" s="117">
        <v>1</v>
      </c>
      <c r="R8" s="118">
        <v>1</v>
      </c>
      <c r="S8" s="17"/>
      <c r="T8" s="99"/>
    </row>
    <row r="9" spans="1:20" x14ac:dyDescent="0.2">
      <c r="A9" s="83" t="s">
        <v>174</v>
      </c>
      <c r="B9" s="86" t="s">
        <v>366</v>
      </c>
      <c r="C9" s="12">
        <v>3</v>
      </c>
      <c r="D9" s="130">
        <v>0</v>
      </c>
      <c r="E9" s="130">
        <v>3</v>
      </c>
      <c r="F9" s="14">
        <v>0</v>
      </c>
      <c r="G9" s="12">
        <v>4</v>
      </c>
      <c r="H9" s="13">
        <v>0</v>
      </c>
      <c r="I9" s="13">
        <v>2</v>
      </c>
      <c r="J9" s="14">
        <v>0</v>
      </c>
      <c r="K9" s="116">
        <v>0</v>
      </c>
      <c r="L9" s="117">
        <v>0</v>
      </c>
      <c r="M9" s="117">
        <v>0</v>
      </c>
      <c r="N9" s="118">
        <v>1</v>
      </c>
      <c r="O9" s="116">
        <v>4</v>
      </c>
      <c r="P9" s="117">
        <v>0</v>
      </c>
      <c r="Q9" s="117">
        <v>0</v>
      </c>
      <c r="R9" s="118">
        <v>0</v>
      </c>
      <c r="S9" s="17"/>
      <c r="T9" s="99"/>
    </row>
    <row r="10" spans="1:20" x14ac:dyDescent="0.2">
      <c r="A10" s="83" t="s">
        <v>168</v>
      </c>
      <c r="B10" s="86" t="s">
        <v>249</v>
      </c>
      <c r="C10" s="12"/>
      <c r="D10" s="130"/>
      <c r="E10" s="130"/>
      <c r="F10" s="14"/>
      <c r="G10" s="12"/>
      <c r="H10" s="13"/>
      <c r="I10" s="13"/>
      <c r="J10" s="14"/>
      <c r="K10" s="116">
        <v>3</v>
      </c>
      <c r="L10" s="117">
        <v>0</v>
      </c>
      <c r="M10" s="117">
        <v>2</v>
      </c>
      <c r="N10" s="118">
        <v>4</v>
      </c>
      <c r="O10" s="116">
        <v>4</v>
      </c>
      <c r="P10" s="117">
        <v>2</v>
      </c>
      <c r="Q10" s="117">
        <v>1</v>
      </c>
      <c r="R10" s="118">
        <v>1</v>
      </c>
      <c r="S10" s="17"/>
      <c r="T10" s="99"/>
    </row>
    <row r="11" spans="1:20" x14ac:dyDescent="0.2">
      <c r="A11" s="83"/>
      <c r="B11" s="86"/>
      <c r="C11" s="12"/>
      <c r="D11" s="130"/>
      <c r="E11" s="130"/>
      <c r="F11" s="14"/>
      <c r="G11" s="12"/>
      <c r="H11" s="13"/>
      <c r="I11" s="13"/>
      <c r="J11" s="14"/>
      <c r="K11" s="116"/>
      <c r="L11" s="117"/>
      <c r="M11" s="117"/>
      <c r="N11" s="118"/>
      <c r="O11" s="116"/>
      <c r="P11" s="117"/>
      <c r="Q11" s="117"/>
      <c r="R11" s="118"/>
      <c r="S11" s="17"/>
      <c r="T11" s="99"/>
    </row>
    <row r="12" spans="1:20" x14ac:dyDescent="0.2">
      <c r="A12" s="83"/>
      <c r="B12" s="86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  <c r="T12" s="99"/>
    </row>
    <row r="13" spans="1:20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  <c r="T13" s="99"/>
    </row>
    <row r="14" spans="1:20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367</v>
      </c>
      <c r="C22" s="20">
        <v>21</v>
      </c>
      <c r="D22" s="21">
        <v>3</v>
      </c>
      <c r="E22" s="21">
        <v>10</v>
      </c>
      <c r="F22" s="22">
        <v>3</v>
      </c>
      <c r="G22" s="20">
        <v>24</v>
      </c>
      <c r="H22" s="21">
        <v>3</v>
      </c>
      <c r="I22" s="21">
        <v>14</v>
      </c>
      <c r="J22" s="22">
        <v>8</v>
      </c>
      <c r="K22" s="20">
        <v>20</v>
      </c>
      <c r="L22" s="21">
        <v>2</v>
      </c>
      <c r="M22" s="21">
        <v>11</v>
      </c>
      <c r="N22" s="22">
        <v>10</v>
      </c>
      <c r="O22" s="20">
        <v>24</v>
      </c>
      <c r="P22" s="21">
        <v>6</v>
      </c>
      <c r="Q22" s="21">
        <v>5</v>
      </c>
      <c r="R22" s="22">
        <v>2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f t="shared" ref="C26:R26" si="0">SUM(C3:C20)</f>
        <v>21</v>
      </c>
      <c r="D26" s="29">
        <f t="shared" si="0"/>
        <v>3</v>
      </c>
      <c r="E26" s="29">
        <f t="shared" si="0"/>
        <v>10</v>
      </c>
      <c r="F26" s="29">
        <f t="shared" si="0"/>
        <v>3</v>
      </c>
      <c r="G26" s="29">
        <f t="shared" si="0"/>
        <v>24</v>
      </c>
      <c r="H26" s="29">
        <f t="shared" si="0"/>
        <v>3</v>
      </c>
      <c r="I26" s="29">
        <f t="shared" si="0"/>
        <v>14</v>
      </c>
      <c r="J26" s="29">
        <f t="shared" si="0"/>
        <v>8</v>
      </c>
      <c r="K26" s="29">
        <f t="shared" si="0"/>
        <v>20</v>
      </c>
      <c r="L26" s="29">
        <f t="shared" si="0"/>
        <v>2</v>
      </c>
      <c r="M26" s="29">
        <f t="shared" si="0"/>
        <v>11</v>
      </c>
      <c r="N26" s="29">
        <f t="shared" si="0"/>
        <v>10</v>
      </c>
      <c r="O26" s="29">
        <f t="shared" si="0"/>
        <v>24</v>
      </c>
      <c r="P26" s="29">
        <f t="shared" si="0"/>
        <v>6</v>
      </c>
      <c r="Q26" s="29">
        <f t="shared" si="0"/>
        <v>5</v>
      </c>
      <c r="R26" s="29">
        <f t="shared" si="0"/>
        <v>2</v>
      </c>
      <c r="S26" s="24"/>
      <c r="U26" s="39"/>
    </row>
    <row r="27" spans="1:24" ht="13.5" thickBot="1" x14ac:dyDescent="0.25">
      <c r="A27" s="18"/>
      <c r="B27" s="28" t="s">
        <v>11</v>
      </c>
      <c r="C27" s="30">
        <f>C26</f>
        <v>21</v>
      </c>
      <c r="D27" s="30">
        <f>D26</f>
        <v>3</v>
      </c>
      <c r="E27" s="30">
        <f>E26</f>
        <v>10</v>
      </c>
      <c r="F27" s="30">
        <f>F26</f>
        <v>3</v>
      </c>
      <c r="G27" s="30">
        <f t="shared" ref="G27:R27" si="1">SUM(C27,G26)</f>
        <v>45</v>
      </c>
      <c r="H27" s="30">
        <f t="shared" si="1"/>
        <v>6</v>
      </c>
      <c r="I27" s="30">
        <f t="shared" si="1"/>
        <v>24</v>
      </c>
      <c r="J27" s="30">
        <f t="shared" si="1"/>
        <v>11</v>
      </c>
      <c r="K27" s="30">
        <f t="shared" si="1"/>
        <v>65</v>
      </c>
      <c r="L27" s="30">
        <f t="shared" si="1"/>
        <v>8</v>
      </c>
      <c r="M27" s="30">
        <f t="shared" si="1"/>
        <v>35</v>
      </c>
      <c r="N27" s="30">
        <f t="shared" si="1"/>
        <v>21</v>
      </c>
      <c r="O27" s="31">
        <f t="shared" si="1"/>
        <v>89</v>
      </c>
      <c r="P27" s="30">
        <f t="shared" si="1"/>
        <v>14</v>
      </c>
      <c r="Q27" s="30">
        <f t="shared" si="1"/>
        <v>40</v>
      </c>
      <c r="R27" s="32">
        <f t="shared" si="1"/>
        <v>23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173" t="s">
        <v>166</v>
      </c>
      <c r="D29" s="174"/>
      <c r="E29" s="175"/>
      <c r="F29" s="4">
        <v>14</v>
      </c>
      <c r="G29" s="173" t="s">
        <v>40</v>
      </c>
      <c r="H29" s="174"/>
      <c r="I29" s="175"/>
      <c r="J29" s="4">
        <v>4</v>
      </c>
      <c r="K29" s="173" t="s">
        <v>287</v>
      </c>
      <c r="L29" s="174"/>
      <c r="M29" s="175"/>
      <c r="N29" s="4">
        <v>9</v>
      </c>
      <c r="O29" s="180" t="s">
        <v>283</v>
      </c>
      <c r="P29" s="174"/>
      <c r="Q29" s="175"/>
      <c r="R29" s="5">
        <v>8</v>
      </c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43"/>
      <c r="V30" s="39"/>
      <c r="W30" s="39"/>
      <c r="X30" s="39"/>
    </row>
    <row r="31" spans="1:24" x14ac:dyDescent="0.2">
      <c r="A31" s="83" t="str">
        <f t="shared" ref="A31:B48" si="2">A3</f>
        <v>18</v>
      </c>
      <c r="B31" s="86" t="str">
        <f t="shared" si="2"/>
        <v>Sherlock Washington</v>
      </c>
      <c r="C31" s="12">
        <v>5</v>
      </c>
      <c r="D31" s="13">
        <v>4</v>
      </c>
      <c r="E31" s="13">
        <v>0</v>
      </c>
      <c r="F31" s="14">
        <v>0</v>
      </c>
      <c r="G31" s="12">
        <v>4</v>
      </c>
      <c r="H31" s="13">
        <v>2</v>
      </c>
      <c r="I31" s="13">
        <v>1</v>
      </c>
      <c r="J31" s="14">
        <v>0</v>
      </c>
      <c r="K31" s="12">
        <v>5</v>
      </c>
      <c r="L31" s="13">
        <v>4</v>
      </c>
      <c r="M31" s="13">
        <v>0</v>
      </c>
      <c r="N31" s="14">
        <v>2</v>
      </c>
      <c r="O31" s="15">
        <v>5</v>
      </c>
      <c r="P31" s="13">
        <v>4</v>
      </c>
      <c r="Q31" s="13">
        <v>0</v>
      </c>
      <c r="R31" s="16">
        <v>1</v>
      </c>
      <c r="S31" s="17"/>
      <c r="U31" s="43"/>
      <c r="V31" s="42"/>
      <c r="W31" s="41"/>
      <c r="X31" s="39"/>
    </row>
    <row r="32" spans="1:24" ht="12.75" customHeight="1" x14ac:dyDescent="0.2">
      <c r="A32" s="83" t="str">
        <f t="shared" si="2"/>
        <v>11</v>
      </c>
      <c r="B32" s="86" t="str">
        <f t="shared" si="2"/>
        <v>Eddie Duran</v>
      </c>
      <c r="C32" s="12">
        <v>2</v>
      </c>
      <c r="D32" s="13">
        <v>0</v>
      </c>
      <c r="E32" s="13">
        <v>2</v>
      </c>
      <c r="F32" s="14">
        <v>0</v>
      </c>
      <c r="G32" s="12">
        <v>4</v>
      </c>
      <c r="H32" s="13">
        <v>0</v>
      </c>
      <c r="I32" s="13">
        <v>4</v>
      </c>
      <c r="J32" s="14">
        <v>0</v>
      </c>
      <c r="K32" s="12">
        <v>0</v>
      </c>
      <c r="L32" s="13">
        <v>0</v>
      </c>
      <c r="M32" s="13">
        <v>0</v>
      </c>
      <c r="N32" s="14">
        <v>0</v>
      </c>
      <c r="O32" s="15">
        <v>0</v>
      </c>
      <c r="P32" s="13">
        <v>0</v>
      </c>
      <c r="Q32" s="13">
        <v>0</v>
      </c>
      <c r="R32" s="16">
        <v>0</v>
      </c>
      <c r="S32" s="17">
        <v>0</v>
      </c>
      <c r="U32" s="41"/>
      <c r="V32" s="39"/>
      <c r="W32" s="39"/>
      <c r="X32" s="39"/>
    </row>
    <row r="33" spans="1:24" ht="12.75" customHeight="1" x14ac:dyDescent="0.2">
      <c r="A33" s="83" t="str">
        <f t="shared" si="2"/>
        <v>30</v>
      </c>
      <c r="B33" s="86" t="str">
        <f t="shared" si="2"/>
        <v>Krystle Allen</v>
      </c>
      <c r="C33" s="12">
        <v>0</v>
      </c>
      <c r="D33" s="13">
        <v>0</v>
      </c>
      <c r="E33" s="13">
        <v>0</v>
      </c>
      <c r="F33" s="14">
        <v>0</v>
      </c>
      <c r="G33" s="12"/>
      <c r="H33" s="13"/>
      <c r="I33" s="13"/>
      <c r="J33" s="14"/>
      <c r="K33" s="12"/>
      <c r="L33" s="13"/>
      <c r="M33" s="13"/>
      <c r="N33" s="14"/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</v>
      </c>
      <c r="B34" s="86" t="str">
        <f t="shared" si="2"/>
        <v>Jasmine Merrill</v>
      </c>
      <c r="C34" s="12">
        <v>5</v>
      </c>
      <c r="D34" s="13">
        <v>1</v>
      </c>
      <c r="E34" s="13">
        <v>2</v>
      </c>
      <c r="F34" s="14">
        <v>0</v>
      </c>
      <c r="G34" s="12">
        <v>4</v>
      </c>
      <c r="H34" s="13">
        <v>2</v>
      </c>
      <c r="I34" s="13">
        <v>0</v>
      </c>
      <c r="J34" s="14">
        <v>0</v>
      </c>
      <c r="K34" s="12">
        <v>5</v>
      </c>
      <c r="L34" s="13">
        <v>2</v>
      </c>
      <c r="M34" s="13">
        <v>2</v>
      </c>
      <c r="N34" s="14">
        <v>1</v>
      </c>
      <c r="O34" s="15">
        <v>4</v>
      </c>
      <c r="P34" s="13">
        <v>0</v>
      </c>
      <c r="Q34" s="13">
        <v>3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14</v>
      </c>
      <c r="B35" s="86" t="str">
        <f t="shared" si="2"/>
        <v>Doug Winthrop</v>
      </c>
      <c r="C35" s="12">
        <v>5</v>
      </c>
      <c r="D35" s="13">
        <v>4</v>
      </c>
      <c r="E35" s="13">
        <v>0</v>
      </c>
      <c r="F35" s="14">
        <v>1</v>
      </c>
      <c r="G35" s="12">
        <v>4</v>
      </c>
      <c r="H35" s="13">
        <v>1</v>
      </c>
      <c r="I35" s="13">
        <v>0</v>
      </c>
      <c r="J35" s="14">
        <v>0</v>
      </c>
      <c r="K35" s="12">
        <v>5</v>
      </c>
      <c r="L35" s="13">
        <v>2</v>
      </c>
      <c r="M35" s="13">
        <v>0</v>
      </c>
      <c r="N35" s="14">
        <v>0</v>
      </c>
      <c r="O35" s="15">
        <v>5</v>
      </c>
      <c r="P35" s="13">
        <v>1</v>
      </c>
      <c r="Q35" s="13">
        <v>1</v>
      </c>
      <c r="R35" s="16">
        <v>1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5</v>
      </c>
      <c r="B36" s="86" t="str">
        <f t="shared" si="2"/>
        <v>Andre Foster</v>
      </c>
      <c r="C36" s="12">
        <v>4</v>
      </c>
      <c r="D36" s="13">
        <v>0</v>
      </c>
      <c r="E36" s="13">
        <v>1</v>
      </c>
      <c r="F36" s="14">
        <v>1</v>
      </c>
      <c r="G36" s="12">
        <v>4</v>
      </c>
      <c r="H36" s="13">
        <v>0</v>
      </c>
      <c r="I36" s="13">
        <v>2</v>
      </c>
      <c r="J36" s="14">
        <v>1</v>
      </c>
      <c r="K36" s="12">
        <v>5</v>
      </c>
      <c r="L36" s="13">
        <v>2</v>
      </c>
      <c r="M36" s="13">
        <v>1</v>
      </c>
      <c r="N36" s="14">
        <v>0</v>
      </c>
      <c r="O36" s="15">
        <v>4</v>
      </c>
      <c r="P36" s="13">
        <v>3</v>
      </c>
      <c r="Q36" s="13">
        <v>0</v>
      </c>
      <c r="R36" s="16">
        <v>0</v>
      </c>
      <c r="S36" s="17" t="s">
        <v>8</v>
      </c>
      <c r="U36" s="164"/>
      <c r="V36" s="39"/>
      <c r="W36" s="44"/>
      <c r="X36" s="39"/>
    </row>
    <row r="37" spans="1:24" ht="12.75" customHeight="1" x14ac:dyDescent="0.2">
      <c r="A37" s="83" t="str">
        <f t="shared" si="2"/>
        <v>23</v>
      </c>
      <c r="B37" s="86" t="str">
        <f t="shared" si="2"/>
        <v>Naquela Wright</v>
      </c>
      <c r="C37" s="12">
        <v>2</v>
      </c>
      <c r="D37" s="13">
        <v>0</v>
      </c>
      <c r="E37" s="13">
        <v>2</v>
      </c>
      <c r="F37" s="14">
        <v>0</v>
      </c>
      <c r="G37" s="12">
        <v>3</v>
      </c>
      <c r="H37" s="13">
        <v>0</v>
      </c>
      <c r="I37" s="13">
        <v>0</v>
      </c>
      <c r="J37" s="14">
        <v>1</v>
      </c>
      <c r="K37" s="12">
        <v>5</v>
      </c>
      <c r="L37" s="13">
        <v>0</v>
      </c>
      <c r="M37" s="13">
        <v>3</v>
      </c>
      <c r="N37" s="14">
        <v>0</v>
      </c>
      <c r="O37" s="15">
        <v>4</v>
      </c>
      <c r="P37" s="13">
        <v>0</v>
      </c>
      <c r="Q37" s="13">
        <v>2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17</v>
      </c>
      <c r="B38" s="86" t="str">
        <f t="shared" si="2"/>
        <v>Casey Bahn</v>
      </c>
      <c r="C38" s="12">
        <v>5</v>
      </c>
      <c r="D38" s="13">
        <v>1</v>
      </c>
      <c r="E38" s="13">
        <v>2</v>
      </c>
      <c r="F38" s="14">
        <v>1</v>
      </c>
      <c r="G38" s="12"/>
      <c r="H38" s="13"/>
      <c r="I38" s="13"/>
      <c r="J38" s="14"/>
      <c r="K38" s="12">
        <v>5</v>
      </c>
      <c r="L38" s="13">
        <v>2</v>
      </c>
      <c r="M38" s="13">
        <v>2</v>
      </c>
      <c r="N38" s="14">
        <v>3</v>
      </c>
      <c r="O38" s="15">
        <v>5</v>
      </c>
      <c r="P38" s="13">
        <v>1</v>
      </c>
      <c r="Q38" s="13">
        <v>0</v>
      </c>
      <c r="R38" s="16">
        <v>2</v>
      </c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164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01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64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64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164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164"/>
      <c r="V49" s="39"/>
      <c r="W49" s="39"/>
      <c r="X49" s="39"/>
    </row>
    <row r="50" spans="1:30" x14ac:dyDescent="0.2">
      <c r="A50" s="18" t="s">
        <v>9</v>
      </c>
      <c r="B50" s="19" t="str">
        <f>B22</f>
        <v>Kevin Barrett</v>
      </c>
      <c r="C50" s="20">
        <v>28</v>
      </c>
      <c r="D50" s="21">
        <v>10</v>
      </c>
      <c r="E50" s="21">
        <v>9</v>
      </c>
      <c r="F50" s="22">
        <v>3</v>
      </c>
      <c r="G50" s="20">
        <v>23</v>
      </c>
      <c r="H50" s="21">
        <v>5</v>
      </c>
      <c r="I50" s="21">
        <v>7</v>
      </c>
      <c r="J50" s="22">
        <v>2</v>
      </c>
      <c r="K50" s="20">
        <v>30</v>
      </c>
      <c r="L50" s="21">
        <v>12</v>
      </c>
      <c r="M50" s="21">
        <v>8</v>
      </c>
      <c r="N50" s="22">
        <v>6</v>
      </c>
      <c r="O50" s="20">
        <v>27</v>
      </c>
      <c r="P50" s="21">
        <v>9</v>
      </c>
      <c r="Q50" s="21">
        <v>6</v>
      </c>
      <c r="R50" s="23">
        <v>4</v>
      </c>
      <c r="S50" s="24"/>
      <c r="U50" s="43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28</v>
      </c>
      <c r="D54" s="29">
        <f t="shared" si="3"/>
        <v>10</v>
      </c>
      <c r="E54" s="29">
        <f t="shared" si="3"/>
        <v>9</v>
      </c>
      <c r="F54" s="29">
        <f t="shared" si="3"/>
        <v>3</v>
      </c>
      <c r="G54" s="29">
        <f t="shared" si="3"/>
        <v>23</v>
      </c>
      <c r="H54" s="29">
        <f t="shared" si="3"/>
        <v>5</v>
      </c>
      <c r="I54" s="29">
        <f t="shared" si="3"/>
        <v>7</v>
      </c>
      <c r="J54" s="29">
        <f t="shared" si="3"/>
        <v>2</v>
      </c>
      <c r="K54" s="29">
        <f t="shared" si="3"/>
        <v>30</v>
      </c>
      <c r="L54" s="29">
        <f t="shared" si="3"/>
        <v>12</v>
      </c>
      <c r="M54" s="29">
        <f t="shared" si="3"/>
        <v>8</v>
      </c>
      <c r="N54" s="29">
        <f t="shared" si="3"/>
        <v>6</v>
      </c>
      <c r="O54" s="29">
        <f t="shared" si="3"/>
        <v>27</v>
      </c>
      <c r="P54" s="29">
        <f t="shared" si="3"/>
        <v>9</v>
      </c>
      <c r="Q54" s="29">
        <f t="shared" si="3"/>
        <v>6</v>
      </c>
      <c r="R54" s="29">
        <f t="shared" si="3"/>
        <v>4</v>
      </c>
      <c r="S54" s="24"/>
      <c r="U54" s="131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117</v>
      </c>
      <c r="D55" s="30">
        <f>SUM(P27,D54)</f>
        <v>24</v>
      </c>
      <c r="E55" s="30">
        <f>SUM(Q27,E54)</f>
        <v>49</v>
      </c>
      <c r="F55" s="30">
        <f>SUM(R27,F54)</f>
        <v>26</v>
      </c>
      <c r="G55" s="30">
        <f t="shared" ref="G55:R55" si="4">SUM(C55,G54)</f>
        <v>140</v>
      </c>
      <c r="H55" s="30">
        <f t="shared" si="4"/>
        <v>29</v>
      </c>
      <c r="I55" s="30">
        <f t="shared" si="4"/>
        <v>56</v>
      </c>
      <c r="J55" s="30">
        <f t="shared" si="4"/>
        <v>28</v>
      </c>
      <c r="K55" s="30">
        <f t="shared" si="4"/>
        <v>170</v>
      </c>
      <c r="L55" s="30">
        <f t="shared" si="4"/>
        <v>41</v>
      </c>
      <c r="M55" s="30">
        <f t="shared" si="4"/>
        <v>64</v>
      </c>
      <c r="N55" s="30">
        <f t="shared" si="4"/>
        <v>34</v>
      </c>
      <c r="O55" s="31">
        <f t="shared" si="4"/>
        <v>197</v>
      </c>
      <c r="P55" s="30">
        <f t="shared" si="4"/>
        <v>50</v>
      </c>
      <c r="Q55" s="30">
        <f t="shared" si="4"/>
        <v>70</v>
      </c>
      <c r="R55" s="32">
        <f t="shared" si="4"/>
        <v>38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29"/>
      <c r="O57" s="51" t="s">
        <v>14</v>
      </c>
      <c r="P57" s="52"/>
      <c r="Q57" s="4"/>
      <c r="R57" s="53">
        <f>SUM(F1,J1,N1,R1,F29,J29,N29,R29,F57,J57,N57)</f>
        <v>70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18</v>
      </c>
      <c r="B59" s="86" t="str">
        <f t="shared" ref="B59:B76" si="6">B31</f>
        <v>Sherlock Washington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35</v>
      </c>
      <c r="P59" s="88">
        <f>SUM(D3,H3,L3,P3,D31,H31,L31,P31,D59,H59,L59)</f>
        <v>20</v>
      </c>
      <c r="Q59" s="88">
        <f>SUM(E3,I3,M3,Q3,E31,I31,M31,Q31,E59,I59,M59)</f>
        <v>7</v>
      </c>
      <c r="R59" s="89">
        <f>SUM(F3,J3,N3,R3,F31,J31,N31,R31,F59,J59,N59)</f>
        <v>8</v>
      </c>
      <c r="S59" s="84">
        <f>IF(O59=0,0,AVERAGE(P59/O59))</f>
        <v>0.5714285714285714</v>
      </c>
      <c r="U59" s="43" t="s">
        <v>192</v>
      </c>
      <c r="V59" s="86" t="s">
        <v>78</v>
      </c>
      <c r="W59" s="59">
        <v>8</v>
      </c>
      <c r="X59" s="59">
        <v>8</v>
      </c>
      <c r="Y59" s="60">
        <v>0.5714285714285714</v>
      </c>
      <c r="Z59" s="60" t="s">
        <v>270</v>
      </c>
      <c r="AA59" s="60">
        <v>1</v>
      </c>
      <c r="AB59" s="60" t="s">
        <v>270</v>
      </c>
      <c r="AC59" s="59">
        <v>8</v>
      </c>
      <c r="AD59" s="105">
        <v>0.5714285714285714</v>
      </c>
    </row>
    <row r="60" spans="1:30" x14ac:dyDescent="0.2">
      <c r="A60" s="83" t="str">
        <f t="shared" si="5"/>
        <v>11</v>
      </c>
      <c r="B60" s="86" t="str">
        <f t="shared" si="6"/>
        <v>Eddie Duran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18</v>
      </c>
      <c r="P60" s="56">
        <f t="shared" si="7"/>
        <v>0</v>
      </c>
      <c r="Q60" s="56">
        <f t="shared" si="7"/>
        <v>13</v>
      </c>
      <c r="R60" s="91">
        <f t="shared" si="7"/>
        <v>0</v>
      </c>
      <c r="S60" s="85">
        <f t="shared" ref="S60:S76" si="8">IF(O60=0,0,AVERAGE(P60/O60))</f>
        <v>0</v>
      </c>
      <c r="U60" s="43" t="s">
        <v>113</v>
      </c>
      <c r="V60" s="86" t="s">
        <v>418</v>
      </c>
      <c r="W60" s="59">
        <v>0</v>
      </c>
      <c r="X60" s="59" t="s">
        <v>442</v>
      </c>
      <c r="Y60" s="60">
        <v>0</v>
      </c>
      <c r="Z60" s="60" t="s">
        <v>276</v>
      </c>
      <c r="AA60" s="60">
        <v>0</v>
      </c>
      <c r="AB60" s="60" t="s">
        <v>270</v>
      </c>
      <c r="AC60" s="59">
        <v>7</v>
      </c>
      <c r="AD60" s="105">
        <v>0</v>
      </c>
    </row>
    <row r="61" spans="1:30" x14ac:dyDescent="0.2">
      <c r="A61" s="83" t="str">
        <f t="shared" si="5"/>
        <v>30</v>
      </c>
      <c r="B61" s="86" t="str">
        <f t="shared" si="6"/>
        <v>Krystle Allen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0</v>
      </c>
      <c r="P61" s="56">
        <f t="shared" si="9"/>
        <v>0</v>
      </c>
      <c r="Q61" s="56">
        <f t="shared" si="9"/>
        <v>0</v>
      </c>
      <c r="R61" s="91">
        <f t="shared" si="9"/>
        <v>0</v>
      </c>
      <c r="S61" s="85">
        <f t="shared" si="8"/>
        <v>0</v>
      </c>
      <c r="U61" s="43" t="s">
        <v>127</v>
      </c>
      <c r="V61" s="86" t="s">
        <v>421</v>
      </c>
      <c r="W61" s="59">
        <v>0</v>
      </c>
      <c r="X61" s="59" t="s">
        <v>442</v>
      </c>
      <c r="Y61" s="60">
        <v>0</v>
      </c>
      <c r="Z61" s="60" t="s">
        <v>276</v>
      </c>
      <c r="AA61" s="60">
        <v>0</v>
      </c>
      <c r="AB61" s="60" t="s">
        <v>270</v>
      </c>
      <c r="AC61" s="59">
        <v>5</v>
      </c>
      <c r="AD61" s="105">
        <v>0</v>
      </c>
    </row>
    <row r="62" spans="1:30" x14ac:dyDescent="0.2">
      <c r="A62" s="83" t="str">
        <f t="shared" si="5"/>
        <v>2</v>
      </c>
      <c r="B62" s="86" t="str">
        <f t="shared" si="6"/>
        <v>Jasmine Merrill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32</v>
      </c>
      <c r="P62" s="56">
        <f t="shared" si="10"/>
        <v>6</v>
      </c>
      <c r="Q62" s="56">
        <f t="shared" si="10"/>
        <v>19</v>
      </c>
      <c r="R62" s="91">
        <f t="shared" si="10"/>
        <v>5</v>
      </c>
      <c r="S62" s="85">
        <f t="shared" si="8"/>
        <v>0.1875</v>
      </c>
      <c r="U62" s="43" t="s">
        <v>112</v>
      </c>
      <c r="V62" s="86" t="s">
        <v>364</v>
      </c>
      <c r="W62" s="59">
        <v>5</v>
      </c>
      <c r="X62" s="59">
        <v>5</v>
      </c>
      <c r="Y62" s="60">
        <v>0.1875</v>
      </c>
      <c r="Z62" s="60" t="s">
        <v>270</v>
      </c>
      <c r="AA62" s="60">
        <v>0.625</v>
      </c>
      <c r="AB62" s="60" t="s">
        <v>270</v>
      </c>
      <c r="AC62" s="59">
        <v>8</v>
      </c>
      <c r="AD62" s="105">
        <v>0.1875</v>
      </c>
    </row>
    <row r="63" spans="1:30" x14ac:dyDescent="0.2">
      <c r="A63" s="83" t="str">
        <f t="shared" si="5"/>
        <v>14</v>
      </c>
      <c r="B63" s="86" t="str">
        <f t="shared" si="6"/>
        <v>Doug Winthrop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34</v>
      </c>
      <c r="P63" s="56">
        <f t="shared" si="11"/>
        <v>9</v>
      </c>
      <c r="Q63" s="56">
        <f t="shared" si="11"/>
        <v>2</v>
      </c>
      <c r="R63" s="91">
        <f t="shared" si="11"/>
        <v>4</v>
      </c>
      <c r="S63" s="85">
        <f t="shared" si="8"/>
        <v>0.26470588235294118</v>
      </c>
      <c r="U63" s="43" t="s">
        <v>197</v>
      </c>
      <c r="V63" s="86" t="s">
        <v>128</v>
      </c>
      <c r="W63" s="59">
        <v>4</v>
      </c>
      <c r="X63" s="59">
        <v>4</v>
      </c>
      <c r="Y63" s="60">
        <v>0.26470588235294118</v>
      </c>
      <c r="Z63" s="60" t="s">
        <v>270</v>
      </c>
      <c r="AA63" s="60">
        <v>0.5</v>
      </c>
      <c r="AB63" s="60" t="s">
        <v>270</v>
      </c>
      <c r="AC63" s="59">
        <v>8</v>
      </c>
      <c r="AD63" s="105">
        <v>0.26470588235294118</v>
      </c>
    </row>
    <row r="64" spans="1:30" x14ac:dyDescent="0.2">
      <c r="A64" s="83" t="str">
        <f t="shared" si="5"/>
        <v>5</v>
      </c>
      <c r="B64" s="86" t="str">
        <f t="shared" si="6"/>
        <v>Andre Foster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31</v>
      </c>
      <c r="P64" s="56">
        <f t="shared" si="12"/>
        <v>9</v>
      </c>
      <c r="Q64" s="56">
        <f t="shared" si="12"/>
        <v>10</v>
      </c>
      <c r="R64" s="91">
        <f t="shared" si="12"/>
        <v>8</v>
      </c>
      <c r="S64" s="85">
        <f t="shared" si="8"/>
        <v>0.29032258064516131</v>
      </c>
      <c r="U64" s="43" t="s">
        <v>119</v>
      </c>
      <c r="V64" s="86" t="s">
        <v>365</v>
      </c>
      <c r="W64" s="59">
        <v>8</v>
      </c>
      <c r="X64" s="59">
        <v>8</v>
      </c>
      <c r="Y64" s="60">
        <v>0.29032258064516131</v>
      </c>
      <c r="Z64" s="60" t="s">
        <v>270</v>
      </c>
      <c r="AA64" s="60">
        <v>1</v>
      </c>
      <c r="AB64" s="60" t="s">
        <v>270</v>
      </c>
      <c r="AC64" s="59">
        <v>8</v>
      </c>
      <c r="AD64" s="105">
        <v>0.29032258064516131</v>
      </c>
    </row>
    <row r="65" spans="1:30" x14ac:dyDescent="0.2">
      <c r="A65" s="83" t="str">
        <f t="shared" si="5"/>
        <v>23</v>
      </c>
      <c r="B65" s="86" t="str">
        <f t="shared" si="6"/>
        <v>Naquela Wright</v>
      </c>
      <c r="C65" s="12"/>
      <c r="D65" s="13"/>
      <c r="E65" s="13"/>
      <c r="F65" s="106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25</v>
      </c>
      <c r="P65" s="56">
        <f t="shared" si="13"/>
        <v>0</v>
      </c>
      <c r="Q65" s="56">
        <f t="shared" si="13"/>
        <v>12</v>
      </c>
      <c r="R65" s="91">
        <f t="shared" si="13"/>
        <v>2</v>
      </c>
      <c r="S65" s="85">
        <f t="shared" si="8"/>
        <v>0</v>
      </c>
      <c r="U65" s="43" t="s">
        <v>174</v>
      </c>
      <c r="V65" s="86" t="s">
        <v>366</v>
      </c>
      <c r="W65" s="59">
        <v>2</v>
      </c>
      <c r="X65" s="59">
        <v>2</v>
      </c>
      <c r="Y65" s="60">
        <v>0</v>
      </c>
      <c r="Z65" s="60" t="s">
        <v>270</v>
      </c>
      <c r="AA65" s="60">
        <v>0.25</v>
      </c>
      <c r="AB65" s="60" t="s">
        <v>270</v>
      </c>
      <c r="AC65" s="59">
        <v>8</v>
      </c>
      <c r="AD65" s="105">
        <v>0</v>
      </c>
    </row>
    <row r="66" spans="1:30" x14ac:dyDescent="0.2">
      <c r="A66" s="83" t="str">
        <f t="shared" si="5"/>
        <v>17</v>
      </c>
      <c r="B66" s="86" t="str">
        <f t="shared" si="6"/>
        <v>Casey Bahn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22</v>
      </c>
      <c r="P66" s="56">
        <f t="shared" si="14"/>
        <v>6</v>
      </c>
      <c r="Q66" s="56">
        <f t="shared" si="14"/>
        <v>7</v>
      </c>
      <c r="R66" s="91">
        <f t="shared" si="14"/>
        <v>11</v>
      </c>
      <c r="S66" s="85">
        <f t="shared" si="8"/>
        <v>0.27272727272727271</v>
      </c>
      <c r="U66" s="43" t="s">
        <v>168</v>
      </c>
      <c r="V66" s="86" t="s">
        <v>249</v>
      </c>
      <c r="W66" s="59">
        <v>11</v>
      </c>
      <c r="X66" s="59">
        <v>11</v>
      </c>
      <c r="Y66" s="60">
        <v>0.27272727272727271</v>
      </c>
      <c r="Z66" s="60" t="s">
        <v>270</v>
      </c>
      <c r="AA66" s="60">
        <v>2.2000000000000002</v>
      </c>
      <c r="AB66" s="60" t="s">
        <v>270</v>
      </c>
      <c r="AC66" s="59">
        <v>5</v>
      </c>
      <c r="AD66" s="105">
        <v>0.27272727272727271</v>
      </c>
    </row>
    <row r="67" spans="1:30" x14ac:dyDescent="0.2">
      <c r="A67" s="83">
        <f t="shared" si="5"/>
        <v>0</v>
      </c>
      <c r="B67" s="86">
        <f t="shared" si="6"/>
        <v>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0</v>
      </c>
      <c r="P67" s="56">
        <f t="shared" si="15"/>
        <v>0</v>
      </c>
      <c r="Q67" s="56">
        <f t="shared" si="15"/>
        <v>0</v>
      </c>
      <c r="R67" s="91">
        <f t="shared" si="15"/>
        <v>0</v>
      </c>
      <c r="S67" s="85">
        <f t="shared" si="8"/>
        <v>0</v>
      </c>
      <c r="U67" s="43">
        <v>0</v>
      </c>
      <c r="V67" s="86">
        <v>0</v>
      </c>
      <c r="W67" s="59">
        <v>0</v>
      </c>
      <c r="X67" s="59" t="s">
        <v>442</v>
      </c>
      <c r="Y67" s="60">
        <v>0</v>
      </c>
      <c r="Z67" s="60" t="s">
        <v>276</v>
      </c>
      <c r="AA67" s="60">
        <v>0</v>
      </c>
      <c r="AB67" s="60" t="s">
        <v>277</v>
      </c>
      <c r="AC67" s="59">
        <v>0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Kevin Barrett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197</v>
      </c>
      <c r="P78" s="21">
        <f t="shared" si="25"/>
        <v>50</v>
      </c>
      <c r="Q78" s="142">
        <f t="shared" si="25"/>
        <v>70</v>
      </c>
      <c r="R78" s="141"/>
      <c r="S78" s="143">
        <f>SUM(Q78/O78)</f>
        <v>0.35532994923857869</v>
      </c>
      <c r="V78" s="56" t="s">
        <v>23</v>
      </c>
      <c r="W78" s="59">
        <v>38</v>
      </c>
      <c r="X78" s="59">
        <v>38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0.5714285714285714</v>
      </c>
      <c r="Z79" s="68"/>
      <c r="AA79" s="68">
        <v>2.2000000000000002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197</v>
      </c>
      <c r="P82" s="29">
        <f t="shared" si="26"/>
        <v>50</v>
      </c>
      <c r="Q82" s="29">
        <f t="shared" si="26"/>
        <v>70</v>
      </c>
      <c r="R82" s="29">
        <f t="shared" si="26"/>
        <v>38</v>
      </c>
      <c r="S82" s="69">
        <f>AVERAGE(P82/O82)</f>
        <v>0.25380710659898476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197</v>
      </c>
      <c r="D83" s="29">
        <f>SUM(P55,D82)</f>
        <v>50</v>
      </c>
      <c r="E83" s="29">
        <f>SUM(Q55,E82)</f>
        <v>70</v>
      </c>
      <c r="F83" s="29">
        <f>SUM(R55,F82)</f>
        <v>38</v>
      </c>
      <c r="G83" s="29">
        <f t="shared" ref="G83:M83" si="27">SUM(C83,G82)</f>
        <v>197</v>
      </c>
      <c r="H83" s="29">
        <f t="shared" si="27"/>
        <v>50</v>
      </c>
      <c r="I83" s="29">
        <f t="shared" si="27"/>
        <v>70</v>
      </c>
      <c r="J83" s="29">
        <f t="shared" si="27"/>
        <v>38</v>
      </c>
      <c r="K83" s="29">
        <f t="shared" si="27"/>
        <v>197</v>
      </c>
      <c r="L83" s="29">
        <f t="shared" si="27"/>
        <v>50</v>
      </c>
      <c r="M83" s="29">
        <f t="shared" si="27"/>
        <v>70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0.60629921259842523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367</v>
      </c>
      <c r="X86" s="79">
        <v>0.64467005076142136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U24:U54">
    <sortCondition ref="U24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47" priority="5" stopIfTrue="1" operator="equal">
      <formula>$Y$79</formula>
    </cfRule>
  </conditionalFormatting>
  <conditionalFormatting sqref="AA59:AB74 AA77:AB77">
    <cfRule type="cellIs" dxfId="46" priority="6" stopIfTrue="1" operator="equal">
      <formula>$AA$79</formula>
    </cfRule>
  </conditionalFormatting>
  <conditionalFormatting sqref="Y75:Z75">
    <cfRule type="cellIs" dxfId="45" priority="3" stopIfTrue="1" operator="equal">
      <formula>$Y$79</formula>
    </cfRule>
  </conditionalFormatting>
  <conditionalFormatting sqref="AA75:AB75">
    <cfRule type="cellIs" dxfId="44" priority="4" stopIfTrue="1" operator="equal">
      <formula>$AA$79</formula>
    </cfRule>
  </conditionalFormatting>
  <conditionalFormatting sqref="Y76:Z76">
    <cfRule type="cellIs" dxfId="43" priority="1" stopIfTrue="1" operator="equal">
      <formula>$Y$79</formula>
    </cfRule>
  </conditionalFormatting>
  <conditionalFormatting sqref="AA76:AB76">
    <cfRule type="cellIs" dxfId="4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20" ht="13.5" thickBot="1" x14ac:dyDescent="0.25">
      <c r="A1" s="1" t="s">
        <v>0</v>
      </c>
      <c r="B1" s="2" t="s">
        <v>1</v>
      </c>
      <c r="C1" s="173" t="s">
        <v>42</v>
      </c>
      <c r="D1" s="174"/>
      <c r="E1" s="175"/>
      <c r="F1" s="4">
        <v>12</v>
      </c>
      <c r="G1" s="173" t="s">
        <v>74</v>
      </c>
      <c r="H1" s="174"/>
      <c r="I1" s="175"/>
      <c r="J1" s="4">
        <v>9</v>
      </c>
      <c r="K1" s="173" t="s">
        <v>283</v>
      </c>
      <c r="L1" s="174"/>
      <c r="M1" s="175"/>
      <c r="N1" s="4">
        <v>2</v>
      </c>
      <c r="O1" s="173" t="s">
        <v>165</v>
      </c>
      <c r="P1" s="174"/>
      <c r="Q1" s="175"/>
      <c r="R1" s="4">
        <v>7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181</v>
      </c>
      <c r="B3" s="86" t="s">
        <v>153</v>
      </c>
      <c r="C3" s="12">
        <v>2</v>
      </c>
      <c r="D3" s="130">
        <v>1</v>
      </c>
      <c r="E3" s="130">
        <v>0</v>
      </c>
      <c r="F3" s="14">
        <v>0</v>
      </c>
      <c r="G3" s="12">
        <v>2</v>
      </c>
      <c r="H3" s="130">
        <v>0</v>
      </c>
      <c r="I3" s="130">
        <v>1</v>
      </c>
      <c r="J3" s="14">
        <v>7</v>
      </c>
      <c r="K3" s="116">
        <v>3</v>
      </c>
      <c r="L3" s="117">
        <v>0</v>
      </c>
      <c r="M3" s="117">
        <v>2</v>
      </c>
      <c r="N3" s="118">
        <v>3</v>
      </c>
      <c r="O3" s="116">
        <v>1</v>
      </c>
      <c r="P3" s="117">
        <v>0</v>
      </c>
      <c r="Q3" s="117">
        <v>1</v>
      </c>
      <c r="R3" s="118">
        <v>2</v>
      </c>
      <c r="S3" s="17"/>
      <c r="T3" s="99"/>
    </row>
    <row r="4" spans="1:20" x14ac:dyDescent="0.2">
      <c r="A4" s="83" t="s">
        <v>196</v>
      </c>
      <c r="B4" s="86" t="s">
        <v>138</v>
      </c>
      <c r="C4" s="12">
        <v>4</v>
      </c>
      <c r="D4" s="130">
        <v>2</v>
      </c>
      <c r="E4" s="130">
        <v>1</v>
      </c>
      <c r="F4" s="14">
        <v>1</v>
      </c>
      <c r="G4" s="12">
        <v>3</v>
      </c>
      <c r="H4" s="130">
        <v>0</v>
      </c>
      <c r="I4" s="130">
        <v>2</v>
      </c>
      <c r="J4" s="14">
        <v>0</v>
      </c>
      <c r="K4" s="116">
        <v>4</v>
      </c>
      <c r="L4" s="117">
        <v>2</v>
      </c>
      <c r="M4" s="117">
        <v>2</v>
      </c>
      <c r="N4" s="118">
        <v>2</v>
      </c>
      <c r="O4" s="116">
        <v>3</v>
      </c>
      <c r="P4" s="117">
        <v>1</v>
      </c>
      <c r="Q4" s="117">
        <v>1</v>
      </c>
      <c r="R4" s="118">
        <v>1</v>
      </c>
      <c r="S4" s="17"/>
      <c r="T4" s="99"/>
    </row>
    <row r="5" spans="1:20" x14ac:dyDescent="0.2">
      <c r="A5" s="83" t="s">
        <v>119</v>
      </c>
      <c r="B5" s="86" t="s">
        <v>238</v>
      </c>
      <c r="C5" s="12">
        <v>4</v>
      </c>
      <c r="D5" s="130">
        <v>1</v>
      </c>
      <c r="E5" s="130">
        <v>3</v>
      </c>
      <c r="F5" s="14">
        <v>0</v>
      </c>
      <c r="G5" s="12">
        <v>3</v>
      </c>
      <c r="H5" s="130">
        <v>0</v>
      </c>
      <c r="I5" s="130">
        <v>1</v>
      </c>
      <c r="J5" s="14">
        <v>2</v>
      </c>
      <c r="K5" s="116"/>
      <c r="L5" s="117"/>
      <c r="M5" s="117"/>
      <c r="N5" s="118"/>
      <c r="O5" s="116">
        <v>3</v>
      </c>
      <c r="P5" s="117">
        <v>0</v>
      </c>
      <c r="Q5" s="117">
        <v>2</v>
      </c>
      <c r="R5" s="118">
        <v>0</v>
      </c>
      <c r="S5" s="17" t="s">
        <v>8</v>
      </c>
      <c r="T5" s="99"/>
    </row>
    <row r="6" spans="1:20" x14ac:dyDescent="0.2">
      <c r="A6" s="83" t="s">
        <v>112</v>
      </c>
      <c r="B6" s="86" t="s">
        <v>262</v>
      </c>
      <c r="C6" s="12">
        <v>2</v>
      </c>
      <c r="D6" s="130">
        <v>0</v>
      </c>
      <c r="E6" s="130">
        <v>1</v>
      </c>
      <c r="F6" s="14">
        <v>0</v>
      </c>
      <c r="G6" s="12">
        <v>2</v>
      </c>
      <c r="H6" s="130">
        <v>0</v>
      </c>
      <c r="I6" s="130">
        <v>1</v>
      </c>
      <c r="J6" s="14">
        <v>1</v>
      </c>
      <c r="K6" s="116">
        <v>4</v>
      </c>
      <c r="L6" s="117">
        <v>2</v>
      </c>
      <c r="M6" s="117">
        <v>1</v>
      </c>
      <c r="N6" s="118">
        <v>0</v>
      </c>
      <c r="O6" s="116">
        <v>4</v>
      </c>
      <c r="P6" s="117">
        <v>2</v>
      </c>
      <c r="Q6" s="117">
        <v>1</v>
      </c>
      <c r="R6" s="118">
        <v>0</v>
      </c>
      <c r="S6" s="17"/>
      <c r="T6" s="99"/>
    </row>
    <row r="7" spans="1:20" x14ac:dyDescent="0.2">
      <c r="A7" s="83" t="s">
        <v>114</v>
      </c>
      <c r="B7" s="86" t="s">
        <v>258</v>
      </c>
      <c r="C7" s="12">
        <v>0</v>
      </c>
      <c r="D7" s="130">
        <v>0</v>
      </c>
      <c r="E7" s="130">
        <v>0</v>
      </c>
      <c r="F7" s="14">
        <v>1</v>
      </c>
      <c r="G7" s="12"/>
      <c r="H7" s="130"/>
      <c r="I7" s="130"/>
      <c r="J7" s="14"/>
      <c r="K7" s="116">
        <v>0</v>
      </c>
      <c r="L7" s="117">
        <v>0</v>
      </c>
      <c r="M7" s="117">
        <v>0</v>
      </c>
      <c r="N7" s="118">
        <v>0</v>
      </c>
      <c r="O7" s="116">
        <v>0</v>
      </c>
      <c r="P7" s="117">
        <v>0</v>
      </c>
      <c r="Q7" s="117">
        <v>0</v>
      </c>
      <c r="R7" s="118">
        <v>0</v>
      </c>
      <c r="S7" s="17"/>
      <c r="T7" s="99"/>
    </row>
    <row r="8" spans="1:20" x14ac:dyDescent="0.2">
      <c r="A8" s="83" t="s">
        <v>194</v>
      </c>
      <c r="B8" s="86" t="s">
        <v>259</v>
      </c>
      <c r="C8" s="12">
        <v>2</v>
      </c>
      <c r="D8" s="130">
        <v>0</v>
      </c>
      <c r="E8" s="130">
        <v>2</v>
      </c>
      <c r="F8" s="14">
        <v>0</v>
      </c>
      <c r="G8" s="12">
        <v>2</v>
      </c>
      <c r="H8" s="130">
        <v>0</v>
      </c>
      <c r="I8" s="130">
        <v>2</v>
      </c>
      <c r="J8" s="14">
        <v>1</v>
      </c>
      <c r="K8" s="116">
        <v>4</v>
      </c>
      <c r="L8" s="117">
        <v>1</v>
      </c>
      <c r="M8" s="117">
        <v>2</v>
      </c>
      <c r="N8" s="118">
        <v>0</v>
      </c>
      <c r="O8" s="116">
        <v>5</v>
      </c>
      <c r="P8" s="117">
        <v>2</v>
      </c>
      <c r="Q8" s="117">
        <v>3</v>
      </c>
      <c r="R8" s="118">
        <v>1</v>
      </c>
      <c r="S8" s="17"/>
      <c r="T8" s="99"/>
    </row>
    <row r="9" spans="1:20" x14ac:dyDescent="0.2">
      <c r="A9" s="83" t="s">
        <v>170</v>
      </c>
      <c r="B9" s="86" t="s">
        <v>275</v>
      </c>
      <c r="C9" s="12">
        <v>5</v>
      </c>
      <c r="D9" s="130">
        <v>2</v>
      </c>
      <c r="E9" s="130">
        <v>1</v>
      </c>
      <c r="F9" s="14">
        <v>2</v>
      </c>
      <c r="G9" s="12">
        <v>2</v>
      </c>
      <c r="H9" s="130">
        <v>0</v>
      </c>
      <c r="I9" s="130">
        <v>1</v>
      </c>
      <c r="J9" s="14">
        <v>0</v>
      </c>
      <c r="K9" s="116"/>
      <c r="L9" s="117"/>
      <c r="M9" s="117"/>
      <c r="N9" s="118"/>
      <c r="O9" s="116">
        <v>5</v>
      </c>
      <c r="P9" s="117">
        <v>3</v>
      </c>
      <c r="Q9" s="117">
        <v>1</v>
      </c>
      <c r="R9" s="118">
        <v>2</v>
      </c>
      <c r="S9" s="17"/>
      <c r="T9" s="99"/>
    </row>
    <row r="10" spans="1:20" x14ac:dyDescent="0.2">
      <c r="A10" s="83" t="s">
        <v>182</v>
      </c>
      <c r="B10" s="86" t="s">
        <v>340</v>
      </c>
      <c r="C10" s="12">
        <v>2</v>
      </c>
      <c r="D10" s="130">
        <v>1</v>
      </c>
      <c r="E10" s="130">
        <v>1</v>
      </c>
      <c r="F10" s="14">
        <v>0</v>
      </c>
      <c r="G10" s="12">
        <v>3</v>
      </c>
      <c r="H10" s="130">
        <v>0</v>
      </c>
      <c r="I10" s="130">
        <v>2</v>
      </c>
      <c r="J10" s="14">
        <v>0</v>
      </c>
      <c r="K10" s="116">
        <v>4</v>
      </c>
      <c r="L10" s="117">
        <v>2</v>
      </c>
      <c r="M10" s="117">
        <v>2</v>
      </c>
      <c r="N10" s="118">
        <v>1</v>
      </c>
      <c r="O10" s="116">
        <v>2</v>
      </c>
      <c r="P10" s="117">
        <v>1</v>
      </c>
      <c r="Q10" s="117">
        <v>1</v>
      </c>
      <c r="R10" s="118">
        <v>2</v>
      </c>
      <c r="S10" s="17"/>
      <c r="T10" s="99"/>
    </row>
    <row r="11" spans="1:20" x14ac:dyDescent="0.2">
      <c r="A11" s="83" t="s">
        <v>191</v>
      </c>
      <c r="B11" s="86" t="s">
        <v>341</v>
      </c>
      <c r="C11" s="12">
        <v>4</v>
      </c>
      <c r="D11" s="130">
        <v>0</v>
      </c>
      <c r="E11" s="130">
        <v>4</v>
      </c>
      <c r="F11" s="14">
        <v>0</v>
      </c>
      <c r="G11" s="12">
        <v>1</v>
      </c>
      <c r="H11" s="130">
        <v>0</v>
      </c>
      <c r="I11" s="130">
        <v>1</v>
      </c>
      <c r="J11" s="14">
        <v>0</v>
      </c>
      <c r="K11" s="116">
        <v>3</v>
      </c>
      <c r="L11" s="117">
        <v>0</v>
      </c>
      <c r="M11" s="117">
        <v>1</v>
      </c>
      <c r="N11" s="118">
        <v>0</v>
      </c>
      <c r="O11" s="116">
        <v>4</v>
      </c>
      <c r="P11" s="117">
        <v>0</v>
      </c>
      <c r="Q11" s="117">
        <v>4</v>
      </c>
      <c r="R11" s="118">
        <v>0</v>
      </c>
      <c r="S11" s="17"/>
      <c r="T11" s="99"/>
    </row>
    <row r="12" spans="1:20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0"/>
      <c r="Q12" s="130"/>
      <c r="R12" s="14"/>
      <c r="S12" s="17"/>
      <c r="T12" s="99"/>
    </row>
    <row r="13" spans="1:20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  <c r="T13" s="99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342</v>
      </c>
      <c r="C22" s="20">
        <v>25</v>
      </c>
      <c r="D22" s="21">
        <v>7</v>
      </c>
      <c r="E22" s="21">
        <v>13</v>
      </c>
      <c r="F22" s="22">
        <v>4</v>
      </c>
      <c r="G22" s="20">
        <v>18</v>
      </c>
      <c r="H22" s="21">
        <v>0</v>
      </c>
      <c r="I22" s="21">
        <v>11</v>
      </c>
      <c r="J22" s="22">
        <v>11</v>
      </c>
      <c r="K22" s="20">
        <v>22</v>
      </c>
      <c r="L22" s="21">
        <v>7</v>
      </c>
      <c r="M22" s="21">
        <v>10</v>
      </c>
      <c r="N22" s="22">
        <v>6</v>
      </c>
      <c r="O22" s="20">
        <v>27</v>
      </c>
      <c r="P22" s="21">
        <v>9</v>
      </c>
      <c r="Q22" s="21">
        <v>14</v>
      </c>
      <c r="R22" s="22">
        <v>8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f t="shared" ref="C26:R26" si="0">SUM(C3:C20)</f>
        <v>25</v>
      </c>
      <c r="D26" s="29">
        <f t="shared" si="0"/>
        <v>7</v>
      </c>
      <c r="E26" s="29">
        <f t="shared" si="0"/>
        <v>13</v>
      </c>
      <c r="F26" s="29">
        <f t="shared" si="0"/>
        <v>4</v>
      </c>
      <c r="G26" s="29">
        <f t="shared" si="0"/>
        <v>18</v>
      </c>
      <c r="H26" s="29">
        <f t="shared" si="0"/>
        <v>0</v>
      </c>
      <c r="I26" s="29">
        <f t="shared" si="0"/>
        <v>11</v>
      </c>
      <c r="J26" s="29">
        <f t="shared" si="0"/>
        <v>11</v>
      </c>
      <c r="K26" s="29">
        <f t="shared" si="0"/>
        <v>22</v>
      </c>
      <c r="L26" s="29">
        <f t="shared" si="0"/>
        <v>7</v>
      </c>
      <c r="M26" s="29">
        <f t="shared" si="0"/>
        <v>10</v>
      </c>
      <c r="N26" s="29">
        <f t="shared" si="0"/>
        <v>6</v>
      </c>
      <c r="O26" s="29">
        <f t="shared" si="0"/>
        <v>27</v>
      </c>
      <c r="P26" s="29">
        <f t="shared" si="0"/>
        <v>9</v>
      </c>
      <c r="Q26" s="29">
        <f t="shared" si="0"/>
        <v>14</v>
      </c>
      <c r="R26" s="29">
        <f t="shared" si="0"/>
        <v>8</v>
      </c>
      <c r="S26" s="24"/>
      <c r="U26" s="39"/>
    </row>
    <row r="27" spans="1:24" ht="13.5" thickBot="1" x14ac:dyDescent="0.25">
      <c r="A27" s="18"/>
      <c r="B27" s="28" t="s">
        <v>11</v>
      </c>
      <c r="C27" s="30">
        <f>C26</f>
        <v>25</v>
      </c>
      <c r="D27" s="30">
        <f>D26</f>
        <v>7</v>
      </c>
      <c r="E27" s="30">
        <f>E26</f>
        <v>13</v>
      </c>
      <c r="F27" s="30">
        <f>F26</f>
        <v>4</v>
      </c>
      <c r="G27" s="30">
        <f t="shared" ref="G27:R27" si="1">SUM(C27,G26)</f>
        <v>43</v>
      </c>
      <c r="H27" s="30">
        <f t="shared" si="1"/>
        <v>7</v>
      </c>
      <c r="I27" s="30">
        <f t="shared" si="1"/>
        <v>24</v>
      </c>
      <c r="J27" s="30">
        <f t="shared" si="1"/>
        <v>15</v>
      </c>
      <c r="K27" s="30">
        <f t="shared" si="1"/>
        <v>65</v>
      </c>
      <c r="L27" s="30">
        <f t="shared" si="1"/>
        <v>14</v>
      </c>
      <c r="M27" s="30">
        <f t="shared" si="1"/>
        <v>34</v>
      </c>
      <c r="N27" s="30">
        <f t="shared" si="1"/>
        <v>21</v>
      </c>
      <c r="O27" s="31">
        <f t="shared" si="1"/>
        <v>92</v>
      </c>
      <c r="P27" s="30">
        <f t="shared" si="1"/>
        <v>23</v>
      </c>
      <c r="Q27" s="30">
        <f t="shared" si="1"/>
        <v>48</v>
      </c>
      <c r="R27" s="32">
        <f t="shared" si="1"/>
        <v>29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173" t="s">
        <v>38</v>
      </c>
      <c r="D29" s="174"/>
      <c r="E29" s="175"/>
      <c r="F29" s="4">
        <v>13</v>
      </c>
      <c r="G29" s="173" t="s">
        <v>287</v>
      </c>
      <c r="H29" s="174"/>
      <c r="I29" s="175"/>
      <c r="J29" s="4">
        <v>11</v>
      </c>
      <c r="K29" s="173" t="s">
        <v>71</v>
      </c>
      <c r="L29" s="174"/>
      <c r="M29" s="175"/>
      <c r="N29" s="4">
        <v>15</v>
      </c>
      <c r="O29" s="180" t="s">
        <v>166</v>
      </c>
      <c r="P29" s="174"/>
      <c r="Q29" s="175"/>
      <c r="R29" s="5">
        <v>6</v>
      </c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8" t="s">
        <v>4</v>
      </c>
      <c r="P30" s="8" t="s">
        <v>5</v>
      </c>
      <c r="Q30" s="8" t="s">
        <v>6</v>
      </c>
      <c r="R30" s="167" t="s">
        <v>7</v>
      </c>
      <c r="S30" s="10"/>
      <c r="U30" s="43"/>
      <c r="V30" s="39"/>
      <c r="W30" s="39"/>
      <c r="X30" s="39"/>
    </row>
    <row r="31" spans="1:24" x14ac:dyDescent="0.2">
      <c r="A31" s="83" t="str">
        <f t="shared" ref="A31:B46" si="2">A3</f>
        <v>15</v>
      </c>
      <c r="B31" s="86" t="str">
        <f t="shared" si="2"/>
        <v>John Patterson</v>
      </c>
      <c r="C31" s="12">
        <v>2</v>
      </c>
      <c r="D31" s="130">
        <v>0</v>
      </c>
      <c r="E31" s="130">
        <v>2</v>
      </c>
      <c r="F31" s="14">
        <v>2</v>
      </c>
      <c r="G31" s="12">
        <v>3</v>
      </c>
      <c r="H31" s="130">
        <v>1</v>
      </c>
      <c r="I31" s="130">
        <v>1</v>
      </c>
      <c r="J31" s="14">
        <v>1</v>
      </c>
      <c r="K31" s="12">
        <v>0</v>
      </c>
      <c r="L31" s="130">
        <v>0</v>
      </c>
      <c r="M31" s="130">
        <v>0</v>
      </c>
      <c r="N31" s="14">
        <v>0</v>
      </c>
      <c r="O31" s="15">
        <v>3</v>
      </c>
      <c r="P31" s="130">
        <v>0</v>
      </c>
      <c r="Q31" s="130">
        <v>3</v>
      </c>
      <c r="R31" s="16">
        <v>5</v>
      </c>
      <c r="S31" s="17"/>
      <c r="U31" s="43"/>
      <c r="V31" s="42"/>
      <c r="W31" s="41"/>
      <c r="X31" s="39"/>
    </row>
    <row r="32" spans="1:24" ht="12.75" customHeight="1" x14ac:dyDescent="0.2">
      <c r="A32" s="83" t="str">
        <f t="shared" si="2"/>
        <v>19</v>
      </c>
      <c r="B32" s="86" t="str">
        <f t="shared" si="2"/>
        <v>Rich Koppenjan</v>
      </c>
      <c r="C32" s="12">
        <v>4</v>
      </c>
      <c r="D32" s="130">
        <v>1</v>
      </c>
      <c r="E32" s="130">
        <v>2</v>
      </c>
      <c r="F32" s="14">
        <v>0</v>
      </c>
      <c r="G32" s="12">
        <v>2</v>
      </c>
      <c r="H32" s="130">
        <v>1</v>
      </c>
      <c r="I32" s="130">
        <v>0</v>
      </c>
      <c r="J32" s="14">
        <v>0</v>
      </c>
      <c r="K32" s="12">
        <v>4</v>
      </c>
      <c r="L32" s="130">
        <v>0</v>
      </c>
      <c r="M32" s="130">
        <v>3</v>
      </c>
      <c r="N32" s="14">
        <v>0</v>
      </c>
      <c r="O32" s="15">
        <v>4</v>
      </c>
      <c r="P32" s="130">
        <v>1</v>
      </c>
      <c r="Q32" s="130">
        <v>2</v>
      </c>
      <c r="R32" s="16">
        <v>0</v>
      </c>
      <c r="S32" s="17"/>
      <c r="U32" s="41"/>
      <c r="V32" s="39"/>
      <c r="W32" s="39"/>
      <c r="X32" s="39"/>
    </row>
    <row r="33" spans="1:24" ht="12.75" customHeight="1" x14ac:dyDescent="0.2">
      <c r="A33" s="83" t="str">
        <f t="shared" si="2"/>
        <v>5</v>
      </c>
      <c r="B33" s="86" t="str">
        <f t="shared" si="2"/>
        <v>Omar Atin</v>
      </c>
      <c r="C33" s="12">
        <v>4</v>
      </c>
      <c r="D33" s="130">
        <v>0</v>
      </c>
      <c r="E33" s="130">
        <v>3</v>
      </c>
      <c r="F33" s="14">
        <v>0</v>
      </c>
      <c r="G33" s="12">
        <v>5</v>
      </c>
      <c r="H33" s="130">
        <v>0</v>
      </c>
      <c r="I33" s="130">
        <v>3</v>
      </c>
      <c r="J33" s="14">
        <v>0</v>
      </c>
      <c r="K33" s="12">
        <v>3</v>
      </c>
      <c r="L33" s="130">
        <v>1</v>
      </c>
      <c r="M33" s="130">
        <v>2</v>
      </c>
      <c r="N33" s="14">
        <v>2</v>
      </c>
      <c r="O33" s="15">
        <v>0</v>
      </c>
      <c r="P33" s="130">
        <v>0</v>
      </c>
      <c r="Q33" s="130">
        <v>0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</v>
      </c>
      <c r="B34" s="86" t="str">
        <f t="shared" si="2"/>
        <v>Deshaun Widener</v>
      </c>
      <c r="C34" s="12">
        <v>1</v>
      </c>
      <c r="D34" s="130">
        <v>1</v>
      </c>
      <c r="E34" s="130">
        <v>0</v>
      </c>
      <c r="F34" s="14">
        <v>0</v>
      </c>
      <c r="G34" s="12">
        <v>5</v>
      </c>
      <c r="H34" s="130">
        <v>2</v>
      </c>
      <c r="I34" s="130">
        <v>3</v>
      </c>
      <c r="J34" s="14">
        <v>1</v>
      </c>
      <c r="K34" s="12">
        <v>4</v>
      </c>
      <c r="L34" s="130">
        <v>2</v>
      </c>
      <c r="M34" s="130">
        <v>1</v>
      </c>
      <c r="N34" s="14">
        <v>1</v>
      </c>
      <c r="O34" s="15">
        <v>4</v>
      </c>
      <c r="P34" s="130">
        <v>0</v>
      </c>
      <c r="Q34" s="130">
        <v>2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</v>
      </c>
      <c r="B35" s="86" t="str">
        <f t="shared" si="2"/>
        <v>Amy Lucas</v>
      </c>
      <c r="C35" s="12">
        <v>1</v>
      </c>
      <c r="D35" s="130">
        <v>0</v>
      </c>
      <c r="E35" s="130">
        <v>1</v>
      </c>
      <c r="F35" s="14">
        <v>0</v>
      </c>
      <c r="G35" s="12">
        <v>0</v>
      </c>
      <c r="H35" s="130">
        <v>0</v>
      </c>
      <c r="I35" s="130">
        <v>0</v>
      </c>
      <c r="J35" s="14">
        <v>0</v>
      </c>
      <c r="K35" s="12"/>
      <c r="L35" s="130"/>
      <c r="M35" s="130"/>
      <c r="N35" s="14"/>
      <c r="O35" s="15"/>
      <c r="P35" s="130"/>
      <c r="Q35" s="130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6</v>
      </c>
      <c r="B36" s="86" t="str">
        <f t="shared" si="2"/>
        <v>Alfonso Harrell</v>
      </c>
      <c r="C36" s="12">
        <v>3</v>
      </c>
      <c r="D36" s="130">
        <v>1</v>
      </c>
      <c r="E36" s="130">
        <v>2</v>
      </c>
      <c r="F36" s="14">
        <v>0</v>
      </c>
      <c r="G36" s="12">
        <v>4</v>
      </c>
      <c r="H36" s="130">
        <v>2</v>
      </c>
      <c r="I36" s="130">
        <v>2</v>
      </c>
      <c r="J36" s="14">
        <v>0</v>
      </c>
      <c r="K36" s="12">
        <v>4</v>
      </c>
      <c r="L36" s="130">
        <v>1</v>
      </c>
      <c r="M36" s="130">
        <v>3</v>
      </c>
      <c r="N36" s="14">
        <v>0</v>
      </c>
      <c r="O36" s="15">
        <v>4</v>
      </c>
      <c r="P36" s="130">
        <v>2</v>
      </c>
      <c r="Q36" s="130">
        <v>2</v>
      </c>
      <c r="R36" s="16">
        <v>0</v>
      </c>
      <c r="S36" s="17" t="s">
        <v>8</v>
      </c>
      <c r="U36" s="164"/>
      <c r="V36" s="39"/>
      <c r="W36" s="44"/>
      <c r="X36" s="39"/>
    </row>
    <row r="37" spans="1:24" ht="12.75" customHeight="1" x14ac:dyDescent="0.2">
      <c r="A37" s="83" t="str">
        <f t="shared" si="2"/>
        <v>24</v>
      </c>
      <c r="B37" s="86" t="str">
        <f t="shared" si="2"/>
        <v>Lamont Bordley</v>
      </c>
      <c r="C37" s="12">
        <v>4</v>
      </c>
      <c r="D37" s="130">
        <v>1</v>
      </c>
      <c r="E37" s="130">
        <v>3</v>
      </c>
      <c r="F37" s="14">
        <v>0</v>
      </c>
      <c r="G37" s="12">
        <v>5</v>
      </c>
      <c r="H37" s="130">
        <v>2</v>
      </c>
      <c r="I37" s="130">
        <v>3</v>
      </c>
      <c r="J37" s="14">
        <v>1</v>
      </c>
      <c r="K37" s="12">
        <v>4</v>
      </c>
      <c r="L37" s="130">
        <v>0</v>
      </c>
      <c r="M37" s="130">
        <v>4</v>
      </c>
      <c r="N37" s="14">
        <v>1</v>
      </c>
      <c r="O37" s="15">
        <v>4</v>
      </c>
      <c r="P37" s="130">
        <v>0</v>
      </c>
      <c r="Q37" s="130">
        <v>2</v>
      </c>
      <c r="R37" s="16">
        <v>1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12</v>
      </c>
      <c r="B38" s="86" t="str">
        <f t="shared" si="2"/>
        <v>Wally Salahuddin</v>
      </c>
      <c r="C38" s="12">
        <v>2</v>
      </c>
      <c r="D38" s="130">
        <v>0</v>
      </c>
      <c r="E38" s="130">
        <v>2</v>
      </c>
      <c r="F38" s="14">
        <v>1</v>
      </c>
      <c r="G38" s="12">
        <v>5</v>
      </c>
      <c r="H38" s="130">
        <v>4</v>
      </c>
      <c r="I38" s="130">
        <v>1</v>
      </c>
      <c r="J38" s="14">
        <v>3</v>
      </c>
      <c r="K38" s="12">
        <v>2</v>
      </c>
      <c r="L38" s="130">
        <v>0</v>
      </c>
      <c r="M38" s="130">
        <v>0</v>
      </c>
      <c r="N38" s="14">
        <v>1</v>
      </c>
      <c r="O38" s="15">
        <v>4</v>
      </c>
      <c r="P38" s="130">
        <v>2</v>
      </c>
      <c r="Q38" s="130">
        <v>1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3</v>
      </c>
      <c r="B39" s="86" t="str">
        <f t="shared" si="2"/>
        <v>Marvin Morgan</v>
      </c>
      <c r="C39" s="12">
        <v>1</v>
      </c>
      <c r="D39" s="130">
        <v>0</v>
      </c>
      <c r="E39" s="130">
        <v>1</v>
      </c>
      <c r="F39" s="14">
        <v>0</v>
      </c>
      <c r="G39" s="12">
        <v>1</v>
      </c>
      <c r="H39" s="130">
        <v>0</v>
      </c>
      <c r="I39" s="130">
        <v>1</v>
      </c>
      <c r="J39" s="14">
        <v>0</v>
      </c>
      <c r="K39" s="12">
        <v>1</v>
      </c>
      <c r="L39" s="130">
        <v>0</v>
      </c>
      <c r="M39" s="130">
        <v>1</v>
      </c>
      <c r="N39" s="14">
        <v>0</v>
      </c>
      <c r="O39" s="15"/>
      <c r="P39" s="130"/>
      <c r="Q39" s="130"/>
      <c r="R39" s="16"/>
      <c r="S39" s="17"/>
      <c r="U39" s="164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U40" s="101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164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164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164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164"/>
      <c r="V49" s="39"/>
      <c r="W49" s="39"/>
      <c r="X49" s="39"/>
    </row>
    <row r="50" spans="1:30" x14ac:dyDescent="0.2">
      <c r="A50" s="18" t="s">
        <v>9</v>
      </c>
      <c r="B50" s="19" t="str">
        <f>B22</f>
        <v>Ken Sanchez</v>
      </c>
      <c r="C50" s="20">
        <v>22</v>
      </c>
      <c r="D50" s="21">
        <v>4</v>
      </c>
      <c r="E50" s="21">
        <v>16</v>
      </c>
      <c r="F50" s="22">
        <v>3</v>
      </c>
      <c r="G50" s="20">
        <v>30</v>
      </c>
      <c r="H50" s="21">
        <v>12</v>
      </c>
      <c r="I50" s="21">
        <v>14</v>
      </c>
      <c r="J50" s="22">
        <v>6</v>
      </c>
      <c r="K50" s="20">
        <v>22</v>
      </c>
      <c r="L50" s="21">
        <v>4</v>
      </c>
      <c r="M50" s="21">
        <v>14</v>
      </c>
      <c r="N50" s="22">
        <v>5</v>
      </c>
      <c r="O50" s="20">
        <v>23</v>
      </c>
      <c r="P50" s="21">
        <v>5</v>
      </c>
      <c r="Q50" s="21">
        <v>12</v>
      </c>
      <c r="R50" s="23">
        <v>8</v>
      </c>
      <c r="S50" s="24"/>
      <c r="U50" s="43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22</v>
      </c>
      <c r="D54" s="29">
        <f t="shared" si="4"/>
        <v>4</v>
      </c>
      <c r="E54" s="29">
        <f t="shared" si="4"/>
        <v>16</v>
      </c>
      <c r="F54" s="29">
        <f t="shared" si="4"/>
        <v>3</v>
      </c>
      <c r="G54" s="29">
        <f t="shared" si="4"/>
        <v>30</v>
      </c>
      <c r="H54" s="29">
        <f t="shared" si="4"/>
        <v>12</v>
      </c>
      <c r="I54" s="29">
        <f t="shared" si="4"/>
        <v>14</v>
      </c>
      <c r="J54" s="29">
        <f t="shared" si="4"/>
        <v>6</v>
      </c>
      <c r="K54" s="29">
        <f t="shared" si="4"/>
        <v>22</v>
      </c>
      <c r="L54" s="29">
        <f t="shared" si="4"/>
        <v>4</v>
      </c>
      <c r="M54" s="29">
        <f t="shared" si="4"/>
        <v>14</v>
      </c>
      <c r="N54" s="29">
        <f t="shared" si="4"/>
        <v>5</v>
      </c>
      <c r="O54" s="29">
        <f t="shared" si="4"/>
        <v>23</v>
      </c>
      <c r="P54" s="29">
        <f t="shared" si="4"/>
        <v>5</v>
      </c>
      <c r="Q54" s="29">
        <f t="shared" si="4"/>
        <v>12</v>
      </c>
      <c r="R54" s="29">
        <f t="shared" si="4"/>
        <v>8</v>
      </c>
      <c r="S54" s="24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114</v>
      </c>
      <c r="D55" s="30">
        <f>SUM(P27,D54)</f>
        <v>27</v>
      </c>
      <c r="E55" s="30">
        <f>SUM(Q27,E54)</f>
        <v>64</v>
      </c>
      <c r="F55" s="30">
        <f>SUM(R27,F54)</f>
        <v>32</v>
      </c>
      <c r="G55" s="30">
        <f t="shared" ref="G55:R55" si="5">SUM(C55,G54)</f>
        <v>144</v>
      </c>
      <c r="H55" s="30">
        <f t="shared" si="5"/>
        <v>39</v>
      </c>
      <c r="I55" s="30">
        <f t="shared" si="5"/>
        <v>78</v>
      </c>
      <c r="J55" s="30">
        <f t="shared" si="5"/>
        <v>38</v>
      </c>
      <c r="K55" s="30">
        <f t="shared" si="5"/>
        <v>166</v>
      </c>
      <c r="L55" s="30">
        <f t="shared" si="5"/>
        <v>43</v>
      </c>
      <c r="M55" s="30">
        <f t="shared" si="5"/>
        <v>92</v>
      </c>
      <c r="N55" s="30">
        <f t="shared" si="5"/>
        <v>43</v>
      </c>
      <c r="O55" s="31">
        <f t="shared" si="5"/>
        <v>189</v>
      </c>
      <c r="P55" s="30">
        <f t="shared" si="5"/>
        <v>48</v>
      </c>
      <c r="Q55" s="30">
        <f t="shared" si="5"/>
        <v>104</v>
      </c>
      <c r="R55" s="32">
        <f t="shared" si="5"/>
        <v>51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42</v>
      </c>
      <c r="D57" s="174"/>
      <c r="E57" s="175"/>
      <c r="F57" s="49">
        <v>8</v>
      </c>
      <c r="G57" s="173"/>
      <c r="H57" s="174"/>
      <c r="I57" s="175"/>
      <c r="J57" s="49"/>
      <c r="K57" s="173"/>
      <c r="L57" s="174"/>
      <c r="M57" s="176"/>
      <c r="N57" s="29"/>
      <c r="O57" s="51" t="s">
        <v>14</v>
      </c>
      <c r="P57" s="52"/>
      <c r="Q57" s="4"/>
      <c r="R57" s="53">
        <f>SUM(F1,J1,N1,R1,F29,J29,N29,R29,F57,J57,N57)</f>
        <v>83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15</v>
      </c>
      <c r="B59" s="86" t="str">
        <f t="shared" ref="B59:B76" si="7">B31</f>
        <v>John Patterson</v>
      </c>
      <c r="C59" s="12">
        <v>3</v>
      </c>
      <c r="D59" s="130">
        <v>0</v>
      </c>
      <c r="E59" s="130">
        <v>3</v>
      </c>
      <c r="F59" s="14">
        <v>6</v>
      </c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19</v>
      </c>
      <c r="P59" s="88">
        <f>SUM(D3,H3,L3,P3,D31,H31,L31,P31,D59,H59,L59)</f>
        <v>2</v>
      </c>
      <c r="Q59" s="88">
        <f>SUM(E3,I3,M3,Q3,E31,I31,M31,Q31,E59,I59,M59)</f>
        <v>13</v>
      </c>
      <c r="R59" s="89">
        <f>SUM(F3,J3,N3,R3,F31,J31,N31,R31,F59,J59,N59)</f>
        <v>26</v>
      </c>
      <c r="S59" s="84">
        <f>IF(O59=0,0,AVERAGE(P59/O59))</f>
        <v>0.10526315789473684</v>
      </c>
      <c r="U59" s="43" t="s">
        <v>181</v>
      </c>
      <c r="V59" s="86" t="s">
        <v>153</v>
      </c>
      <c r="W59" s="59">
        <v>26</v>
      </c>
      <c r="X59" s="59">
        <v>26</v>
      </c>
      <c r="Y59" s="60">
        <v>0.10526315789473684</v>
      </c>
      <c r="Z59" s="60" t="s">
        <v>276</v>
      </c>
      <c r="AA59" s="60">
        <v>2.8888888888888888</v>
      </c>
      <c r="AB59" s="60" t="s">
        <v>270</v>
      </c>
      <c r="AC59" s="59">
        <v>9</v>
      </c>
      <c r="AD59" s="105">
        <v>0.1</v>
      </c>
    </row>
    <row r="60" spans="1:30" x14ac:dyDescent="0.2">
      <c r="A60" s="83" t="str">
        <f t="shared" si="6"/>
        <v>19</v>
      </c>
      <c r="B60" s="86" t="str">
        <f t="shared" si="7"/>
        <v>Rich Koppenjan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28</v>
      </c>
      <c r="P60" s="56">
        <f t="shared" si="8"/>
        <v>8</v>
      </c>
      <c r="Q60" s="56">
        <f t="shared" si="8"/>
        <v>13</v>
      </c>
      <c r="R60" s="91">
        <f t="shared" si="8"/>
        <v>4</v>
      </c>
      <c r="S60" s="85">
        <f t="shared" ref="S60:S76" si="9">IF(O60=0,0,AVERAGE(P60/O60))</f>
        <v>0.2857142857142857</v>
      </c>
      <c r="U60" s="43" t="s">
        <v>196</v>
      </c>
      <c r="V60" s="86" t="s">
        <v>138</v>
      </c>
      <c r="W60" s="59">
        <v>4</v>
      </c>
      <c r="X60" s="59">
        <v>4</v>
      </c>
      <c r="Y60" s="60">
        <v>0.2857142857142857</v>
      </c>
      <c r="Z60" s="60" t="s">
        <v>270</v>
      </c>
      <c r="AA60" s="60">
        <v>0.5</v>
      </c>
      <c r="AB60" s="60" t="s">
        <v>270</v>
      </c>
      <c r="AC60" s="59">
        <v>8</v>
      </c>
      <c r="AD60" s="105">
        <v>0.2857142857142857</v>
      </c>
    </row>
    <row r="61" spans="1:30" x14ac:dyDescent="0.2">
      <c r="A61" s="83" t="str">
        <f t="shared" si="6"/>
        <v>5</v>
      </c>
      <c r="B61" s="86" t="str">
        <f t="shared" si="7"/>
        <v>Omar Atin</v>
      </c>
      <c r="C61" s="12">
        <v>3</v>
      </c>
      <c r="D61" s="130">
        <v>1</v>
      </c>
      <c r="E61" s="130">
        <v>1</v>
      </c>
      <c r="F61" s="14">
        <v>1</v>
      </c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25</v>
      </c>
      <c r="P61" s="56">
        <f t="shared" si="10"/>
        <v>3</v>
      </c>
      <c r="Q61" s="56">
        <f t="shared" si="10"/>
        <v>15</v>
      </c>
      <c r="R61" s="91">
        <f t="shared" si="10"/>
        <v>6</v>
      </c>
      <c r="S61" s="85">
        <f t="shared" si="9"/>
        <v>0.12</v>
      </c>
      <c r="U61" s="43" t="s">
        <v>119</v>
      </c>
      <c r="V61" s="86" t="s">
        <v>238</v>
      </c>
      <c r="W61" s="59">
        <v>6</v>
      </c>
      <c r="X61" s="59">
        <v>6</v>
      </c>
      <c r="Y61" s="60">
        <v>0.12</v>
      </c>
      <c r="Z61" s="60" t="s">
        <v>270</v>
      </c>
      <c r="AA61" s="60">
        <v>0.75</v>
      </c>
      <c r="AB61" s="60" t="s">
        <v>270</v>
      </c>
      <c r="AC61" s="59">
        <v>8</v>
      </c>
      <c r="AD61" s="105">
        <v>0.12</v>
      </c>
    </row>
    <row r="62" spans="1:30" x14ac:dyDescent="0.2">
      <c r="A62" s="83" t="str">
        <f t="shared" si="6"/>
        <v>2</v>
      </c>
      <c r="B62" s="86" t="str">
        <f t="shared" si="7"/>
        <v>Deshaun Widener</v>
      </c>
      <c r="C62" s="12">
        <v>3</v>
      </c>
      <c r="D62" s="130">
        <v>0</v>
      </c>
      <c r="E62" s="130">
        <v>1</v>
      </c>
      <c r="F62" s="14">
        <v>0</v>
      </c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29</v>
      </c>
      <c r="P62" s="56">
        <f t="shared" si="11"/>
        <v>9</v>
      </c>
      <c r="Q62" s="56">
        <f t="shared" si="11"/>
        <v>11</v>
      </c>
      <c r="R62" s="91">
        <f t="shared" si="11"/>
        <v>3</v>
      </c>
      <c r="S62" s="85">
        <f t="shared" si="9"/>
        <v>0.31034482758620691</v>
      </c>
      <c r="U62" s="43" t="s">
        <v>112</v>
      </c>
      <c r="V62" s="86" t="s">
        <v>262</v>
      </c>
      <c r="W62" s="59">
        <v>3</v>
      </c>
      <c r="X62" s="59">
        <v>3</v>
      </c>
      <c r="Y62" s="60">
        <v>0.31034482758620691</v>
      </c>
      <c r="Z62" s="60" t="s">
        <v>270</v>
      </c>
      <c r="AA62" s="60">
        <v>0.33333333333333331</v>
      </c>
      <c r="AB62" s="60" t="s">
        <v>270</v>
      </c>
      <c r="AC62" s="59">
        <v>9</v>
      </c>
      <c r="AD62" s="105">
        <v>0.31034482758620691</v>
      </c>
    </row>
    <row r="63" spans="1:30" x14ac:dyDescent="0.2">
      <c r="A63" s="83" t="str">
        <f t="shared" si="6"/>
        <v>1</v>
      </c>
      <c r="B63" s="86" t="str">
        <f t="shared" si="7"/>
        <v>Amy Lucas</v>
      </c>
      <c r="C63" s="12">
        <v>2</v>
      </c>
      <c r="D63" s="130">
        <v>0</v>
      </c>
      <c r="E63" s="130">
        <v>1</v>
      </c>
      <c r="F63" s="14">
        <v>0</v>
      </c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3</v>
      </c>
      <c r="P63" s="56">
        <f t="shared" si="12"/>
        <v>0</v>
      </c>
      <c r="Q63" s="56">
        <f t="shared" si="12"/>
        <v>2</v>
      </c>
      <c r="R63" s="91">
        <f t="shared" si="12"/>
        <v>1</v>
      </c>
      <c r="S63" s="85">
        <f t="shared" si="9"/>
        <v>0</v>
      </c>
      <c r="U63" s="43" t="s">
        <v>114</v>
      </c>
      <c r="V63" s="86" t="s">
        <v>258</v>
      </c>
      <c r="W63" s="59">
        <v>1</v>
      </c>
      <c r="X63" s="59">
        <v>1</v>
      </c>
      <c r="Y63" s="60">
        <v>0</v>
      </c>
      <c r="Z63" s="60" t="s">
        <v>276</v>
      </c>
      <c r="AA63" s="60">
        <v>0.16666666666666666</v>
      </c>
      <c r="AB63" s="60" t="s">
        <v>270</v>
      </c>
      <c r="AC63" s="59">
        <v>6</v>
      </c>
      <c r="AD63" s="105">
        <v>0</v>
      </c>
    </row>
    <row r="64" spans="1:30" x14ac:dyDescent="0.2">
      <c r="A64" s="83" t="str">
        <f t="shared" si="6"/>
        <v>6</v>
      </c>
      <c r="B64" s="86" t="str">
        <f t="shared" si="7"/>
        <v>Alfonso Harrell</v>
      </c>
      <c r="C64" s="12">
        <v>4</v>
      </c>
      <c r="D64" s="130">
        <v>1</v>
      </c>
      <c r="E64" s="130">
        <v>2</v>
      </c>
      <c r="F64" s="14">
        <v>0</v>
      </c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32</v>
      </c>
      <c r="P64" s="56">
        <f t="shared" si="13"/>
        <v>10</v>
      </c>
      <c r="Q64" s="56">
        <f t="shared" si="13"/>
        <v>20</v>
      </c>
      <c r="R64" s="91">
        <f t="shared" si="13"/>
        <v>2</v>
      </c>
      <c r="S64" s="85">
        <f t="shared" si="9"/>
        <v>0.3125</v>
      </c>
      <c r="U64" s="43" t="s">
        <v>194</v>
      </c>
      <c r="V64" s="86" t="s">
        <v>259</v>
      </c>
      <c r="W64" s="59">
        <v>2</v>
      </c>
      <c r="X64" s="59">
        <v>2</v>
      </c>
      <c r="Y64" s="60">
        <v>0.3125</v>
      </c>
      <c r="Z64" s="60" t="s">
        <v>270</v>
      </c>
      <c r="AA64" s="60">
        <v>0.22222222222222221</v>
      </c>
      <c r="AB64" s="60" t="s">
        <v>270</v>
      </c>
      <c r="AC64" s="59">
        <v>9</v>
      </c>
      <c r="AD64" s="105">
        <v>0.3125</v>
      </c>
    </row>
    <row r="65" spans="1:30" x14ac:dyDescent="0.2">
      <c r="A65" s="83" t="str">
        <f t="shared" si="6"/>
        <v>24</v>
      </c>
      <c r="B65" s="86" t="str">
        <f t="shared" si="7"/>
        <v>Lamont Bordley</v>
      </c>
      <c r="C65" s="12">
        <v>4</v>
      </c>
      <c r="D65" s="130">
        <v>3</v>
      </c>
      <c r="E65" s="130">
        <v>1</v>
      </c>
      <c r="F65" s="106">
        <v>0</v>
      </c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33</v>
      </c>
      <c r="P65" s="56">
        <f t="shared" si="14"/>
        <v>11</v>
      </c>
      <c r="Q65" s="56">
        <f t="shared" si="14"/>
        <v>16</v>
      </c>
      <c r="R65" s="91">
        <f t="shared" si="14"/>
        <v>7</v>
      </c>
      <c r="S65" s="85">
        <f t="shared" si="9"/>
        <v>0.33333333333333331</v>
      </c>
      <c r="U65" s="43" t="s">
        <v>170</v>
      </c>
      <c r="V65" s="86" t="s">
        <v>275</v>
      </c>
      <c r="W65" s="59">
        <v>7</v>
      </c>
      <c r="X65" s="59">
        <v>7</v>
      </c>
      <c r="Y65" s="60">
        <v>0.33333333333333331</v>
      </c>
      <c r="Z65" s="60" t="s">
        <v>270</v>
      </c>
      <c r="AA65" s="60">
        <v>0.875</v>
      </c>
      <c r="AB65" s="60" t="s">
        <v>270</v>
      </c>
      <c r="AC65" s="59">
        <v>8</v>
      </c>
      <c r="AD65" s="105">
        <v>0.33333333333333331</v>
      </c>
    </row>
    <row r="66" spans="1:30" x14ac:dyDescent="0.2">
      <c r="A66" s="83" t="str">
        <f t="shared" si="6"/>
        <v>12</v>
      </c>
      <c r="B66" s="86" t="str">
        <f t="shared" si="7"/>
        <v>Wally Salahuddin</v>
      </c>
      <c r="C66" s="12">
        <v>4</v>
      </c>
      <c r="D66" s="130">
        <v>0</v>
      </c>
      <c r="E66" s="130">
        <v>4</v>
      </c>
      <c r="F66" s="14">
        <v>0</v>
      </c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28</v>
      </c>
      <c r="P66" s="56">
        <f t="shared" si="15"/>
        <v>10</v>
      </c>
      <c r="Q66" s="56">
        <f t="shared" si="15"/>
        <v>14</v>
      </c>
      <c r="R66" s="91">
        <f t="shared" si="15"/>
        <v>9</v>
      </c>
      <c r="S66" s="85">
        <f t="shared" si="9"/>
        <v>0.35714285714285715</v>
      </c>
      <c r="U66" s="43" t="s">
        <v>182</v>
      </c>
      <c r="V66" s="86" t="s">
        <v>340</v>
      </c>
      <c r="W66" s="59">
        <v>9</v>
      </c>
      <c r="X66" s="59">
        <v>9</v>
      </c>
      <c r="Y66" s="60">
        <v>0.35714285714285715</v>
      </c>
      <c r="Z66" s="60" t="s">
        <v>270</v>
      </c>
      <c r="AA66" s="60">
        <v>1</v>
      </c>
      <c r="AB66" s="60" t="s">
        <v>270</v>
      </c>
      <c r="AC66" s="59">
        <v>9</v>
      </c>
      <c r="AD66" s="105">
        <v>0.35714285714285715</v>
      </c>
    </row>
    <row r="67" spans="1:30" x14ac:dyDescent="0.2">
      <c r="A67" s="83" t="str">
        <f t="shared" si="6"/>
        <v>3</v>
      </c>
      <c r="B67" s="86" t="str">
        <f t="shared" si="7"/>
        <v>Marvin Morgan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15</v>
      </c>
      <c r="P67" s="56">
        <f t="shared" si="16"/>
        <v>0</v>
      </c>
      <c r="Q67" s="56">
        <f t="shared" si="16"/>
        <v>13</v>
      </c>
      <c r="R67" s="91">
        <f t="shared" si="16"/>
        <v>0</v>
      </c>
      <c r="S67" s="85">
        <f t="shared" si="9"/>
        <v>0</v>
      </c>
      <c r="U67" s="43" t="s">
        <v>191</v>
      </c>
      <c r="V67" s="86" t="s">
        <v>341</v>
      </c>
      <c r="W67" s="59">
        <v>0</v>
      </c>
      <c r="X67" s="59" t="s">
        <v>442</v>
      </c>
      <c r="Y67" s="60">
        <v>0</v>
      </c>
      <c r="Z67" s="60" t="s">
        <v>276</v>
      </c>
      <c r="AA67" s="60">
        <v>0</v>
      </c>
      <c r="AB67" s="60" t="s">
        <v>270</v>
      </c>
      <c r="AC67" s="59">
        <v>7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Ken Sanchez</v>
      </c>
      <c r="C78" s="20">
        <v>23</v>
      </c>
      <c r="D78" s="21">
        <v>5</v>
      </c>
      <c r="E78" s="21">
        <v>13</v>
      </c>
      <c r="F78" s="22">
        <v>7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212</v>
      </c>
      <c r="P78" s="21">
        <f t="shared" si="26"/>
        <v>53</v>
      </c>
      <c r="Q78" s="142">
        <f t="shared" si="26"/>
        <v>117</v>
      </c>
      <c r="R78" s="141"/>
      <c r="S78" s="143">
        <f>SUM(Q78/O78)</f>
        <v>0.55188679245283023</v>
      </c>
      <c r="V78" s="56" t="s">
        <v>23</v>
      </c>
      <c r="W78" s="59">
        <v>58</v>
      </c>
      <c r="X78" s="59">
        <v>58</v>
      </c>
      <c r="Y78" s="61"/>
      <c r="Z78" s="61"/>
      <c r="AA78" s="61"/>
      <c r="AB78" s="61"/>
      <c r="AC78" s="162"/>
    </row>
    <row r="79" spans="1:30" x14ac:dyDescent="0.2">
      <c r="A79" s="157"/>
      <c r="B79" s="140">
        <f>B51</f>
        <v>0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44" t="e">
        <f>SUM(Q79/O79)</f>
        <v>#DIV/0!</v>
      </c>
      <c r="V79" s="67" t="s">
        <v>24</v>
      </c>
      <c r="W79" s="162"/>
      <c r="X79" s="162"/>
      <c r="Y79" s="68">
        <v>0.35714285714285715</v>
      </c>
      <c r="Z79" s="68"/>
      <c r="AA79" s="68">
        <v>2.8888888888888888</v>
      </c>
      <c r="AB79" s="68"/>
      <c r="AC79" s="162"/>
    </row>
    <row r="80" spans="1:30" x14ac:dyDescent="0.2">
      <c r="A80" s="157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62"/>
      <c r="X80" s="162"/>
      <c r="Y80" s="68"/>
      <c r="Z80" s="68"/>
      <c r="AA80" s="68"/>
      <c r="AB80" s="68"/>
      <c r="AC80" s="162"/>
    </row>
    <row r="81" spans="1:29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62"/>
      <c r="X81" s="162"/>
      <c r="Y81" s="68"/>
      <c r="Z81" s="68"/>
      <c r="AA81" s="68"/>
      <c r="AB81" s="68"/>
      <c r="AC81" s="162"/>
    </row>
    <row r="82" spans="1:29" ht="13.5" thickBot="1" x14ac:dyDescent="0.25">
      <c r="A82" s="18"/>
      <c r="B82" s="28" t="s">
        <v>10</v>
      </c>
      <c r="C82" s="29">
        <f t="shared" ref="C82:R82" si="27">SUM(C59:C76)</f>
        <v>23</v>
      </c>
      <c r="D82" s="29">
        <f t="shared" si="27"/>
        <v>5</v>
      </c>
      <c r="E82" s="29">
        <f t="shared" si="27"/>
        <v>13</v>
      </c>
      <c r="F82" s="29">
        <f t="shared" si="27"/>
        <v>7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212</v>
      </c>
      <c r="P82" s="29">
        <f t="shared" si="27"/>
        <v>53</v>
      </c>
      <c r="Q82" s="29">
        <f t="shared" si="27"/>
        <v>117</v>
      </c>
      <c r="R82" s="29">
        <f t="shared" si="27"/>
        <v>58</v>
      </c>
      <c r="S82" s="69">
        <f>AVERAGE(P82/O82)</f>
        <v>0.25</v>
      </c>
      <c r="Y82" s="162"/>
      <c r="Z82" s="162"/>
    </row>
    <row r="83" spans="1:29" ht="13.5" thickBot="1" x14ac:dyDescent="0.25">
      <c r="A83" s="18"/>
      <c r="B83" s="28" t="s">
        <v>11</v>
      </c>
      <c r="C83" s="29">
        <f>SUM(O55,C82)</f>
        <v>212</v>
      </c>
      <c r="D83" s="29">
        <f>SUM(P55,D82)</f>
        <v>53</v>
      </c>
      <c r="E83" s="29">
        <f>SUM(Q55,E82)</f>
        <v>117</v>
      </c>
      <c r="F83" s="29">
        <f>SUM(R55,F82)</f>
        <v>58</v>
      </c>
      <c r="G83" s="29">
        <f t="shared" ref="G83:M83" si="28">SUM(C83,G82)</f>
        <v>212</v>
      </c>
      <c r="H83" s="29">
        <f t="shared" si="28"/>
        <v>53</v>
      </c>
      <c r="I83" s="29">
        <f t="shared" si="28"/>
        <v>117</v>
      </c>
      <c r="J83" s="29">
        <f t="shared" si="28"/>
        <v>58</v>
      </c>
      <c r="K83" s="29">
        <f t="shared" si="28"/>
        <v>212</v>
      </c>
      <c r="L83" s="29">
        <f t="shared" si="28"/>
        <v>53</v>
      </c>
      <c r="M83" s="29">
        <f t="shared" si="28"/>
        <v>117</v>
      </c>
      <c r="N83" s="29">
        <f>SUM(AA27,N82)</f>
        <v>0</v>
      </c>
      <c r="O83" s="70"/>
      <c r="P83" s="71"/>
      <c r="Q83" s="71"/>
      <c r="R83" s="71"/>
      <c r="S83" s="72"/>
      <c r="Y83" s="162"/>
      <c r="Z83" s="162"/>
      <c r="AC83" s="1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0.44210526315789478</v>
      </c>
      <c r="V84" s="177" t="s">
        <v>25</v>
      </c>
      <c r="W84" s="178"/>
      <c r="X84" s="179"/>
      <c r="Y84" s="162"/>
      <c r="Z84" s="162"/>
      <c r="AA84" s="73" t="s">
        <v>26</v>
      </c>
      <c r="AB84" s="73"/>
      <c r="AC84" s="162"/>
    </row>
    <row r="85" spans="1:29" x14ac:dyDescent="0.2">
      <c r="V85" s="77" t="s">
        <v>27</v>
      </c>
      <c r="W85" s="61"/>
      <c r="X85" s="78"/>
      <c r="Y85" s="162"/>
      <c r="Z85" s="162"/>
      <c r="AA85" s="73" t="s">
        <v>28</v>
      </c>
      <c r="AB85" s="73"/>
      <c r="AC85" s="162"/>
    </row>
    <row r="86" spans="1:29" x14ac:dyDescent="0.2">
      <c r="A86" s="67" t="s">
        <v>31</v>
      </c>
      <c r="C86" s="130">
        <f>MAX(AC59:AC76)</f>
        <v>9</v>
      </c>
      <c r="E86" s="73" t="s">
        <v>32</v>
      </c>
      <c r="V86" s="77" t="s">
        <v>29</v>
      </c>
      <c r="W86" s="61" t="s">
        <v>342</v>
      </c>
      <c r="X86" s="79">
        <v>0.44811320754716977</v>
      </c>
      <c r="Y86" s="162" t="s">
        <v>270</v>
      </c>
      <c r="Z86" s="162"/>
      <c r="AA86" s="73" t="s">
        <v>30</v>
      </c>
      <c r="AB86" s="73"/>
      <c r="AC86" s="1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162" t="s">
        <v>278</v>
      </c>
      <c r="Z87" s="162"/>
      <c r="AA87" s="162"/>
      <c r="AB87" s="162"/>
      <c r="AC87" s="162"/>
    </row>
    <row r="88" spans="1:29" x14ac:dyDescent="0.2">
      <c r="V88" s="77" t="s">
        <v>29</v>
      </c>
      <c r="W88" s="61">
        <v>0</v>
      </c>
      <c r="X88" s="147" t="e">
        <v>#DIV/0!</v>
      </c>
      <c r="Y88" s="1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62" t="s">
        <v>278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41" priority="5" stopIfTrue="1" operator="equal">
      <formula>$Y$79</formula>
    </cfRule>
  </conditionalFormatting>
  <conditionalFormatting sqref="AA59:AB74 AA77:AB77">
    <cfRule type="cellIs" dxfId="40" priority="6" stopIfTrue="1" operator="equal">
      <formula>$AA$79</formula>
    </cfRule>
  </conditionalFormatting>
  <conditionalFormatting sqref="Y75:Z75">
    <cfRule type="cellIs" dxfId="39" priority="3" stopIfTrue="1" operator="equal">
      <formula>$Y$79</formula>
    </cfRule>
  </conditionalFormatting>
  <conditionalFormatting sqref="AA75:AB75">
    <cfRule type="cellIs" dxfId="38" priority="4" stopIfTrue="1" operator="equal">
      <formula>$AA$79</formula>
    </cfRule>
  </conditionalFormatting>
  <conditionalFormatting sqref="Y76:Z76">
    <cfRule type="cellIs" dxfId="37" priority="1" stopIfTrue="1" operator="equal">
      <formula>$Y$79</formula>
    </cfRule>
  </conditionalFormatting>
  <conditionalFormatting sqref="AA76:AB76">
    <cfRule type="cellIs" dxfId="3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73" t="s">
        <v>93</v>
      </c>
      <c r="D1" s="174"/>
      <c r="E1" s="175"/>
      <c r="F1" s="4">
        <v>12</v>
      </c>
      <c r="G1" s="173" t="s">
        <v>240</v>
      </c>
      <c r="H1" s="174"/>
      <c r="I1" s="175"/>
      <c r="J1" s="4">
        <v>1</v>
      </c>
      <c r="K1" s="173" t="s">
        <v>104</v>
      </c>
      <c r="L1" s="174"/>
      <c r="M1" s="175"/>
      <c r="N1" s="4">
        <v>9</v>
      </c>
      <c r="O1" s="173" t="s">
        <v>285</v>
      </c>
      <c r="P1" s="174"/>
      <c r="Q1" s="175"/>
      <c r="R1" s="4">
        <v>8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111</v>
      </c>
      <c r="B3" s="86" t="s">
        <v>53</v>
      </c>
      <c r="C3" s="12">
        <v>0</v>
      </c>
      <c r="D3" s="13">
        <v>0</v>
      </c>
      <c r="E3" s="13">
        <v>0</v>
      </c>
      <c r="F3" s="14">
        <v>1</v>
      </c>
      <c r="G3" s="12">
        <v>0</v>
      </c>
      <c r="H3" s="13">
        <v>0</v>
      </c>
      <c r="I3" s="13">
        <v>0</v>
      </c>
      <c r="J3" s="14">
        <v>5</v>
      </c>
      <c r="K3" s="116"/>
      <c r="L3" s="117"/>
      <c r="M3" s="117"/>
      <c r="N3" s="118"/>
      <c r="O3" s="116">
        <v>0</v>
      </c>
      <c r="P3" s="117">
        <v>0</v>
      </c>
      <c r="Q3" s="117">
        <v>0</v>
      </c>
      <c r="R3" s="118">
        <v>2</v>
      </c>
      <c r="S3" s="17"/>
    </row>
    <row r="4" spans="1:19" x14ac:dyDescent="0.2">
      <c r="A4" s="83" t="s">
        <v>173</v>
      </c>
      <c r="B4" s="86" t="s">
        <v>98</v>
      </c>
      <c r="C4" s="12"/>
      <c r="D4" s="130"/>
      <c r="E4" s="130"/>
      <c r="F4" s="14"/>
      <c r="G4" s="12">
        <v>4</v>
      </c>
      <c r="H4" s="13">
        <v>3</v>
      </c>
      <c r="I4" s="13">
        <v>0</v>
      </c>
      <c r="J4" s="14">
        <v>0</v>
      </c>
      <c r="K4" s="116">
        <v>5</v>
      </c>
      <c r="L4" s="117">
        <v>2</v>
      </c>
      <c r="M4" s="117">
        <v>0</v>
      </c>
      <c r="N4" s="118">
        <v>2</v>
      </c>
      <c r="O4" s="116">
        <v>3</v>
      </c>
      <c r="P4" s="117">
        <v>2</v>
      </c>
      <c r="Q4" s="117">
        <v>0</v>
      </c>
      <c r="R4" s="118">
        <v>2</v>
      </c>
      <c r="S4" s="17"/>
    </row>
    <row r="5" spans="1:19" x14ac:dyDescent="0.2">
      <c r="A5" s="83" t="s">
        <v>112</v>
      </c>
      <c r="B5" s="86" t="s">
        <v>239</v>
      </c>
      <c r="C5" s="12">
        <v>5</v>
      </c>
      <c r="D5" s="130">
        <v>3</v>
      </c>
      <c r="E5" s="130">
        <v>0</v>
      </c>
      <c r="F5" s="14">
        <v>4</v>
      </c>
      <c r="G5" s="12"/>
      <c r="H5" s="13"/>
      <c r="I5" s="13"/>
      <c r="J5" s="14"/>
      <c r="K5" s="116">
        <v>5</v>
      </c>
      <c r="L5" s="117">
        <v>2</v>
      </c>
      <c r="M5" s="117">
        <v>1</v>
      </c>
      <c r="N5" s="118">
        <v>1</v>
      </c>
      <c r="O5" s="116">
        <v>4</v>
      </c>
      <c r="P5" s="117">
        <v>3</v>
      </c>
      <c r="Q5" s="117">
        <v>0</v>
      </c>
      <c r="R5" s="118">
        <v>2</v>
      </c>
      <c r="S5" s="17"/>
    </row>
    <row r="6" spans="1:19" x14ac:dyDescent="0.2">
      <c r="A6" s="83" t="s">
        <v>122</v>
      </c>
      <c r="B6" s="86" t="s">
        <v>97</v>
      </c>
      <c r="C6" s="12"/>
      <c r="D6" s="130"/>
      <c r="E6" s="130"/>
      <c r="F6" s="14"/>
      <c r="G6" s="12">
        <v>4</v>
      </c>
      <c r="H6" s="130">
        <v>2</v>
      </c>
      <c r="I6" s="130">
        <v>1</v>
      </c>
      <c r="J6" s="14">
        <v>0</v>
      </c>
      <c r="K6" s="116"/>
      <c r="L6" s="117"/>
      <c r="M6" s="117"/>
      <c r="N6" s="118"/>
      <c r="O6" s="116">
        <v>0</v>
      </c>
      <c r="P6" s="117">
        <v>0</v>
      </c>
      <c r="Q6" s="117">
        <v>0</v>
      </c>
      <c r="R6" s="118">
        <v>0</v>
      </c>
      <c r="S6" s="17" t="s">
        <v>8</v>
      </c>
    </row>
    <row r="7" spans="1:19" x14ac:dyDescent="0.2">
      <c r="A7" s="83" t="s">
        <v>171</v>
      </c>
      <c r="B7" s="86" t="s">
        <v>193</v>
      </c>
      <c r="C7" s="12">
        <v>5</v>
      </c>
      <c r="D7" s="130">
        <v>3</v>
      </c>
      <c r="E7" s="130">
        <v>0</v>
      </c>
      <c r="F7" s="14">
        <v>0</v>
      </c>
      <c r="G7" s="12"/>
      <c r="H7" s="130"/>
      <c r="I7" s="130"/>
      <c r="J7" s="14"/>
      <c r="K7" s="116">
        <v>6</v>
      </c>
      <c r="L7" s="117">
        <v>5</v>
      </c>
      <c r="M7" s="117">
        <v>0</v>
      </c>
      <c r="N7" s="118">
        <v>1</v>
      </c>
      <c r="O7" s="116">
        <v>4</v>
      </c>
      <c r="P7" s="117">
        <v>2</v>
      </c>
      <c r="Q7" s="117">
        <v>1</v>
      </c>
      <c r="R7" s="118">
        <v>0</v>
      </c>
      <c r="S7" s="17"/>
    </row>
    <row r="8" spans="1:19" x14ac:dyDescent="0.2">
      <c r="A8" s="83" t="s">
        <v>107</v>
      </c>
      <c r="B8" s="86" t="s">
        <v>59</v>
      </c>
      <c r="C8" s="12">
        <v>5</v>
      </c>
      <c r="D8" s="130">
        <v>2</v>
      </c>
      <c r="E8" s="130">
        <v>0</v>
      </c>
      <c r="F8" s="14">
        <v>4</v>
      </c>
      <c r="G8" s="12"/>
      <c r="H8" s="130"/>
      <c r="I8" s="130"/>
      <c r="J8" s="14"/>
      <c r="K8" s="116">
        <v>6</v>
      </c>
      <c r="L8" s="117">
        <v>6</v>
      </c>
      <c r="M8" s="117">
        <v>0</v>
      </c>
      <c r="N8" s="118">
        <v>7</v>
      </c>
      <c r="O8" s="116"/>
      <c r="P8" s="117"/>
      <c r="Q8" s="117"/>
      <c r="R8" s="118"/>
      <c r="S8" s="17"/>
    </row>
    <row r="9" spans="1:19" x14ac:dyDescent="0.2">
      <c r="A9" s="83" t="s">
        <v>123</v>
      </c>
      <c r="B9" s="86" t="s">
        <v>161</v>
      </c>
      <c r="C9" s="12">
        <v>5</v>
      </c>
      <c r="D9" s="130">
        <v>3</v>
      </c>
      <c r="E9" s="130">
        <v>0</v>
      </c>
      <c r="F9" s="14">
        <v>0</v>
      </c>
      <c r="G9" s="12"/>
      <c r="H9" s="130"/>
      <c r="I9" s="130"/>
      <c r="J9" s="14"/>
      <c r="K9" s="116"/>
      <c r="L9" s="117"/>
      <c r="M9" s="117"/>
      <c r="N9" s="118"/>
      <c r="O9" s="116">
        <v>4</v>
      </c>
      <c r="P9" s="117">
        <v>3</v>
      </c>
      <c r="Q9" s="117">
        <v>0</v>
      </c>
      <c r="R9" s="118">
        <v>2</v>
      </c>
      <c r="S9" s="17"/>
    </row>
    <row r="10" spans="1:19" x14ac:dyDescent="0.2">
      <c r="A10" s="83" t="s">
        <v>170</v>
      </c>
      <c r="B10" s="86" t="s">
        <v>96</v>
      </c>
      <c r="C10" s="12"/>
      <c r="D10" s="130"/>
      <c r="E10" s="130"/>
      <c r="F10" s="14"/>
      <c r="G10" s="12">
        <v>0</v>
      </c>
      <c r="H10" s="130">
        <v>0</v>
      </c>
      <c r="I10" s="130">
        <v>0</v>
      </c>
      <c r="J10" s="14">
        <v>0</v>
      </c>
      <c r="K10" s="12">
        <v>5</v>
      </c>
      <c r="L10" s="130">
        <v>3</v>
      </c>
      <c r="M10" s="130">
        <v>1</v>
      </c>
      <c r="N10" s="14">
        <v>0</v>
      </c>
      <c r="O10" s="12">
        <v>1</v>
      </c>
      <c r="P10" s="130">
        <v>1</v>
      </c>
      <c r="Q10" s="130">
        <v>0</v>
      </c>
      <c r="R10" s="14">
        <v>0</v>
      </c>
      <c r="S10" s="17"/>
    </row>
    <row r="11" spans="1:19" x14ac:dyDescent="0.2">
      <c r="A11" s="83" t="s">
        <v>113</v>
      </c>
      <c r="B11" s="86" t="s">
        <v>76</v>
      </c>
      <c r="C11" s="12">
        <v>5</v>
      </c>
      <c r="D11" s="130">
        <v>2</v>
      </c>
      <c r="E11" s="130">
        <v>0</v>
      </c>
      <c r="F11" s="14">
        <v>2</v>
      </c>
      <c r="G11" s="12">
        <v>4</v>
      </c>
      <c r="H11" s="130">
        <v>2</v>
      </c>
      <c r="I11" s="130">
        <v>1</v>
      </c>
      <c r="J11" s="14">
        <v>1</v>
      </c>
      <c r="K11" s="12"/>
      <c r="L11" s="130"/>
      <c r="M11" s="130"/>
      <c r="N11" s="14"/>
      <c r="O11" s="12"/>
      <c r="P11" s="130"/>
      <c r="Q11" s="130"/>
      <c r="R11" s="14"/>
      <c r="S11" s="17"/>
    </row>
    <row r="12" spans="1:19" x14ac:dyDescent="0.2">
      <c r="A12" s="83" t="s">
        <v>116</v>
      </c>
      <c r="B12" s="86" t="s">
        <v>55</v>
      </c>
      <c r="C12" s="12"/>
      <c r="D12" s="130"/>
      <c r="E12" s="130"/>
      <c r="F12" s="14"/>
      <c r="G12" s="12">
        <v>5</v>
      </c>
      <c r="H12" s="130">
        <v>2</v>
      </c>
      <c r="I12" s="130">
        <v>0</v>
      </c>
      <c r="J12" s="14">
        <v>0</v>
      </c>
      <c r="K12" s="12">
        <v>6</v>
      </c>
      <c r="L12" s="130">
        <v>3</v>
      </c>
      <c r="M12" s="130">
        <v>1</v>
      </c>
      <c r="N12" s="14">
        <v>1</v>
      </c>
      <c r="O12" s="12">
        <v>0</v>
      </c>
      <c r="P12" s="130">
        <v>0</v>
      </c>
      <c r="Q12" s="130">
        <v>0</v>
      </c>
      <c r="R12" s="14">
        <v>0</v>
      </c>
      <c r="S12" s="17"/>
    </row>
    <row r="13" spans="1:19" x14ac:dyDescent="0.2">
      <c r="A13" s="83" t="s">
        <v>172</v>
      </c>
      <c r="B13" s="86" t="s">
        <v>81</v>
      </c>
      <c r="C13" s="12"/>
      <c r="D13" s="130"/>
      <c r="E13" s="130"/>
      <c r="F13" s="14"/>
      <c r="G13" s="12">
        <v>5</v>
      </c>
      <c r="H13" s="130">
        <v>2</v>
      </c>
      <c r="I13" s="130">
        <v>1</v>
      </c>
      <c r="J13" s="14">
        <v>0</v>
      </c>
      <c r="K13" s="12"/>
      <c r="L13" s="130"/>
      <c r="M13" s="130"/>
      <c r="N13" s="14"/>
      <c r="O13" s="12">
        <v>3</v>
      </c>
      <c r="P13" s="130">
        <v>2</v>
      </c>
      <c r="Q13" s="130">
        <v>1</v>
      </c>
      <c r="R13" s="14">
        <v>0</v>
      </c>
      <c r="S13" s="17"/>
    </row>
    <row r="14" spans="1:19" x14ac:dyDescent="0.2">
      <c r="A14" s="83" t="s">
        <v>110</v>
      </c>
      <c r="B14" s="86" t="s">
        <v>91</v>
      </c>
      <c r="C14" s="12">
        <v>4</v>
      </c>
      <c r="D14" s="130">
        <v>0</v>
      </c>
      <c r="E14" s="130">
        <v>0</v>
      </c>
      <c r="F14" s="14">
        <v>2</v>
      </c>
      <c r="G14" s="12">
        <v>4</v>
      </c>
      <c r="H14" s="130">
        <v>3</v>
      </c>
      <c r="I14" s="130">
        <v>0</v>
      </c>
      <c r="J14" s="14">
        <v>0</v>
      </c>
      <c r="K14" s="12"/>
      <c r="L14" s="130"/>
      <c r="M14" s="130"/>
      <c r="N14" s="14"/>
      <c r="O14" s="12">
        <v>3</v>
      </c>
      <c r="P14" s="130">
        <v>3</v>
      </c>
      <c r="Q14" s="130">
        <v>0</v>
      </c>
      <c r="R14" s="14">
        <v>3</v>
      </c>
      <c r="S14" s="17"/>
    </row>
    <row r="15" spans="1:19" x14ac:dyDescent="0.2">
      <c r="A15" s="83" t="s">
        <v>210</v>
      </c>
      <c r="B15" s="86" t="s">
        <v>368</v>
      </c>
      <c r="C15" s="12"/>
      <c r="D15" s="130"/>
      <c r="E15" s="130"/>
      <c r="F15" s="14"/>
      <c r="G15" s="12">
        <v>0</v>
      </c>
      <c r="H15" s="130">
        <v>0</v>
      </c>
      <c r="I15" s="130">
        <v>0</v>
      </c>
      <c r="J15" s="14">
        <v>0</v>
      </c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130</v>
      </c>
      <c r="C22" s="20">
        <v>29</v>
      </c>
      <c r="D22" s="21">
        <v>13</v>
      </c>
      <c r="E22" s="21">
        <v>0</v>
      </c>
      <c r="F22" s="22">
        <v>13</v>
      </c>
      <c r="G22" s="20">
        <v>26</v>
      </c>
      <c r="H22" s="21">
        <v>14</v>
      </c>
      <c r="I22" s="21">
        <v>3</v>
      </c>
      <c r="J22" s="22">
        <v>6</v>
      </c>
      <c r="K22" s="20">
        <v>33</v>
      </c>
      <c r="L22" s="21">
        <v>21</v>
      </c>
      <c r="M22" s="21">
        <v>3</v>
      </c>
      <c r="N22" s="22">
        <v>12</v>
      </c>
      <c r="O22" s="20">
        <v>22</v>
      </c>
      <c r="P22" s="21">
        <v>16</v>
      </c>
      <c r="Q22" s="21">
        <v>2</v>
      </c>
      <c r="R22" s="22">
        <v>11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29</v>
      </c>
      <c r="D26" s="29">
        <f t="shared" si="0"/>
        <v>13</v>
      </c>
      <c r="E26" s="29">
        <f t="shared" si="0"/>
        <v>0</v>
      </c>
      <c r="F26" s="29">
        <f t="shared" si="0"/>
        <v>13</v>
      </c>
      <c r="G26" s="29">
        <f t="shared" si="0"/>
        <v>26</v>
      </c>
      <c r="H26" s="29">
        <f t="shared" si="0"/>
        <v>14</v>
      </c>
      <c r="I26" s="29">
        <f t="shared" si="0"/>
        <v>3</v>
      </c>
      <c r="J26" s="29">
        <f t="shared" si="0"/>
        <v>6</v>
      </c>
      <c r="K26" s="29">
        <f t="shared" si="0"/>
        <v>33</v>
      </c>
      <c r="L26" s="29">
        <f t="shared" si="0"/>
        <v>21</v>
      </c>
      <c r="M26" s="29">
        <f t="shared" si="0"/>
        <v>3</v>
      </c>
      <c r="N26" s="29">
        <f t="shared" si="0"/>
        <v>12</v>
      </c>
      <c r="O26" s="29">
        <f t="shared" si="0"/>
        <v>22</v>
      </c>
      <c r="P26" s="29">
        <f t="shared" si="0"/>
        <v>16</v>
      </c>
      <c r="Q26" s="29">
        <f t="shared" si="0"/>
        <v>2</v>
      </c>
      <c r="R26" s="29">
        <f t="shared" si="0"/>
        <v>11</v>
      </c>
      <c r="S26" s="24"/>
    </row>
    <row r="27" spans="1:24" ht="13.5" thickBot="1" x14ac:dyDescent="0.25">
      <c r="A27" s="18"/>
      <c r="B27" s="28" t="s">
        <v>11</v>
      </c>
      <c r="C27" s="30">
        <f>C26</f>
        <v>29</v>
      </c>
      <c r="D27" s="30">
        <f>D26</f>
        <v>13</v>
      </c>
      <c r="E27" s="30">
        <f>E26</f>
        <v>0</v>
      </c>
      <c r="F27" s="30">
        <f>F26</f>
        <v>13</v>
      </c>
      <c r="G27" s="30">
        <f t="shared" ref="G27:R27" si="1">SUM(C27,G26)</f>
        <v>55</v>
      </c>
      <c r="H27" s="30">
        <f t="shared" si="1"/>
        <v>27</v>
      </c>
      <c r="I27" s="30">
        <f t="shared" si="1"/>
        <v>3</v>
      </c>
      <c r="J27" s="30">
        <f t="shared" si="1"/>
        <v>19</v>
      </c>
      <c r="K27" s="30">
        <f t="shared" si="1"/>
        <v>88</v>
      </c>
      <c r="L27" s="30">
        <f t="shared" si="1"/>
        <v>48</v>
      </c>
      <c r="M27" s="30">
        <f t="shared" si="1"/>
        <v>6</v>
      </c>
      <c r="N27" s="30">
        <f t="shared" si="1"/>
        <v>31</v>
      </c>
      <c r="O27" s="31">
        <f t="shared" si="1"/>
        <v>110</v>
      </c>
      <c r="P27" s="30">
        <f t="shared" si="1"/>
        <v>64</v>
      </c>
      <c r="Q27" s="30">
        <f t="shared" si="1"/>
        <v>8</v>
      </c>
      <c r="R27" s="32">
        <f t="shared" si="1"/>
        <v>42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0" t="s">
        <v>105</v>
      </c>
      <c r="D29" s="174"/>
      <c r="E29" s="175"/>
      <c r="F29" s="4">
        <v>0</v>
      </c>
      <c r="G29" s="180" t="s">
        <v>75</v>
      </c>
      <c r="H29" s="174"/>
      <c r="I29" s="175"/>
      <c r="J29" s="4">
        <v>7</v>
      </c>
      <c r="K29" s="180" t="s">
        <v>38</v>
      </c>
      <c r="L29" s="174"/>
      <c r="M29" s="175"/>
      <c r="N29" s="4">
        <v>21</v>
      </c>
      <c r="O29" s="180" t="s">
        <v>93</v>
      </c>
      <c r="P29" s="174"/>
      <c r="Q29" s="175"/>
      <c r="R29" s="5">
        <v>24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21</v>
      </c>
      <c r="B31" s="86" t="str">
        <f t="shared" si="2"/>
        <v>Clint Woodard</v>
      </c>
      <c r="C31" s="12">
        <v>0</v>
      </c>
      <c r="D31" s="13">
        <v>0</v>
      </c>
      <c r="E31" s="13">
        <v>0</v>
      </c>
      <c r="F31" s="14">
        <v>6</v>
      </c>
      <c r="G31" s="12">
        <v>0</v>
      </c>
      <c r="H31" s="13">
        <v>0</v>
      </c>
      <c r="I31" s="13">
        <v>0</v>
      </c>
      <c r="J31" s="14">
        <v>2</v>
      </c>
      <c r="K31" s="12">
        <v>0</v>
      </c>
      <c r="L31" s="13">
        <v>0</v>
      </c>
      <c r="M31" s="13">
        <v>0</v>
      </c>
      <c r="N31" s="14">
        <v>3</v>
      </c>
      <c r="O31" s="15">
        <v>0</v>
      </c>
      <c r="P31" s="13">
        <v>0</v>
      </c>
      <c r="Q31" s="13">
        <v>0</v>
      </c>
      <c r="R31" s="16">
        <v>4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88</v>
      </c>
      <c r="B32" s="86" t="str">
        <f t="shared" si="2"/>
        <v>Michael Lewis</v>
      </c>
      <c r="C32" s="12">
        <v>0</v>
      </c>
      <c r="D32" s="13">
        <v>0</v>
      </c>
      <c r="E32" s="13">
        <v>0</v>
      </c>
      <c r="F32" s="14">
        <v>0</v>
      </c>
      <c r="G32" s="12"/>
      <c r="H32" s="13"/>
      <c r="I32" s="13"/>
      <c r="J32" s="14"/>
      <c r="K32" s="12"/>
      <c r="L32" s="13"/>
      <c r="M32" s="13"/>
      <c r="N32" s="14"/>
      <c r="O32" s="15">
        <v>2</v>
      </c>
      <c r="P32" s="13">
        <v>0</v>
      </c>
      <c r="Q32" s="13">
        <v>0</v>
      </c>
      <c r="R32" s="16">
        <v>1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</v>
      </c>
      <c r="B33" s="86" t="str">
        <f t="shared" si="2"/>
        <v>Adam Rodenbeck</v>
      </c>
      <c r="C33" s="12">
        <v>3</v>
      </c>
      <c r="D33" s="13">
        <v>1</v>
      </c>
      <c r="E33" s="13">
        <v>1</v>
      </c>
      <c r="F33" s="14">
        <v>0</v>
      </c>
      <c r="G33" s="12">
        <v>6</v>
      </c>
      <c r="H33" s="13">
        <v>2</v>
      </c>
      <c r="I33" s="13">
        <v>1</v>
      </c>
      <c r="J33" s="14">
        <v>2</v>
      </c>
      <c r="K33" s="12">
        <v>4</v>
      </c>
      <c r="L33" s="13">
        <v>3</v>
      </c>
      <c r="M33" s="13">
        <v>0</v>
      </c>
      <c r="N33" s="14">
        <v>2</v>
      </c>
      <c r="O33" s="15">
        <v>6</v>
      </c>
      <c r="P33" s="13">
        <v>0</v>
      </c>
      <c r="Q33" s="13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55</v>
      </c>
      <c r="B34" s="86" t="str">
        <f t="shared" si="2"/>
        <v>Steve Michaels</v>
      </c>
      <c r="C34" s="12"/>
      <c r="D34" s="13"/>
      <c r="E34" s="13"/>
      <c r="F34" s="14"/>
      <c r="G34" s="12"/>
      <c r="H34" s="13"/>
      <c r="I34" s="13"/>
      <c r="J34" s="14"/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99</v>
      </c>
      <c r="B35" s="86" t="str">
        <f t="shared" si="2"/>
        <v>Nick Silver</v>
      </c>
      <c r="C35" s="12">
        <v>3</v>
      </c>
      <c r="D35" s="13">
        <v>3</v>
      </c>
      <c r="E35" s="13">
        <v>0</v>
      </c>
      <c r="F35" s="14">
        <v>0</v>
      </c>
      <c r="G35" s="12">
        <v>6</v>
      </c>
      <c r="H35" s="13">
        <v>4</v>
      </c>
      <c r="I35" s="13">
        <v>1</v>
      </c>
      <c r="J35" s="14">
        <v>0</v>
      </c>
      <c r="K35" s="12">
        <v>5</v>
      </c>
      <c r="L35" s="13">
        <v>2</v>
      </c>
      <c r="M35" s="13">
        <v>2</v>
      </c>
      <c r="N35" s="14">
        <v>0</v>
      </c>
      <c r="O35" s="15">
        <v>6</v>
      </c>
      <c r="P35" s="13">
        <v>5</v>
      </c>
      <c r="Q35" s="13">
        <v>0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9</v>
      </c>
      <c r="B36" s="86" t="str">
        <f t="shared" si="2"/>
        <v>Danny Foppiano</v>
      </c>
      <c r="C36" s="12">
        <v>3</v>
      </c>
      <c r="D36" s="13">
        <v>2</v>
      </c>
      <c r="E36" s="13">
        <v>0</v>
      </c>
      <c r="F36" s="14">
        <v>2</v>
      </c>
      <c r="G36" s="12">
        <v>6</v>
      </c>
      <c r="H36" s="13">
        <v>2</v>
      </c>
      <c r="I36" s="13">
        <v>0</v>
      </c>
      <c r="J36" s="14">
        <v>6</v>
      </c>
      <c r="K36" s="12">
        <v>4</v>
      </c>
      <c r="L36" s="13">
        <v>0</v>
      </c>
      <c r="M36" s="13">
        <v>0</v>
      </c>
      <c r="N36" s="14">
        <v>5</v>
      </c>
      <c r="O36" s="15">
        <v>6</v>
      </c>
      <c r="P36" s="13">
        <v>4</v>
      </c>
      <c r="Q36" s="13">
        <v>0</v>
      </c>
      <c r="R36" s="16">
        <v>7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78</v>
      </c>
      <c r="B37" s="86" t="str">
        <f t="shared" si="2"/>
        <v>Demeil Wright</v>
      </c>
      <c r="C37" s="12">
        <v>3</v>
      </c>
      <c r="D37" s="13">
        <v>3</v>
      </c>
      <c r="E37" s="13">
        <v>0</v>
      </c>
      <c r="F37" s="14">
        <v>0</v>
      </c>
      <c r="G37" s="12">
        <v>6</v>
      </c>
      <c r="H37" s="13">
        <v>5</v>
      </c>
      <c r="I37" s="13">
        <v>0</v>
      </c>
      <c r="J37" s="14">
        <v>0</v>
      </c>
      <c r="K37" s="12">
        <v>5</v>
      </c>
      <c r="L37" s="13">
        <v>2</v>
      </c>
      <c r="M37" s="13">
        <v>0</v>
      </c>
      <c r="N37" s="14">
        <v>0</v>
      </c>
      <c r="O37" s="15">
        <v>1</v>
      </c>
      <c r="P37" s="13">
        <v>1</v>
      </c>
      <c r="Q37" s="13">
        <v>0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24</v>
      </c>
      <c r="B38" s="86" t="str">
        <f t="shared" si="2"/>
        <v>Frank Porter</v>
      </c>
      <c r="C38" s="12">
        <v>0</v>
      </c>
      <c r="D38" s="13">
        <v>0</v>
      </c>
      <c r="E38" s="13">
        <v>0</v>
      </c>
      <c r="F38" s="14">
        <v>0</v>
      </c>
      <c r="G38" s="12"/>
      <c r="H38" s="13"/>
      <c r="I38" s="13"/>
      <c r="J38" s="14"/>
      <c r="K38" s="12"/>
      <c r="L38" s="13"/>
      <c r="M38" s="13"/>
      <c r="N38" s="14"/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11</v>
      </c>
      <c r="B39" s="86" t="str">
        <f t="shared" si="2"/>
        <v>James Michaels</v>
      </c>
      <c r="C39" s="12">
        <v>2</v>
      </c>
      <c r="D39" s="13">
        <v>2</v>
      </c>
      <c r="E39" s="13">
        <v>0</v>
      </c>
      <c r="F39" s="14">
        <v>0</v>
      </c>
      <c r="G39" s="12">
        <v>6</v>
      </c>
      <c r="H39" s="13">
        <v>1</v>
      </c>
      <c r="I39" s="13">
        <v>0</v>
      </c>
      <c r="J39" s="14">
        <v>1</v>
      </c>
      <c r="K39" s="12">
        <v>4</v>
      </c>
      <c r="L39" s="13">
        <v>0</v>
      </c>
      <c r="M39" s="13">
        <v>2</v>
      </c>
      <c r="N39" s="14">
        <v>2</v>
      </c>
      <c r="O39" s="15">
        <v>3</v>
      </c>
      <c r="P39" s="13">
        <v>1</v>
      </c>
      <c r="Q39" s="13">
        <v>0</v>
      </c>
      <c r="R39" s="16">
        <v>1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25</v>
      </c>
      <c r="B40" s="86" t="str">
        <f t="shared" si="2"/>
        <v>Jerry Windell</v>
      </c>
      <c r="C40" s="12">
        <v>0</v>
      </c>
      <c r="D40" s="13">
        <v>0</v>
      </c>
      <c r="E40" s="13">
        <v>0</v>
      </c>
      <c r="F40" s="14">
        <v>1</v>
      </c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37</v>
      </c>
      <c r="B41" s="86" t="str">
        <f t="shared" si="2"/>
        <v>Kyle Lewis</v>
      </c>
      <c r="C41" s="12">
        <v>0</v>
      </c>
      <c r="D41" s="13">
        <v>0</v>
      </c>
      <c r="E41" s="13">
        <v>0</v>
      </c>
      <c r="F41" s="14">
        <v>0</v>
      </c>
      <c r="G41" s="12">
        <v>0</v>
      </c>
      <c r="H41" s="13">
        <v>0</v>
      </c>
      <c r="I41" s="13">
        <v>0</v>
      </c>
      <c r="J41" s="14">
        <v>0</v>
      </c>
      <c r="K41" s="12">
        <v>1</v>
      </c>
      <c r="L41" s="13">
        <v>0</v>
      </c>
      <c r="M41" s="13">
        <v>0</v>
      </c>
      <c r="N41" s="14">
        <v>0</v>
      </c>
      <c r="O41" s="15">
        <v>6</v>
      </c>
      <c r="P41" s="13">
        <v>4</v>
      </c>
      <c r="Q41" s="13">
        <v>0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 t="str">
        <f t="shared" si="2"/>
        <v>7</v>
      </c>
      <c r="B42" s="86" t="str">
        <f t="shared" si="2"/>
        <v>Dave Benney</v>
      </c>
      <c r="C42" s="12">
        <v>2</v>
      </c>
      <c r="D42" s="13">
        <v>2</v>
      </c>
      <c r="E42" s="13">
        <v>0</v>
      </c>
      <c r="F42" s="14">
        <v>0</v>
      </c>
      <c r="G42" s="12">
        <v>5</v>
      </c>
      <c r="H42" s="13">
        <v>3</v>
      </c>
      <c r="I42" s="13">
        <v>1</v>
      </c>
      <c r="J42" s="14">
        <v>2</v>
      </c>
      <c r="K42" s="12">
        <v>3</v>
      </c>
      <c r="L42" s="13">
        <v>1</v>
      </c>
      <c r="M42" s="13">
        <v>1</v>
      </c>
      <c r="N42" s="14">
        <v>1</v>
      </c>
      <c r="O42" s="15">
        <v>4</v>
      </c>
      <c r="P42" s="13">
        <v>1</v>
      </c>
      <c r="Q42" s="13">
        <v>1</v>
      </c>
      <c r="R42" s="16">
        <v>3</v>
      </c>
      <c r="S42" s="17"/>
      <c r="U42" s="43"/>
      <c r="V42" s="39"/>
      <c r="W42" s="39"/>
      <c r="X42" s="39"/>
    </row>
    <row r="43" spans="1:24" x14ac:dyDescent="0.2">
      <c r="A43" s="83" t="str">
        <f t="shared" si="2"/>
        <v>31</v>
      </c>
      <c r="B43" s="86" t="str">
        <f t="shared" si="2"/>
        <v>Rebecca Lewis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Jared Woodard</v>
      </c>
      <c r="C50" s="20">
        <v>16</v>
      </c>
      <c r="D50" s="21">
        <v>13</v>
      </c>
      <c r="E50" s="21">
        <v>1</v>
      </c>
      <c r="F50" s="22">
        <v>9</v>
      </c>
      <c r="G50" s="20">
        <v>35</v>
      </c>
      <c r="H50" s="21">
        <v>17</v>
      </c>
      <c r="I50" s="21">
        <v>3</v>
      </c>
      <c r="J50" s="22">
        <v>13</v>
      </c>
      <c r="K50" s="20">
        <v>26</v>
      </c>
      <c r="L50" s="21">
        <v>8</v>
      </c>
      <c r="M50" s="21">
        <v>5</v>
      </c>
      <c r="N50" s="22">
        <v>13</v>
      </c>
      <c r="O50" s="20">
        <v>34</v>
      </c>
      <c r="P50" s="21">
        <v>16</v>
      </c>
      <c r="Q50" s="21">
        <v>2</v>
      </c>
      <c r="R50" s="23">
        <v>16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16</v>
      </c>
      <c r="D54" s="29">
        <f t="shared" si="3"/>
        <v>13</v>
      </c>
      <c r="E54" s="29">
        <f t="shared" si="3"/>
        <v>1</v>
      </c>
      <c r="F54" s="29">
        <f t="shared" si="3"/>
        <v>9</v>
      </c>
      <c r="G54" s="29">
        <f t="shared" si="3"/>
        <v>35</v>
      </c>
      <c r="H54" s="29">
        <f t="shared" si="3"/>
        <v>17</v>
      </c>
      <c r="I54" s="29">
        <f t="shared" si="3"/>
        <v>3</v>
      </c>
      <c r="J54" s="29">
        <f t="shared" si="3"/>
        <v>13</v>
      </c>
      <c r="K54" s="29">
        <f t="shared" si="3"/>
        <v>26</v>
      </c>
      <c r="L54" s="29">
        <f t="shared" si="3"/>
        <v>8</v>
      </c>
      <c r="M54" s="29">
        <f t="shared" si="3"/>
        <v>5</v>
      </c>
      <c r="N54" s="29">
        <f t="shared" si="3"/>
        <v>13</v>
      </c>
      <c r="O54" s="29">
        <f t="shared" si="3"/>
        <v>34</v>
      </c>
      <c r="P54" s="29">
        <f t="shared" si="3"/>
        <v>16</v>
      </c>
      <c r="Q54" s="29">
        <f t="shared" si="3"/>
        <v>2</v>
      </c>
      <c r="R54" s="29">
        <f t="shared" si="3"/>
        <v>16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126</v>
      </c>
      <c r="D55" s="30">
        <f>SUM(P27,D54)</f>
        <v>77</v>
      </c>
      <c r="E55" s="30">
        <f>SUM(Q27,E54)</f>
        <v>9</v>
      </c>
      <c r="F55" s="30">
        <f>SUM(R27,F54)</f>
        <v>51</v>
      </c>
      <c r="G55" s="30">
        <f t="shared" ref="G55:R55" si="4">SUM(C55,G54)</f>
        <v>161</v>
      </c>
      <c r="H55" s="30">
        <f t="shared" si="4"/>
        <v>94</v>
      </c>
      <c r="I55" s="30">
        <f t="shared" si="4"/>
        <v>12</v>
      </c>
      <c r="J55" s="30">
        <f t="shared" si="4"/>
        <v>64</v>
      </c>
      <c r="K55" s="30">
        <f t="shared" si="4"/>
        <v>187</v>
      </c>
      <c r="L55" s="30">
        <f t="shared" si="4"/>
        <v>102</v>
      </c>
      <c r="M55" s="30">
        <f t="shared" si="4"/>
        <v>17</v>
      </c>
      <c r="N55" s="30">
        <f t="shared" si="4"/>
        <v>77</v>
      </c>
      <c r="O55" s="31">
        <f t="shared" si="4"/>
        <v>221</v>
      </c>
      <c r="P55" s="30">
        <f t="shared" si="4"/>
        <v>118</v>
      </c>
      <c r="Q55" s="30">
        <f t="shared" si="4"/>
        <v>19</v>
      </c>
      <c r="R55" s="32">
        <f t="shared" si="4"/>
        <v>93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82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21</v>
      </c>
      <c r="B59" s="86" t="str">
        <f t="shared" ref="B59:B76" si="6">B31</f>
        <v>Clint Woodard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0</v>
      </c>
      <c r="P59" s="88">
        <f>SUM(D3,H3,L3,P3,D31,H31,L31,P31,D59,H59,L59)</f>
        <v>0</v>
      </c>
      <c r="Q59" s="88">
        <f>SUM(E3,I3,M3,Q3,E31,I31,M31,Q31,E59,I59,M59)</f>
        <v>0</v>
      </c>
      <c r="R59" s="89">
        <f>SUM(F3,J3,N3,R3,F31,J31,N31,R31,F59,J59,N59)</f>
        <v>23</v>
      </c>
      <c r="S59" s="84">
        <f>IF(O59=0,0,AVERAGE(P59/O59))</f>
        <v>0</v>
      </c>
      <c r="U59" s="43" t="s">
        <v>111</v>
      </c>
      <c r="V59" s="86" t="s">
        <v>53</v>
      </c>
      <c r="W59" s="59">
        <v>23</v>
      </c>
      <c r="X59" s="59">
        <v>23</v>
      </c>
      <c r="Y59" s="60">
        <v>0</v>
      </c>
      <c r="Z59" s="60" t="s">
        <v>276</v>
      </c>
      <c r="AA59" s="60">
        <v>3.2857142857142856</v>
      </c>
      <c r="AB59" s="60" t="s">
        <v>270</v>
      </c>
      <c r="AC59" s="59">
        <v>7</v>
      </c>
      <c r="AD59" s="105">
        <v>0</v>
      </c>
    </row>
    <row r="60" spans="1:30" x14ac:dyDescent="0.2">
      <c r="A60" s="83" t="str">
        <f t="shared" si="5"/>
        <v>88</v>
      </c>
      <c r="B60" s="86" t="str">
        <f t="shared" si="6"/>
        <v>Michael Lewis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14</v>
      </c>
      <c r="P60" s="56">
        <f t="shared" si="7"/>
        <v>7</v>
      </c>
      <c r="Q60" s="56">
        <f t="shared" si="7"/>
        <v>0</v>
      </c>
      <c r="R60" s="91">
        <f t="shared" si="7"/>
        <v>5</v>
      </c>
      <c r="S60" s="85">
        <f t="shared" ref="S60:S76" si="8">IF(O60=0,0,AVERAGE(P60/O60))</f>
        <v>0.5</v>
      </c>
      <c r="U60" s="43" t="s">
        <v>173</v>
      </c>
      <c r="V60" s="86" t="s">
        <v>98</v>
      </c>
      <c r="W60" s="59">
        <v>5</v>
      </c>
      <c r="X60" s="59">
        <v>5</v>
      </c>
      <c r="Y60" s="60">
        <v>0.5</v>
      </c>
      <c r="Z60" s="60" t="s">
        <v>276</v>
      </c>
      <c r="AA60" s="60">
        <v>1</v>
      </c>
      <c r="AB60" s="60" t="s">
        <v>270</v>
      </c>
      <c r="AC60" s="59">
        <v>5</v>
      </c>
      <c r="AD60" s="105">
        <v>0.35</v>
      </c>
    </row>
    <row r="61" spans="1:30" x14ac:dyDescent="0.2">
      <c r="A61" s="83" t="str">
        <f t="shared" si="5"/>
        <v>2</v>
      </c>
      <c r="B61" s="86" t="str">
        <f t="shared" si="6"/>
        <v>Adam Rodenbeck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33</v>
      </c>
      <c r="P61" s="56">
        <f t="shared" si="9"/>
        <v>14</v>
      </c>
      <c r="Q61" s="56">
        <f t="shared" si="9"/>
        <v>4</v>
      </c>
      <c r="R61" s="91">
        <f t="shared" si="9"/>
        <v>11</v>
      </c>
      <c r="S61" s="85">
        <f t="shared" si="8"/>
        <v>0.42424242424242425</v>
      </c>
      <c r="U61" s="43" t="s">
        <v>112</v>
      </c>
      <c r="V61" s="86" t="s">
        <v>239</v>
      </c>
      <c r="W61" s="59">
        <v>11</v>
      </c>
      <c r="X61" s="59">
        <v>11</v>
      </c>
      <c r="Y61" s="60">
        <v>0.42424242424242425</v>
      </c>
      <c r="Z61" s="60" t="s">
        <v>270</v>
      </c>
      <c r="AA61" s="60">
        <v>1.5714285714285714</v>
      </c>
      <c r="AB61" s="60" t="s">
        <v>270</v>
      </c>
      <c r="AC61" s="59">
        <v>7</v>
      </c>
      <c r="AD61" s="105">
        <v>0.42424242424242425</v>
      </c>
    </row>
    <row r="62" spans="1:30" x14ac:dyDescent="0.2">
      <c r="A62" s="83" t="str">
        <f t="shared" si="5"/>
        <v>55</v>
      </c>
      <c r="B62" s="86" t="str">
        <f t="shared" si="6"/>
        <v>Steve Michaels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4</v>
      </c>
      <c r="P62" s="56">
        <f t="shared" si="10"/>
        <v>2</v>
      </c>
      <c r="Q62" s="56">
        <f t="shared" si="10"/>
        <v>1</v>
      </c>
      <c r="R62" s="91">
        <f t="shared" si="10"/>
        <v>0</v>
      </c>
      <c r="S62" s="85">
        <f t="shared" si="8"/>
        <v>0.5</v>
      </c>
      <c r="U62" s="43" t="s">
        <v>122</v>
      </c>
      <c r="V62" s="86" t="s">
        <v>97</v>
      </c>
      <c r="W62" s="59">
        <v>0</v>
      </c>
      <c r="X62" s="59" t="s">
        <v>442</v>
      </c>
      <c r="Y62" s="60">
        <v>0.5</v>
      </c>
      <c r="Z62" s="60" t="s">
        <v>276</v>
      </c>
      <c r="AA62" s="60">
        <v>0</v>
      </c>
      <c r="AB62" s="60" t="s">
        <v>277</v>
      </c>
      <c r="AC62" s="59">
        <v>2</v>
      </c>
      <c r="AD62" s="105">
        <v>0.1</v>
      </c>
    </row>
    <row r="63" spans="1:30" x14ac:dyDescent="0.2">
      <c r="A63" s="83" t="str">
        <f t="shared" si="5"/>
        <v>99</v>
      </c>
      <c r="B63" s="86" t="str">
        <f t="shared" si="6"/>
        <v>Nick Silver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35</v>
      </c>
      <c r="P63" s="56">
        <f t="shared" si="11"/>
        <v>24</v>
      </c>
      <c r="Q63" s="56">
        <f t="shared" si="11"/>
        <v>4</v>
      </c>
      <c r="R63" s="91">
        <f t="shared" si="11"/>
        <v>1</v>
      </c>
      <c r="S63" s="85">
        <f t="shared" si="8"/>
        <v>0.68571428571428572</v>
      </c>
      <c r="U63" s="43" t="s">
        <v>171</v>
      </c>
      <c r="V63" s="86" t="s">
        <v>193</v>
      </c>
      <c r="W63" s="59">
        <v>1</v>
      </c>
      <c r="X63" s="59">
        <v>1</v>
      </c>
      <c r="Y63" s="60">
        <v>0.68571428571428572</v>
      </c>
      <c r="Z63" s="60" t="s">
        <v>270</v>
      </c>
      <c r="AA63" s="60">
        <v>0.14285714285714285</v>
      </c>
      <c r="AB63" s="60" t="s">
        <v>270</v>
      </c>
      <c r="AC63" s="59">
        <v>7</v>
      </c>
      <c r="AD63" s="105">
        <v>0.68571428571428572</v>
      </c>
    </row>
    <row r="64" spans="1:30" x14ac:dyDescent="0.2">
      <c r="A64" s="83" t="str">
        <f t="shared" si="5"/>
        <v>9</v>
      </c>
      <c r="B64" s="86" t="str">
        <f t="shared" si="6"/>
        <v>Danny Foppiano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30</v>
      </c>
      <c r="P64" s="56">
        <f t="shared" si="12"/>
        <v>16</v>
      </c>
      <c r="Q64" s="56">
        <f t="shared" si="12"/>
        <v>0</v>
      </c>
      <c r="R64" s="91">
        <f t="shared" si="12"/>
        <v>31</v>
      </c>
      <c r="S64" s="85">
        <f t="shared" si="8"/>
        <v>0.53333333333333333</v>
      </c>
      <c r="U64" s="43" t="s">
        <v>107</v>
      </c>
      <c r="V64" s="86" t="s">
        <v>59</v>
      </c>
      <c r="W64" s="59">
        <v>31</v>
      </c>
      <c r="X64" s="59">
        <v>31</v>
      </c>
      <c r="Y64" s="60">
        <v>0.53333333333333333</v>
      </c>
      <c r="Z64" s="60" t="s">
        <v>270</v>
      </c>
      <c r="AA64" s="60">
        <v>5.166666666666667</v>
      </c>
      <c r="AB64" s="60" t="s">
        <v>270</v>
      </c>
      <c r="AC64" s="59">
        <v>6</v>
      </c>
      <c r="AD64" s="105">
        <v>0.53333333333333333</v>
      </c>
    </row>
    <row r="65" spans="1:30" x14ac:dyDescent="0.2">
      <c r="A65" s="83" t="str">
        <f t="shared" si="5"/>
        <v>78</v>
      </c>
      <c r="B65" s="86" t="str">
        <f t="shared" si="6"/>
        <v>Demeil Wright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24</v>
      </c>
      <c r="P65" s="56">
        <f t="shared" si="13"/>
        <v>17</v>
      </c>
      <c r="Q65" s="56">
        <f t="shared" si="13"/>
        <v>0</v>
      </c>
      <c r="R65" s="91">
        <f t="shared" si="13"/>
        <v>2</v>
      </c>
      <c r="S65" s="85">
        <f t="shared" si="8"/>
        <v>0.70833333333333337</v>
      </c>
      <c r="U65" s="43" t="s">
        <v>123</v>
      </c>
      <c r="V65" s="86" t="s">
        <v>161</v>
      </c>
      <c r="W65" s="59">
        <v>2</v>
      </c>
      <c r="X65" s="59">
        <v>2</v>
      </c>
      <c r="Y65" s="60">
        <v>0.70833333333333337</v>
      </c>
      <c r="Z65" s="60" t="s">
        <v>270</v>
      </c>
      <c r="AA65" s="60">
        <v>0.33333333333333331</v>
      </c>
      <c r="AB65" s="60" t="s">
        <v>270</v>
      </c>
      <c r="AC65" s="59">
        <v>6</v>
      </c>
      <c r="AD65" s="105">
        <v>0.70833333333333337</v>
      </c>
    </row>
    <row r="66" spans="1:30" x14ac:dyDescent="0.2">
      <c r="A66" s="83" t="str">
        <f t="shared" si="5"/>
        <v>24</v>
      </c>
      <c r="B66" s="86" t="str">
        <f t="shared" si="6"/>
        <v>Frank Porter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6</v>
      </c>
      <c r="P66" s="56">
        <f t="shared" si="14"/>
        <v>4</v>
      </c>
      <c r="Q66" s="56">
        <f t="shared" si="14"/>
        <v>1</v>
      </c>
      <c r="R66" s="91">
        <f t="shared" si="14"/>
        <v>0</v>
      </c>
      <c r="S66" s="85">
        <f t="shared" si="8"/>
        <v>0.66666666666666663</v>
      </c>
      <c r="U66" s="43" t="s">
        <v>170</v>
      </c>
      <c r="V66" s="86" t="s">
        <v>96</v>
      </c>
      <c r="W66" s="59">
        <v>0</v>
      </c>
      <c r="X66" s="59" t="s">
        <v>442</v>
      </c>
      <c r="Y66" s="60">
        <v>0.66666666666666663</v>
      </c>
      <c r="Z66" s="60" t="s">
        <v>276</v>
      </c>
      <c r="AA66" s="60">
        <v>0</v>
      </c>
      <c r="AB66" s="60" t="s">
        <v>270</v>
      </c>
      <c r="AC66" s="59">
        <v>4</v>
      </c>
      <c r="AD66" s="105">
        <v>0.2</v>
      </c>
    </row>
    <row r="67" spans="1:30" x14ac:dyDescent="0.2">
      <c r="A67" s="83" t="str">
        <f t="shared" si="5"/>
        <v>11</v>
      </c>
      <c r="B67" s="86" t="str">
        <f t="shared" si="6"/>
        <v>James Michaels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24</v>
      </c>
      <c r="P67" s="56">
        <f t="shared" si="15"/>
        <v>8</v>
      </c>
      <c r="Q67" s="56">
        <f t="shared" si="15"/>
        <v>3</v>
      </c>
      <c r="R67" s="91">
        <f t="shared" si="15"/>
        <v>7</v>
      </c>
      <c r="S67" s="85">
        <f t="shared" si="8"/>
        <v>0.33333333333333331</v>
      </c>
      <c r="U67" s="43" t="s">
        <v>113</v>
      </c>
      <c r="V67" s="86" t="s">
        <v>76</v>
      </c>
      <c r="W67" s="59">
        <v>7</v>
      </c>
      <c r="X67" s="59">
        <v>7</v>
      </c>
      <c r="Y67" s="60">
        <v>0.33333333333333331</v>
      </c>
      <c r="Z67" s="60" t="s">
        <v>270</v>
      </c>
      <c r="AA67" s="60">
        <v>1.1666666666666667</v>
      </c>
      <c r="AB67" s="60" t="s">
        <v>270</v>
      </c>
      <c r="AC67" s="59">
        <v>6</v>
      </c>
      <c r="AD67" s="105">
        <v>0.33333333333333331</v>
      </c>
    </row>
    <row r="68" spans="1:30" x14ac:dyDescent="0.2">
      <c r="A68" s="83" t="str">
        <f t="shared" si="5"/>
        <v>25</v>
      </c>
      <c r="B68" s="86" t="str">
        <f t="shared" si="6"/>
        <v>Jerry Windell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11</v>
      </c>
      <c r="P68" s="56">
        <f t="shared" si="16"/>
        <v>5</v>
      </c>
      <c r="Q68" s="56">
        <f t="shared" si="16"/>
        <v>1</v>
      </c>
      <c r="R68" s="91">
        <f t="shared" si="16"/>
        <v>2</v>
      </c>
      <c r="S68" s="85">
        <f t="shared" si="8"/>
        <v>0.45454545454545453</v>
      </c>
      <c r="U68" s="43" t="s">
        <v>116</v>
      </c>
      <c r="V68" s="86" t="s">
        <v>55</v>
      </c>
      <c r="W68" s="59">
        <v>2</v>
      </c>
      <c r="X68" s="59">
        <v>2</v>
      </c>
      <c r="Y68" s="60">
        <v>0.45454545454545453</v>
      </c>
      <c r="Z68" s="60" t="s">
        <v>276</v>
      </c>
      <c r="AA68" s="60">
        <v>0.5</v>
      </c>
      <c r="AB68" s="60" t="s">
        <v>270</v>
      </c>
      <c r="AC68" s="59">
        <v>4</v>
      </c>
      <c r="AD68" s="105">
        <v>0.25</v>
      </c>
    </row>
    <row r="69" spans="1:30" x14ac:dyDescent="0.2">
      <c r="A69" s="83" t="str">
        <f t="shared" si="5"/>
        <v>37</v>
      </c>
      <c r="B69" s="86" t="str">
        <f t="shared" si="6"/>
        <v>Kyle Lewis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15</v>
      </c>
      <c r="P69" s="56">
        <f t="shared" si="17"/>
        <v>8</v>
      </c>
      <c r="Q69" s="56">
        <f t="shared" si="17"/>
        <v>2</v>
      </c>
      <c r="R69" s="91">
        <f t="shared" si="17"/>
        <v>0</v>
      </c>
      <c r="S69" s="85">
        <f t="shared" si="8"/>
        <v>0.53333333333333333</v>
      </c>
      <c r="U69" s="43" t="s">
        <v>172</v>
      </c>
      <c r="V69" s="86" t="s">
        <v>81</v>
      </c>
      <c r="W69" s="59">
        <v>0</v>
      </c>
      <c r="X69" s="59" t="s">
        <v>442</v>
      </c>
      <c r="Y69" s="60">
        <v>0.53333333333333333</v>
      </c>
      <c r="Z69" s="60" t="s">
        <v>276</v>
      </c>
      <c r="AA69" s="60">
        <v>0</v>
      </c>
      <c r="AB69" s="60" t="s">
        <v>270</v>
      </c>
      <c r="AC69" s="59">
        <v>6</v>
      </c>
      <c r="AD69" s="105">
        <v>0.4</v>
      </c>
    </row>
    <row r="70" spans="1:30" x14ac:dyDescent="0.2">
      <c r="A70" s="83" t="str">
        <f t="shared" si="5"/>
        <v>7</v>
      </c>
      <c r="B70" s="86" t="str">
        <f t="shared" si="6"/>
        <v>Dave Benney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25</v>
      </c>
      <c r="P70" s="93">
        <f t="shared" si="18"/>
        <v>13</v>
      </c>
      <c r="Q70" s="93">
        <f t="shared" si="18"/>
        <v>3</v>
      </c>
      <c r="R70" s="94">
        <f t="shared" si="18"/>
        <v>11</v>
      </c>
      <c r="S70" s="85">
        <f t="shared" si="8"/>
        <v>0.52</v>
      </c>
      <c r="U70" s="43" t="s">
        <v>110</v>
      </c>
      <c r="V70" s="86" t="s">
        <v>91</v>
      </c>
      <c r="W70" s="59">
        <v>11</v>
      </c>
      <c r="X70" s="59">
        <v>11</v>
      </c>
      <c r="Y70" s="60">
        <v>0.52</v>
      </c>
      <c r="Z70" s="60" t="s">
        <v>270</v>
      </c>
      <c r="AA70" s="60">
        <v>1.5714285714285714</v>
      </c>
      <c r="AB70" s="60" t="s">
        <v>270</v>
      </c>
      <c r="AC70" s="59">
        <v>7</v>
      </c>
      <c r="AD70" s="105">
        <v>0.52</v>
      </c>
    </row>
    <row r="71" spans="1:30" x14ac:dyDescent="0.2">
      <c r="A71" s="83" t="str">
        <f t="shared" si="5"/>
        <v>31</v>
      </c>
      <c r="B71" s="86" t="str">
        <f t="shared" si="6"/>
        <v>Rebecca Lewis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 t="s">
        <v>210</v>
      </c>
      <c r="V71" s="86" t="s">
        <v>368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1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Jared Woodard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221</v>
      </c>
      <c r="P78" s="21">
        <f t="shared" si="25"/>
        <v>118</v>
      </c>
      <c r="Q78" s="142">
        <f t="shared" si="25"/>
        <v>19</v>
      </c>
      <c r="R78" s="141"/>
      <c r="S78" s="143">
        <f>SUM(Q78/O78)</f>
        <v>8.5972850678733032E-2</v>
      </c>
      <c r="V78" s="56" t="s">
        <v>23</v>
      </c>
      <c r="W78" s="59">
        <v>93</v>
      </c>
      <c r="X78" s="59">
        <v>93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0.70833333333333337</v>
      </c>
      <c r="Z79" s="68"/>
      <c r="AA79" s="68">
        <v>5.166666666666667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221</v>
      </c>
      <c r="P82" s="29">
        <f t="shared" si="26"/>
        <v>118</v>
      </c>
      <c r="Q82" s="29">
        <f t="shared" si="26"/>
        <v>19</v>
      </c>
      <c r="R82" s="29">
        <f t="shared" si="26"/>
        <v>93</v>
      </c>
      <c r="S82" s="69">
        <f>AVERAGE(P82/O82)</f>
        <v>0.5339366515837104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221</v>
      </c>
      <c r="D83" s="29">
        <f>SUM(P55,D82)</f>
        <v>118</v>
      </c>
      <c r="E83" s="29">
        <f>SUM(Q55,E82)</f>
        <v>19</v>
      </c>
      <c r="F83" s="29">
        <f>SUM(R55,F82)</f>
        <v>93</v>
      </c>
      <c r="G83" s="29">
        <f t="shared" ref="G83:M83" si="27">SUM(C83,G82)</f>
        <v>221</v>
      </c>
      <c r="H83" s="29">
        <f t="shared" si="27"/>
        <v>118</v>
      </c>
      <c r="I83" s="29">
        <f t="shared" si="27"/>
        <v>19</v>
      </c>
      <c r="J83" s="29">
        <f t="shared" si="27"/>
        <v>93</v>
      </c>
      <c r="K83" s="29">
        <f t="shared" si="27"/>
        <v>221</v>
      </c>
      <c r="L83" s="29">
        <f t="shared" si="27"/>
        <v>118</v>
      </c>
      <c r="M83" s="29">
        <f t="shared" si="27"/>
        <v>19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0.41584158415841588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7</v>
      </c>
      <c r="E86" s="73" t="s">
        <v>32</v>
      </c>
      <c r="S86" s="163"/>
      <c r="V86" s="77" t="s">
        <v>29</v>
      </c>
      <c r="W86" s="61" t="s">
        <v>130</v>
      </c>
      <c r="X86" s="79">
        <v>0.91402714932126694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0:T45">
    <sortCondition ref="T30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35" priority="5" stopIfTrue="1" operator="equal">
      <formula>$Y$79</formula>
    </cfRule>
  </conditionalFormatting>
  <conditionalFormatting sqref="AA59:AB74 AA77:AB77">
    <cfRule type="cellIs" dxfId="34" priority="6" stopIfTrue="1" operator="equal">
      <formula>$AA$79</formula>
    </cfRule>
  </conditionalFormatting>
  <conditionalFormatting sqref="Y75:Z75">
    <cfRule type="cellIs" dxfId="33" priority="3" stopIfTrue="1" operator="equal">
      <formula>$Y$79</formula>
    </cfRule>
  </conditionalFormatting>
  <conditionalFormatting sqref="AA75:AB75">
    <cfRule type="cellIs" dxfId="32" priority="4" stopIfTrue="1" operator="equal">
      <formula>$AA$79</formula>
    </cfRule>
  </conditionalFormatting>
  <conditionalFormatting sqref="Y76:Z76">
    <cfRule type="cellIs" dxfId="31" priority="1" stopIfTrue="1" operator="equal">
      <formula>$Y$79</formula>
    </cfRule>
  </conditionalFormatting>
  <conditionalFormatting sqref="AA76:AB76">
    <cfRule type="cellIs" dxfId="3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73" t="s">
        <v>41</v>
      </c>
      <c r="D1" s="174"/>
      <c r="E1" s="175"/>
      <c r="F1" s="4">
        <v>9</v>
      </c>
      <c r="G1" s="173" t="s">
        <v>120</v>
      </c>
      <c r="H1" s="174"/>
      <c r="I1" s="175"/>
      <c r="J1" s="4">
        <v>13</v>
      </c>
      <c r="K1" s="173" t="s">
        <v>289</v>
      </c>
      <c r="L1" s="174"/>
      <c r="M1" s="175"/>
      <c r="N1" s="4">
        <v>0</v>
      </c>
      <c r="O1" s="173" t="s">
        <v>280</v>
      </c>
      <c r="P1" s="174"/>
      <c r="Q1" s="175"/>
      <c r="R1" s="4">
        <v>9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114</v>
      </c>
      <c r="B3" s="86" t="s">
        <v>117</v>
      </c>
      <c r="C3" s="12">
        <v>2</v>
      </c>
      <c r="D3" s="13">
        <v>0</v>
      </c>
      <c r="E3" s="13">
        <v>2</v>
      </c>
      <c r="F3" s="14">
        <v>0</v>
      </c>
      <c r="G3" s="12">
        <v>4</v>
      </c>
      <c r="H3" s="13">
        <v>0</v>
      </c>
      <c r="I3" s="13">
        <v>1</v>
      </c>
      <c r="J3" s="14">
        <v>0</v>
      </c>
      <c r="K3" s="12">
        <v>3</v>
      </c>
      <c r="L3" s="13">
        <v>0</v>
      </c>
      <c r="M3" s="13">
        <v>2</v>
      </c>
      <c r="N3" s="14">
        <v>0</v>
      </c>
      <c r="O3" s="12">
        <v>2</v>
      </c>
      <c r="P3" s="13">
        <v>0</v>
      </c>
      <c r="Q3" s="13">
        <v>1</v>
      </c>
      <c r="R3" s="14">
        <v>0</v>
      </c>
      <c r="S3" s="17"/>
    </row>
    <row r="4" spans="1:19" x14ac:dyDescent="0.2">
      <c r="A4" s="83" t="s">
        <v>110</v>
      </c>
      <c r="B4" s="86" t="s">
        <v>428</v>
      </c>
      <c r="C4" s="12">
        <v>3</v>
      </c>
      <c r="D4" s="130">
        <v>1</v>
      </c>
      <c r="E4" s="130">
        <v>1</v>
      </c>
      <c r="F4" s="14">
        <v>2</v>
      </c>
      <c r="G4" s="12">
        <v>3</v>
      </c>
      <c r="H4" s="13">
        <v>1</v>
      </c>
      <c r="I4" s="13">
        <v>1</v>
      </c>
      <c r="J4" s="14">
        <v>0</v>
      </c>
      <c r="K4" s="12">
        <v>4</v>
      </c>
      <c r="L4" s="13">
        <v>4</v>
      </c>
      <c r="M4" s="13">
        <v>0</v>
      </c>
      <c r="N4" s="14">
        <v>0</v>
      </c>
      <c r="O4" s="12">
        <v>4</v>
      </c>
      <c r="P4" s="13">
        <v>1</v>
      </c>
      <c r="Q4" s="13">
        <v>2</v>
      </c>
      <c r="R4" s="14">
        <v>2</v>
      </c>
      <c r="S4" s="17"/>
    </row>
    <row r="5" spans="1:19" x14ac:dyDescent="0.2">
      <c r="A5" s="83" t="s">
        <v>176</v>
      </c>
      <c r="B5" s="86" t="s">
        <v>255</v>
      </c>
      <c r="C5" s="12"/>
      <c r="D5" s="130"/>
      <c r="E5" s="130"/>
      <c r="F5" s="14"/>
      <c r="G5" s="12">
        <v>1</v>
      </c>
      <c r="H5" s="130">
        <v>0</v>
      </c>
      <c r="I5" s="130">
        <v>1</v>
      </c>
      <c r="J5" s="14">
        <v>0</v>
      </c>
      <c r="K5" s="12">
        <v>2</v>
      </c>
      <c r="L5" s="130">
        <v>0</v>
      </c>
      <c r="M5" s="130">
        <v>1</v>
      </c>
      <c r="N5" s="14">
        <v>0</v>
      </c>
      <c r="O5" s="12"/>
      <c r="P5" s="130"/>
      <c r="Q5" s="130"/>
      <c r="R5" s="14"/>
      <c r="S5" s="17"/>
    </row>
    <row r="6" spans="1:19" x14ac:dyDescent="0.2">
      <c r="A6" s="83" t="s">
        <v>112</v>
      </c>
      <c r="B6" s="86" t="s">
        <v>256</v>
      </c>
      <c r="C6" s="12">
        <v>3</v>
      </c>
      <c r="D6" s="130">
        <v>1</v>
      </c>
      <c r="E6" s="130">
        <v>1</v>
      </c>
      <c r="F6" s="14">
        <v>7</v>
      </c>
      <c r="G6" s="12">
        <v>4</v>
      </c>
      <c r="H6" s="130">
        <v>0</v>
      </c>
      <c r="I6" s="130">
        <v>1</v>
      </c>
      <c r="J6" s="14">
        <v>2</v>
      </c>
      <c r="K6" s="12">
        <v>4</v>
      </c>
      <c r="L6" s="130">
        <v>1</v>
      </c>
      <c r="M6" s="130">
        <v>2</v>
      </c>
      <c r="N6" s="14">
        <v>1</v>
      </c>
      <c r="O6" s="12">
        <v>5</v>
      </c>
      <c r="P6" s="130">
        <v>1</v>
      </c>
      <c r="Q6" s="130">
        <v>2</v>
      </c>
      <c r="R6" s="14">
        <v>1</v>
      </c>
      <c r="S6" s="17" t="s">
        <v>8</v>
      </c>
    </row>
    <row r="7" spans="1:19" x14ac:dyDescent="0.2">
      <c r="A7" s="83" t="s">
        <v>113</v>
      </c>
      <c r="B7" s="86" t="s">
        <v>427</v>
      </c>
      <c r="C7" s="12">
        <v>5</v>
      </c>
      <c r="D7" s="130">
        <v>0</v>
      </c>
      <c r="E7" s="130">
        <v>2</v>
      </c>
      <c r="F7" s="14">
        <v>0</v>
      </c>
      <c r="G7" s="12">
        <v>4</v>
      </c>
      <c r="H7" s="130">
        <v>1</v>
      </c>
      <c r="I7" s="130">
        <v>2</v>
      </c>
      <c r="J7" s="14">
        <v>0</v>
      </c>
      <c r="K7" s="12">
        <v>3</v>
      </c>
      <c r="L7" s="130">
        <v>1</v>
      </c>
      <c r="M7" s="130">
        <v>1</v>
      </c>
      <c r="N7" s="14">
        <v>0</v>
      </c>
      <c r="O7" s="12">
        <v>2</v>
      </c>
      <c r="P7" s="130">
        <v>0</v>
      </c>
      <c r="Q7" s="130">
        <v>1</v>
      </c>
      <c r="R7" s="14">
        <v>0</v>
      </c>
      <c r="S7" s="17"/>
    </row>
    <row r="8" spans="1:19" x14ac:dyDescent="0.2">
      <c r="A8" s="83" t="s">
        <v>107</v>
      </c>
      <c r="B8" s="86" t="s">
        <v>167</v>
      </c>
      <c r="C8" s="12"/>
      <c r="D8" s="130"/>
      <c r="E8" s="130"/>
      <c r="F8" s="14"/>
      <c r="G8" s="12">
        <v>3</v>
      </c>
      <c r="H8" s="130">
        <v>2</v>
      </c>
      <c r="I8" s="130">
        <v>1</v>
      </c>
      <c r="J8" s="14">
        <v>0</v>
      </c>
      <c r="K8" s="12">
        <v>2</v>
      </c>
      <c r="L8" s="130">
        <v>1</v>
      </c>
      <c r="M8" s="130">
        <v>1</v>
      </c>
      <c r="N8" s="14">
        <v>0</v>
      </c>
      <c r="O8" s="12">
        <v>4</v>
      </c>
      <c r="P8" s="130">
        <v>2</v>
      </c>
      <c r="Q8" s="130">
        <v>1</v>
      </c>
      <c r="R8" s="14">
        <v>0</v>
      </c>
      <c r="S8" s="17"/>
    </row>
    <row r="9" spans="1:19" x14ac:dyDescent="0.2">
      <c r="A9" s="83" t="s">
        <v>119</v>
      </c>
      <c r="B9" s="86" t="s">
        <v>325</v>
      </c>
      <c r="C9" s="12">
        <v>4</v>
      </c>
      <c r="D9" s="130">
        <v>1</v>
      </c>
      <c r="E9" s="130">
        <v>1</v>
      </c>
      <c r="F9" s="14">
        <v>0</v>
      </c>
      <c r="G9" s="12">
        <v>4</v>
      </c>
      <c r="H9" s="130">
        <v>1</v>
      </c>
      <c r="I9" s="130">
        <v>3</v>
      </c>
      <c r="J9" s="14">
        <v>0</v>
      </c>
      <c r="K9" s="12">
        <v>2</v>
      </c>
      <c r="L9" s="130">
        <v>1</v>
      </c>
      <c r="M9" s="130">
        <v>1</v>
      </c>
      <c r="N9" s="14">
        <v>0</v>
      </c>
      <c r="O9" s="12">
        <v>4</v>
      </c>
      <c r="P9" s="130">
        <v>2</v>
      </c>
      <c r="Q9" s="130">
        <v>1</v>
      </c>
      <c r="R9" s="14">
        <v>0</v>
      </c>
      <c r="S9" s="17"/>
    </row>
    <row r="10" spans="1:19" x14ac:dyDescent="0.2">
      <c r="A10" s="83" t="s">
        <v>191</v>
      </c>
      <c r="B10" s="86" t="s">
        <v>326</v>
      </c>
      <c r="C10" s="12">
        <v>4</v>
      </c>
      <c r="D10" s="130">
        <v>0</v>
      </c>
      <c r="E10" s="130">
        <v>4</v>
      </c>
      <c r="F10" s="14">
        <v>1</v>
      </c>
      <c r="G10" s="12"/>
      <c r="H10" s="130"/>
      <c r="I10" s="130"/>
      <c r="J10" s="14"/>
      <c r="K10" s="12">
        <v>2</v>
      </c>
      <c r="L10" s="130">
        <v>1</v>
      </c>
      <c r="M10" s="130">
        <v>1</v>
      </c>
      <c r="N10" s="14">
        <v>0</v>
      </c>
      <c r="O10" s="12">
        <v>4</v>
      </c>
      <c r="P10" s="130">
        <v>1</v>
      </c>
      <c r="Q10" s="130">
        <v>2</v>
      </c>
      <c r="R10" s="14">
        <v>1</v>
      </c>
      <c r="S10" s="17"/>
    </row>
    <row r="11" spans="1:19" x14ac:dyDescent="0.2">
      <c r="A11" s="169" t="s">
        <v>214</v>
      </c>
      <c r="B11" s="86" t="s">
        <v>408</v>
      </c>
      <c r="C11" s="12"/>
      <c r="D11" s="130"/>
      <c r="E11" s="130"/>
      <c r="F11" s="14"/>
      <c r="G11" s="12"/>
      <c r="H11" s="130"/>
      <c r="I11" s="130"/>
      <c r="J11" s="14"/>
      <c r="K11" s="12">
        <v>1</v>
      </c>
      <c r="L11" s="130">
        <v>0</v>
      </c>
      <c r="M11" s="130">
        <v>1</v>
      </c>
      <c r="N11" s="14">
        <v>0</v>
      </c>
      <c r="O11" s="12"/>
      <c r="P11" s="130"/>
      <c r="Q11" s="130"/>
      <c r="R11" s="14"/>
      <c r="S11" s="17"/>
    </row>
    <row r="12" spans="1:19" x14ac:dyDescent="0.2">
      <c r="A12" s="83" t="s">
        <v>175</v>
      </c>
      <c r="B12" s="86" t="s">
        <v>409</v>
      </c>
      <c r="C12" s="12"/>
      <c r="D12" s="130"/>
      <c r="E12" s="130"/>
      <c r="F12" s="14"/>
      <c r="G12" s="12"/>
      <c r="H12" s="130"/>
      <c r="I12" s="130"/>
      <c r="J12" s="14"/>
      <c r="K12" s="12">
        <v>1</v>
      </c>
      <c r="L12" s="130">
        <v>0</v>
      </c>
      <c r="M12" s="130">
        <v>0</v>
      </c>
      <c r="N12" s="14">
        <v>0</v>
      </c>
      <c r="O12" s="12"/>
      <c r="P12" s="130"/>
      <c r="Q12" s="130"/>
      <c r="R12" s="14"/>
      <c r="S12" s="17"/>
    </row>
    <row r="13" spans="1:19" x14ac:dyDescent="0.2">
      <c r="A13" s="83" t="s">
        <v>118</v>
      </c>
      <c r="B13" s="86" t="s">
        <v>384</v>
      </c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384</v>
      </c>
      <c r="C22" s="20">
        <v>21</v>
      </c>
      <c r="D22" s="21">
        <v>3</v>
      </c>
      <c r="E22" s="21">
        <v>11</v>
      </c>
      <c r="F22" s="22">
        <v>10</v>
      </c>
      <c r="G22" s="20">
        <v>23</v>
      </c>
      <c r="H22" s="21">
        <v>5</v>
      </c>
      <c r="I22" s="21">
        <v>10</v>
      </c>
      <c r="J22" s="22">
        <v>2</v>
      </c>
      <c r="K22" s="20">
        <v>24</v>
      </c>
      <c r="L22" s="21">
        <v>9</v>
      </c>
      <c r="M22" s="21">
        <v>10</v>
      </c>
      <c r="N22" s="22">
        <v>1</v>
      </c>
      <c r="O22" s="20">
        <v>25</v>
      </c>
      <c r="P22" s="21">
        <v>7</v>
      </c>
      <c r="Q22" s="21">
        <v>10</v>
      </c>
      <c r="R22" s="22">
        <v>4</v>
      </c>
      <c r="S22" s="24"/>
    </row>
    <row r="23" spans="1:24" x14ac:dyDescent="0.2">
      <c r="A23" s="18"/>
      <c r="B23" s="152" t="s">
        <v>167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21</v>
      </c>
      <c r="D26" s="29">
        <f t="shared" si="0"/>
        <v>3</v>
      </c>
      <c r="E26" s="29">
        <f t="shared" si="0"/>
        <v>11</v>
      </c>
      <c r="F26" s="29">
        <f t="shared" si="0"/>
        <v>10</v>
      </c>
      <c r="G26" s="29">
        <f t="shared" si="0"/>
        <v>23</v>
      </c>
      <c r="H26" s="29">
        <f t="shared" si="0"/>
        <v>5</v>
      </c>
      <c r="I26" s="29">
        <f t="shared" si="0"/>
        <v>10</v>
      </c>
      <c r="J26" s="29">
        <f t="shared" si="0"/>
        <v>2</v>
      </c>
      <c r="K26" s="29">
        <f t="shared" si="0"/>
        <v>24</v>
      </c>
      <c r="L26" s="29">
        <f t="shared" si="0"/>
        <v>9</v>
      </c>
      <c r="M26" s="29">
        <f t="shared" si="0"/>
        <v>10</v>
      </c>
      <c r="N26" s="29">
        <f t="shared" si="0"/>
        <v>1</v>
      </c>
      <c r="O26" s="29">
        <f t="shared" si="0"/>
        <v>25</v>
      </c>
      <c r="P26" s="29">
        <f t="shared" si="0"/>
        <v>7</v>
      </c>
      <c r="Q26" s="29">
        <f t="shared" si="0"/>
        <v>10</v>
      </c>
      <c r="R26" s="29">
        <f t="shared" si="0"/>
        <v>4</v>
      </c>
      <c r="S26" s="24"/>
    </row>
    <row r="27" spans="1:24" ht="13.5" thickBot="1" x14ac:dyDescent="0.25">
      <c r="A27" s="18"/>
      <c r="B27" s="28" t="s">
        <v>11</v>
      </c>
      <c r="C27" s="30">
        <f>C26</f>
        <v>21</v>
      </c>
      <c r="D27" s="30">
        <f>D26</f>
        <v>3</v>
      </c>
      <c r="E27" s="30">
        <f>E26</f>
        <v>11</v>
      </c>
      <c r="F27" s="30">
        <f>F26</f>
        <v>10</v>
      </c>
      <c r="G27" s="30">
        <f t="shared" ref="G27:R27" si="1">SUM(C27,G26)</f>
        <v>44</v>
      </c>
      <c r="H27" s="30">
        <f t="shared" si="1"/>
        <v>8</v>
      </c>
      <c r="I27" s="30">
        <f t="shared" si="1"/>
        <v>21</v>
      </c>
      <c r="J27" s="30">
        <f t="shared" si="1"/>
        <v>12</v>
      </c>
      <c r="K27" s="30">
        <f t="shared" si="1"/>
        <v>68</v>
      </c>
      <c r="L27" s="30">
        <f t="shared" si="1"/>
        <v>17</v>
      </c>
      <c r="M27" s="30">
        <f t="shared" si="1"/>
        <v>31</v>
      </c>
      <c r="N27" s="30">
        <f t="shared" si="1"/>
        <v>13</v>
      </c>
      <c r="O27" s="31">
        <f t="shared" si="1"/>
        <v>93</v>
      </c>
      <c r="P27" s="30">
        <f t="shared" si="1"/>
        <v>24</v>
      </c>
      <c r="Q27" s="30">
        <f t="shared" si="1"/>
        <v>41</v>
      </c>
      <c r="R27" s="32">
        <f t="shared" si="1"/>
        <v>17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285</v>
      </c>
      <c r="D29" s="174"/>
      <c r="E29" s="175"/>
      <c r="F29" s="4">
        <v>5</v>
      </c>
      <c r="G29" s="173" t="s">
        <v>288</v>
      </c>
      <c r="H29" s="174"/>
      <c r="I29" s="175"/>
      <c r="J29" s="4">
        <v>6</v>
      </c>
      <c r="K29" s="173" t="s">
        <v>289</v>
      </c>
      <c r="L29" s="174"/>
      <c r="M29" s="175"/>
      <c r="N29" s="4">
        <v>2</v>
      </c>
      <c r="O29" s="173" t="s">
        <v>41</v>
      </c>
      <c r="P29" s="174"/>
      <c r="Q29" s="175"/>
      <c r="R29" s="4">
        <v>13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</v>
      </c>
      <c r="B31" s="86" t="str">
        <f t="shared" si="2"/>
        <v>Roger Keeney</v>
      </c>
      <c r="C31" s="12">
        <v>3</v>
      </c>
      <c r="D31" s="13">
        <v>0</v>
      </c>
      <c r="E31" s="13">
        <v>1</v>
      </c>
      <c r="F31" s="14">
        <v>0</v>
      </c>
      <c r="G31" s="12">
        <v>3</v>
      </c>
      <c r="H31" s="13">
        <v>0</v>
      </c>
      <c r="I31" s="13">
        <v>2</v>
      </c>
      <c r="J31" s="14">
        <v>0</v>
      </c>
      <c r="K31" s="12">
        <v>3</v>
      </c>
      <c r="L31" s="13">
        <v>2</v>
      </c>
      <c r="M31" s="13">
        <v>1</v>
      </c>
      <c r="N31" s="106">
        <v>0</v>
      </c>
      <c r="O31" s="12">
        <v>3</v>
      </c>
      <c r="P31" s="13">
        <v>0</v>
      </c>
      <c r="Q31" s="13">
        <v>0</v>
      </c>
      <c r="R31" s="10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7</v>
      </c>
      <c r="B32" s="86" t="str">
        <f t="shared" si="2"/>
        <v>Ron Whorley</v>
      </c>
      <c r="C32" s="12">
        <v>4</v>
      </c>
      <c r="D32" s="13">
        <v>1</v>
      </c>
      <c r="E32" s="13">
        <v>2</v>
      </c>
      <c r="F32" s="14">
        <v>1</v>
      </c>
      <c r="G32" s="12">
        <v>3</v>
      </c>
      <c r="H32" s="13">
        <v>0</v>
      </c>
      <c r="I32" s="13">
        <v>0</v>
      </c>
      <c r="J32" s="14">
        <v>1</v>
      </c>
      <c r="K32" s="12">
        <v>4</v>
      </c>
      <c r="L32" s="13">
        <v>0</v>
      </c>
      <c r="M32" s="13">
        <v>4</v>
      </c>
      <c r="N32" s="106">
        <v>1</v>
      </c>
      <c r="O32" s="12">
        <v>3</v>
      </c>
      <c r="P32" s="13">
        <v>0</v>
      </c>
      <c r="Q32" s="13">
        <v>2</v>
      </c>
      <c r="R32" s="106">
        <v>4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8</v>
      </c>
      <c r="B33" s="86" t="str">
        <f t="shared" si="2"/>
        <v>Jamie Teal</v>
      </c>
      <c r="C33" s="12"/>
      <c r="D33" s="13"/>
      <c r="E33" s="13"/>
      <c r="F33" s="14"/>
      <c r="G33" s="12"/>
      <c r="H33" s="13"/>
      <c r="I33" s="13"/>
      <c r="J33" s="14"/>
      <c r="K33" s="12">
        <v>1</v>
      </c>
      <c r="L33" s="13">
        <v>0</v>
      </c>
      <c r="M33" s="13">
        <v>1</v>
      </c>
      <c r="N33" s="106">
        <v>0</v>
      </c>
      <c r="O33" s="12">
        <v>1</v>
      </c>
      <c r="P33" s="13">
        <v>1</v>
      </c>
      <c r="Q33" s="13">
        <v>0</v>
      </c>
      <c r="R33" s="10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</v>
      </c>
      <c r="B34" s="86" t="str">
        <f t="shared" si="2"/>
        <v>TJ Beasley</v>
      </c>
      <c r="C34" s="12">
        <v>3</v>
      </c>
      <c r="D34" s="13">
        <v>0</v>
      </c>
      <c r="E34" s="13">
        <v>2</v>
      </c>
      <c r="F34" s="14">
        <v>3</v>
      </c>
      <c r="G34" s="12">
        <v>3</v>
      </c>
      <c r="H34" s="13">
        <v>0</v>
      </c>
      <c r="I34" s="13">
        <v>1</v>
      </c>
      <c r="J34" s="14">
        <v>7</v>
      </c>
      <c r="K34" s="12">
        <v>4</v>
      </c>
      <c r="L34" s="13">
        <v>2</v>
      </c>
      <c r="M34" s="13">
        <v>2</v>
      </c>
      <c r="N34" s="106">
        <v>1</v>
      </c>
      <c r="O34" s="12">
        <v>4</v>
      </c>
      <c r="P34" s="13">
        <v>0</v>
      </c>
      <c r="Q34" s="13">
        <v>3</v>
      </c>
      <c r="R34" s="106">
        <v>4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11</v>
      </c>
      <c r="B35" s="86" t="str">
        <f t="shared" si="2"/>
        <v>John Still</v>
      </c>
      <c r="C35" s="12">
        <v>4</v>
      </c>
      <c r="D35" s="13">
        <v>0</v>
      </c>
      <c r="E35" s="13">
        <v>1</v>
      </c>
      <c r="F35" s="14">
        <v>0</v>
      </c>
      <c r="G35" s="12">
        <v>3</v>
      </c>
      <c r="H35" s="13">
        <v>0</v>
      </c>
      <c r="I35" s="13">
        <v>1</v>
      </c>
      <c r="J35" s="14">
        <v>0</v>
      </c>
      <c r="K35" s="12">
        <v>3</v>
      </c>
      <c r="L35" s="13">
        <v>1</v>
      </c>
      <c r="M35" s="13">
        <v>2</v>
      </c>
      <c r="N35" s="106">
        <v>1</v>
      </c>
      <c r="O35" s="12">
        <v>2</v>
      </c>
      <c r="P35" s="13">
        <v>0</v>
      </c>
      <c r="Q35" s="13">
        <v>1</v>
      </c>
      <c r="R35" s="10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9</v>
      </c>
      <c r="B36" s="86" t="str">
        <f t="shared" si="2"/>
        <v>Jacob Whorley</v>
      </c>
      <c r="C36" s="12">
        <v>3</v>
      </c>
      <c r="D36" s="13">
        <v>1</v>
      </c>
      <c r="E36" s="13">
        <v>2</v>
      </c>
      <c r="F36" s="14">
        <v>2</v>
      </c>
      <c r="G36" s="12">
        <v>3</v>
      </c>
      <c r="H36" s="13">
        <v>0</v>
      </c>
      <c r="I36" s="13">
        <v>1</v>
      </c>
      <c r="J36" s="14">
        <v>1</v>
      </c>
      <c r="K36" s="12">
        <v>2</v>
      </c>
      <c r="L36" s="13">
        <v>2</v>
      </c>
      <c r="M36" s="13">
        <v>0</v>
      </c>
      <c r="N36" s="106">
        <v>0</v>
      </c>
      <c r="O36" s="12">
        <v>3</v>
      </c>
      <c r="P36" s="13">
        <v>0</v>
      </c>
      <c r="Q36" s="13">
        <v>2</v>
      </c>
      <c r="R36" s="10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5</v>
      </c>
      <c r="B37" s="86" t="str">
        <f t="shared" si="2"/>
        <v>Scean Atkinson</v>
      </c>
      <c r="C37" s="12">
        <v>1</v>
      </c>
      <c r="D37" s="13">
        <v>1</v>
      </c>
      <c r="E37" s="13">
        <v>0</v>
      </c>
      <c r="F37" s="14">
        <v>0</v>
      </c>
      <c r="G37" s="12"/>
      <c r="H37" s="13"/>
      <c r="I37" s="13"/>
      <c r="J37" s="14"/>
      <c r="K37" s="12"/>
      <c r="L37" s="13"/>
      <c r="M37" s="13"/>
      <c r="N37" s="106"/>
      <c r="O37" s="12"/>
      <c r="P37" s="13"/>
      <c r="Q37" s="13"/>
      <c r="R37" s="10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</v>
      </c>
      <c r="B38" s="86" t="str">
        <f t="shared" si="2"/>
        <v>Tamara Atkinson</v>
      </c>
      <c r="C38" s="12">
        <v>0</v>
      </c>
      <c r="D38" s="13">
        <v>0</v>
      </c>
      <c r="E38" s="13">
        <v>0</v>
      </c>
      <c r="F38" s="14">
        <v>0</v>
      </c>
      <c r="G38" s="12">
        <v>2</v>
      </c>
      <c r="H38" s="13">
        <v>0</v>
      </c>
      <c r="I38" s="13">
        <v>1</v>
      </c>
      <c r="J38" s="14">
        <v>0</v>
      </c>
      <c r="K38" s="12">
        <v>4</v>
      </c>
      <c r="L38" s="13">
        <v>1</v>
      </c>
      <c r="M38" s="13">
        <v>2</v>
      </c>
      <c r="N38" s="106">
        <v>0</v>
      </c>
      <c r="O38" s="15">
        <v>2</v>
      </c>
      <c r="P38" s="13">
        <v>0</v>
      </c>
      <c r="Q38" s="13">
        <v>2</v>
      </c>
      <c r="R38" s="123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00</v>
      </c>
      <c r="B39" s="86" t="str">
        <f t="shared" si="2"/>
        <v>April McKaig</v>
      </c>
      <c r="C39" s="12">
        <v>1</v>
      </c>
      <c r="D39" s="13">
        <v>0</v>
      </c>
      <c r="E39" s="13">
        <v>1</v>
      </c>
      <c r="F39" s="14">
        <v>0</v>
      </c>
      <c r="G39" s="12"/>
      <c r="H39" s="13"/>
      <c r="I39" s="13"/>
      <c r="J39" s="14"/>
      <c r="K39" s="12"/>
      <c r="L39" s="13"/>
      <c r="M39" s="13"/>
      <c r="N39" s="106"/>
      <c r="O39" s="15">
        <v>1</v>
      </c>
      <c r="P39" s="13">
        <v>0</v>
      </c>
      <c r="Q39" s="13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16</v>
      </c>
      <c r="B40" s="86" t="str">
        <f t="shared" si="2"/>
        <v>Kay Zimper</v>
      </c>
      <c r="C40" s="12">
        <v>2</v>
      </c>
      <c r="D40" s="13">
        <v>0</v>
      </c>
      <c r="E40" s="13">
        <v>0</v>
      </c>
      <c r="F40" s="14">
        <v>0</v>
      </c>
      <c r="G40" s="12">
        <v>1</v>
      </c>
      <c r="H40" s="13">
        <v>0</v>
      </c>
      <c r="I40" s="13">
        <v>1</v>
      </c>
      <c r="J40" s="14">
        <v>0</v>
      </c>
      <c r="K40" s="12">
        <v>1</v>
      </c>
      <c r="L40" s="13">
        <v>0</v>
      </c>
      <c r="M40" s="13">
        <v>1</v>
      </c>
      <c r="N40" s="106">
        <v>0</v>
      </c>
      <c r="O40" s="15">
        <v>0</v>
      </c>
      <c r="P40" s="13">
        <v>0</v>
      </c>
      <c r="Q40" s="13">
        <v>0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4</v>
      </c>
      <c r="B41" s="86" t="str">
        <f t="shared" si="2"/>
        <v>Chandler Hammond</v>
      </c>
      <c r="C41" s="12"/>
      <c r="D41" s="13"/>
      <c r="E41" s="13"/>
      <c r="F41" s="14"/>
      <c r="G41" s="12"/>
      <c r="H41" s="13"/>
      <c r="I41" s="13"/>
      <c r="J41" s="14"/>
      <c r="K41" s="12">
        <v>2</v>
      </c>
      <c r="L41" s="13">
        <v>1</v>
      </c>
      <c r="M41" s="13">
        <v>1</v>
      </c>
      <c r="N41" s="106">
        <v>0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06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06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06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Chandler Hammond</v>
      </c>
      <c r="C50" s="20">
        <v>21</v>
      </c>
      <c r="D50" s="21">
        <v>3</v>
      </c>
      <c r="E50" s="21">
        <v>9</v>
      </c>
      <c r="F50" s="22">
        <v>6</v>
      </c>
      <c r="G50" s="20">
        <v>18</v>
      </c>
      <c r="H50" s="21">
        <v>0</v>
      </c>
      <c r="I50" s="21">
        <v>7</v>
      </c>
      <c r="J50" s="22">
        <v>9</v>
      </c>
      <c r="K50" s="20">
        <v>21</v>
      </c>
      <c r="L50" s="21">
        <v>9</v>
      </c>
      <c r="M50" s="21">
        <v>11</v>
      </c>
      <c r="N50" s="22">
        <v>3</v>
      </c>
      <c r="O50" s="20">
        <v>19</v>
      </c>
      <c r="P50" s="21">
        <v>1</v>
      </c>
      <c r="Q50" s="21">
        <v>10</v>
      </c>
      <c r="R50" s="23">
        <v>8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Jacob Whorley</v>
      </c>
      <c r="C51" s="90"/>
      <c r="D51" s="56"/>
      <c r="E51" s="56"/>
      <c r="F51" s="91"/>
      <c r="G51" s="90"/>
      <c r="H51" s="56"/>
      <c r="I51" s="56"/>
      <c r="J51" s="91"/>
      <c r="K51" s="90">
        <v>3</v>
      </c>
      <c r="L51" s="56">
        <v>0</v>
      </c>
      <c r="M51" s="56">
        <v>3</v>
      </c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21</v>
      </c>
      <c r="D54" s="29">
        <f t="shared" si="3"/>
        <v>3</v>
      </c>
      <c r="E54" s="29">
        <f t="shared" si="3"/>
        <v>9</v>
      </c>
      <c r="F54" s="29">
        <f t="shared" si="3"/>
        <v>6</v>
      </c>
      <c r="G54" s="29">
        <f t="shared" si="3"/>
        <v>18</v>
      </c>
      <c r="H54" s="29">
        <f t="shared" si="3"/>
        <v>0</v>
      </c>
      <c r="I54" s="29">
        <f t="shared" si="3"/>
        <v>7</v>
      </c>
      <c r="J54" s="29">
        <f t="shared" si="3"/>
        <v>9</v>
      </c>
      <c r="K54" s="29">
        <f t="shared" si="3"/>
        <v>24</v>
      </c>
      <c r="L54" s="29">
        <f t="shared" si="3"/>
        <v>9</v>
      </c>
      <c r="M54" s="29">
        <f t="shared" si="3"/>
        <v>14</v>
      </c>
      <c r="N54" s="29">
        <f t="shared" si="3"/>
        <v>3</v>
      </c>
      <c r="O54" s="29">
        <f t="shared" si="3"/>
        <v>19</v>
      </c>
      <c r="P54" s="29">
        <f t="shared" si="3"/>
        <v>1</v>
      </c>
      <c r="Q54" s="29">
        <f t="shared" si="3"/>
        <v>10</v>
      </c>
      <c r="R54" s="29">
        <f t="shared" si="3"/>
        <v>8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114</v>
      </c>
      <c r="D55" s="30">
        <f>SUM(P27,D54)</f>
        <v>27</v>
      </c>
      <c r="E55" s="30">
        <f>SUM(Q27,E54)</f>
        <v>50</v>
      </c>
      <c r="F55" s="30">
        <f>SUM(R27,F54)</f>
        <v>23</v>
      </c>
      <c r="G55" s="30">
        <f t="shared" ref="G55:R55" si="4">SUM(C55,G54)</f>
        <v>132</v>
      </c>
      <c r="H55" s="30">
        <f t="shared" si="4"/>
        <v>27</v>
      </c>
      <c r="I55" s="30">
        <f t="shared" si="4"/>
        <v>57</v>
      </c>
      <c r="J55" s="30">
        <f t="shared" si="4"/>
        <v>32</v>
      </c>
      <c r="K55" s="30">
        <f t="shared" si="4"/>
        <v>156</v>
      </c>
      <c r="L55" s="30">
        <f t="shared" si="4"/>
        <v>36</v>
      </c>
      <c r="M55" s="30">
        <f t="shared" si="4"/>
        <v>71</v>
      </c>
      <c r="N55" s="30">
        <f t="shared" si="4"/>
        <v>35</v>
      </c>
      <c r="O55" s="31">
        <f t="shared" si="4"/>
        <v>175</v>
      </c>
      <c r="P55" s="30">
        <f t="shared" si="4"/>
        <v>37</v>
      </c>
      <c r="Q55" s="30">
        <f t="shared" si="4"/>
        <v>81</v>
      </c>
      <c r="R55" s="32">
        <f t="shared" si="4"/>
        <v>43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57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1</v>
      </c>
      <c r="B59" s="86" t="str">
        <f t="shared" ref="B59:B76" si="6">B31</f>
        <v>Roger Keeney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23</v>
      </c>
      <c r="P59" s="88">
        <f>SUM(D3,H3,L3,P3,D31,H31,L31,P31,D59,H59,L59)</f>
        <v>2</v>
      </c>
      <c r="Q59" s="88">
        <f>SUM(E3,I3,M3,Q3,E31,I31,M31,Q31,E59,I59,M59)</f>
        <v>10</v>
      </c>
      <c r="R59" s="89">
        <f>SUM(F3,J3,N3,R3,F31,J31,N31,R31,F59,J59,N59)</f>
        <v>0</v>
      </c>
      <c r="S59" s="84">
        <f>IF(O59=0,0,AVERAGE(P59/O59))</f>
        <v>8.6956521739130432E-2</v>
      </c>
      <c r="U59" s="43" t="s">
        <v>114</v>
      </c>
      <c r="V59" s="86" t="s">
        <v>117</v>
      </c>
      <c r="W59" s="59">
        <v>0</v>
      </c>
      <c r="X59" s="59" t="s">
        <v>442</v>
      </c>
      <c r="Y59" s="60">
        <v>8.6956521739130432E-2</v>
      </c>
      <c r="Z59" s="60" t="s">
        <v>270</v>
      </c>
      <c r="AA59" s="60">
        <v>0</v>
      </c>
      <c r="AB59" s="60" t="s">
        <v>270</v>
      </c>
      <c r="AC59" s="59">
        <v>8</v>
      </c>
      <c r="AD59" s="105">
        <v>8.6956521739130432E-2</v>
      </c>
    </row>
    <row r="60" spans="1:30" x14ac:dyDescent="0.2">
      <c r="A60" s="83" t="str">
        <f t="shared" si="5"/>
        <v>7</v>
      </c>
      <c r="B60" s="86" t="str">
        <f t="shared" si="6"/>
        <v>Ron Whorley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28</v>
      </c>
      <c r="P60" s="56">
        <f t="shared" si="7"/>
        <v>8</v>
      </c>
      <c r="Q60" s="56">
        <f t="shared" si="7"/>
        <v>12</v>
      </c>
      <c r="R60" s="91">
        <f t="shared" si="7"/>
        <v>11</v>
      </c>
      <c r="S60" s="85">
        <f t="shared" ref="S60:S76" si="8">IF(O60=0,0,AVERAGE(P60/O60))</f>
        <v>0.2857142857142857</v>
      </c>
      <c r="U60" s="43" t="s">
        <v>110</v>
      </c>
      <c r="V60" s="86" t="s">
        <v>428</v>
      </c>
      <c r="W60" s="59">
        <v>11</v>
      </c>
      <c r="X60" s="59">
        <v>11</v>
      </c>
      <c r="Y60" s="60">
        <v>0.2857142857142857</v>
      </c>
      <c r="Z60" s="60" t="s">
        <v>270</v>
      </c>
      <c r="AA60" s="60">
        <v>1.375</v>
      </c>
      <c r="AB60" s="60" t="s">
        <v>270</v>
      </c>
      <c r="AC60" s="59">
        <v>8</v>
      </c>
      <c r="AD60" s="105">
        <v>0.2857142857142857</v>
      </c>
    </row>
    <row r="61" spans="1:30" x14ac:dyDescent="0.2">
      <c r="A61" s="83" t="str">
        <f t="shared" si="5"/>
        <v>8</v>
      </c>
      <c r="B61" s="86" t="str">
        <f t="shared" si="6"/>
        <v>Jamie Teal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5</v>
      </c>
      <c r="P61" s="56">
        <f t="shared" si="9"/>
        <v>1</v>
      </c>
      <c r="Q61" s="56">
        <f t="shared" si="9"/>
        <v>3</v>
      </c>
      <c r="R61" s="91">
        <f t="shared" si="9"/>
        <v>0</v>
      </c>
      <c r="S61" s="85">
        <f t="shared" si="8"/>
        <v>0.2</v>
      </c>
      <c r="U61" s="43" t="s">
        <v>176</v>
      </c>
      <c r="V61" s="86" t="s">
        <v>255</v>
      </c>
      <c r="W61" s="59">
        <v>0</v>
      </c>
      <c r="X61" s="59" t="s">
        <v>442</v>
      </c>
      <c r="Y61" s="60">
        <v>0.2</v>
      </c>
      <c r="Z61" s="60" t="s">
        <v>276</v>
      </c>
      <c r="AA61" s="60">
        <v>0</v>
      </c>
      <c r="AB61" s="60" t="s">
        <v>270</v>
      </c>
      <c r="AC61" s="59">
        <v>4</v>
      </c>
      <c r="AD61" s="105">
        <v>0.05</v>
      </c>
    </row>
    <row r="62" spans="1:30" x14ac:dyDescent="0.2">
      <c r="A62" s="83" t="str">
        <f t="shared" si="5"/>
        <v>2</v>
      </c>
      <c r="B62" s="86" t="str">
        <f t="shared" si="6"/>
        <v>TJ Beasley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30</v>
      </c>
      <c r="P62" s="56">
        <f t="shared" si="10"/>
        <v>5</v>
      </c>
      <c r="Q62" s="56">
        <f t="shared" si="10"/>
        <v>14</v>
      </c>
      <c r="R62" s="91">
        <f t="shared" si="10"/>
        <v>26</v>
      </c>
      <c r="S62" s="85">
        <f t="shared" si="8"/>
        <v>0.16666666666666666</v>
      </c>
      <c r="U62" s="43" t="s">
        <v>112</v>
      </c>
      <c r="V62" s="86" t="s">
        <v>256</v>
      </c>
      <c r="W62" s="59">
        <v>26</v>
      </c>
      <c r="X62" s="59">
        <v>26</v>
      </c>
      <c r="Y62" s="60">
        <v>0.16666666666666666</v>
      </c>
      <c r="Z62" s="60" t="s">
        <v>270</v>
      </c>
      <c r="AA62" s="60">
        <v>3.25</v>
      </c>
      <c r="AB62" s="60" t="s">
        <v>270</v>
      </c>
      <c r="AC62" s="59">
        <v>8</v>
      </c>
      <c r="AD62" s="105">
        <v>0.16666666666666666</v>
      </c>
    </row>
    <row r="63" spans="1:30" x14ac:dyDescent="0.2">
      <c r="A63" s="83" t="str">
        <f t="shared" si="5"/>
        <v>11</v>
      </c>
      <c r="B63" s="86" t="str">
        <f t="shared" si="6"/>
        <v>John Still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26</v>
      </c>
      <c r="P63" s="56">
        <f t="shared" si="11"/>
        <v>3</v>
      </c>
      <c r="Q63" s="56">
        <f t="shared" si="11"/>
        <v>11</v>
      </c>
      <c r="R63" s="91">
        <f t="shared" si="11"/>
        <v>1</v>
      </c>
      <c r="S63" s="85">
        <f t="shared" si="8"/>
        <v>0.11538461538461539</v>
      </c>
      <c r="U63" s="43" t="s">
        <v>113</v>
      </c>
      <c r="V63" s="86" t="s">
        <v>427</v>
      </c>
      <c r="W63" s="59">
        <v>1</v>
      </c>
      <c r="X63" s="59">
        <v>1</v>
      </c>
      <c r="Y63" s="60">
        <v>0.11538461538461539</v>
      </c>
      <c r="Z63" s="60" t="s">
        <v>270</v>
      </c>
      <c r="AA63" s="60">
        <v>0.125</v>
      </c>
      <c r="AB63" s="60" t="s">
        <v>270</v>
      </c>
      <c r="AC63" s="59">
        <v>8</v>
      </c>
      <c r="AD63" s="105">
        <v>0.11538461538461539</v>
      </c>
    </row>
    <row r="64" spans="1:30" x14ac:dyDescent="0.2">
      <c r="A64" s="83" t="str">
        <f t="shared" si="5"/>
        <v>9</v>
      </c>
      <c r="B64" s="86" t="str">
        <f t="shared" si="6"/>
        <v>Jacob Whorley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20</v>
      </c>
      <c r="P64" s="56">
        <f t="shared" si="12"/>
        <v>8</v>
      </c>
      <c r="Q64" s="56">
        <f t="shared" si="12"/>
        <v>8</v>
      </c>
      <c r="R64" s="91">
        <f t="shared" si="12"/>
        <v>3</v>
      </c>
      <c r="S64" s="85">
        <f t="shared" si="8"/>
        <v>0.4</v>
      </c>
      <c r="U64" s="43" t="s">
        <v>107</v>
      </c>
      <c r="V64" s="86" t="s">
        <v>167</v>
      </c>
      <c r="W64" s="59">
        <v>3</v>
      </c>
      <c r="X64" s="59">
        <v>3</v>
      </c>
      <c r="Y64" s="60">
        <v>0.4</v>
      </c>
      <c r="Z64" s="60" t="s">
        <v>270</v>
      </c>
      <c r="AA64" s="60">
        <v>0.42857142857142855</v>
      </c>
      <c r="AB64" s="60" t="s">
        <v>270</v>
      </c>
      <c r="AC64" s="59">
        <v>7</v>
      </c>
      <c r="AD64" s="105">
        <v>0.4</v>
      </c>
    </row>
    <row r="65" spans="1:30" x14ac:dyDescent="0.2">
      <c r="A65" s="83" t="str">
        <f t="shared" si="5"/>
        <v>5</v>
      </c>
      <c r="B65" s="86" t="str">
        <f t="shared" si="6"/>
        <v>Scean Atkinson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15</v>
      </c>
      <c r="P65" s="56">
        <f t="shared" si="13"/>
        <v>6</v>
      </c>
      <c r="Q65" s="56">
        <f t="shared" si="13"/>
        <v>6</v>
      </c>
      <c r="R65" s="91">
        <f t="shared" si="13"/>
        <v>0</v>
      </c>
      <c r="S65" s="85">
        <f t="shared" si="8"/>
        <v>0.4</v>
      </c>
      <c r="U65" s="43" t="s">
        <v>119</v>
      </c>
      <c r="V65" s="86" t="s">
        <v>325</v>
      </c>
      <c r="W65" s="59">
        <v>0</v>
      </c>
      <c r="X65" s="59" t="s">
        <v>442</v>
      </c>
      <c r="Y65" s="60">
        <v>0.4</v>
      </c>
      <c r="Z65" s="60" t="s">
        <v>276</v>
      </c>
      <c r="AA65" s="60">
        <v>0</v>
      </c>
      <c r="AB65" s="60" t="s">
        <v>270</v>
      </c>
      <c r="AC65" s="59">
        <v>5</v>
      </c>
      <c r="AD65" s="105">
        <v>0.3</v>
      </c>
    </row>
    <row r="66" spans="1:30" x14ac:dyDescent="0.2">
      <c r="A66" s="83" t="str">
        <f t="shared" si="5"/>
        <v>3</v>
      </c>
      <c r="B66" s="86" t="str">
        <f t="shared" si="6"/>
        <v>Tamara Atkinson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18</v>
      </c>
      <c r="P66" s="56">
        <f t="shared" si="14"/>
        <v>3</v>
      </c>
      <c r="Q66" s="56">
        <f t="shared" si="14"/>
        <v>12</v>
      </c>
      <c r="R66" s="91">
        <f t="shared" si="14"/>
        <v>2</v>
      </c>
      <c r="S66" s="85">
        <f t="shared" si="8"/>
        <v>0.16666666666666666</v>
      </c>
      <c r="U66" s="43" t="s">
        <v>191</v>
      </c>
      <c r="V66" s="86" t="s">
        <v>326</v>
      </c>
      <c r="W66" s="59">
        <v>2</v>
      </c>
      <c r="X66" s="59">
        <v>2</v>
      </c>
      <c r="Y66" s="60">
        <v>0.16666666666666666</v>
      </c>
      <c r="Z66" s="60" t="s">
        <v>276</v>
      </c>
      <c r="AA66" s="60">
        <v>0.2857142857142857</v>
      </c>
      <c r="AB66" s="60" t="s">
        <v>270</v>
      </c>
      <c r="AC66" s="59">
        <v>7</v>
      </c>
      <c r="AD66" s="105">
        <v>0.15</v>
      </c>
    </row>
    <row r="67" spans="1:30" x14ac:dyDescent="0.2">
      <c r="A67" s="83" t="str">
        <f t="shared" si="5"/>
        <v>00</v>
      </c>
      <c r="B67" s="86" t="str">
        <f t="shared" si="6"/>
        <v>April McKaig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3</v>
      </c>
      <c r="P67" s="56">
        <f t="shared" si="15"/>
        <v>0</v>
      </c>
      <c r="Q67" s="56">
        <f t="shared" si="15"/>
        <v>2</v>
      </c>
      <c r="R67" s="91">
        <f t="shared" si="15"/>
        <v>0</v>
      </c>
      <c r="S67" s="85">
        <f t="shared" si="8"/>
        <v>0</v>
      </c>
      <c r="U67" s="43" t="s">
        <v>214</v>
      </c>
      <c r="V67" s="86" t="s">
        <v>408</v>
      </c>
      <c r="W67" s="59">
        <v>0</v>
      </c>
      <c r="X67" s="59" t="s">
        <v>442</v>
      </c>
      <c r="Y67" s="60">
        <v>0</v>
      </c>
      <c r="Z67" s="60" t="s">
        <v>276</v>
      </c>
      <c r="AA67" s="60">
        <v>0</v>
      </c>
      <c r="AB67" s="60" t="s">
        <v>277</v>
      </c>
      <c r="AC67" s="59">
        <v>3</v>
      </c>
      <c r="AD67" s="105">
        <v>0</v>
      </c>
    </row>
    <row r="68" spans="1:30" x14ac:dyDescent="0.2">
      <c r="A68" s="83" t="str">
        <f t="shared" si="5"/>
        <v>16</v>
      </c>
      <c r="B68" s="86" t="str">
        <f t="shared" si="6"/>
        <v>Kay Zimper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5</v>
      </c>
      <c r="P68" s="56">
        <f t="shared" si="16"/>
        <v>0</v>
      </c>
      <c r="Q68" s="56">
        <f t="shared" si="16"/>
        <v>2</v>
      </c>
      <c r="R68" s="91">
        <f t="shared" si="16"/>
        <v>0</v>
      </c>
      <c r="S68" s="85">
        <f t="shared" si="8"/>
        <v>0</v>
      </c>
      <c r="U68" s="43" t="s">
        <v>175</v>
      </c>
      <c r="V68" s="86" t="s">
        <v>409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270</v>
      </c>
      <c r="AC68" s="59">
        <v>5</v>
      </c>
      <c r="AD68" s="105">
        <v>0</v>
      </c>
    </row>
    <row r="69" spans="1:30" x14ac:dyDescent="0.2">
      <c r="A69" s="83" t="str">
        <f t="shared" si="5"/>
        <v>4</v>
      </c>
      <c r="B69" s="86" t="str">
        <f t="shared" si="6"/>
        <v>Chandler Hammond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2</v>
      </c>
      <c r="P69" s="56">
        <f t="shared" si="17"/>
        <v>1</v>
      </c>
      <c r="Q69" s="56">
        <f t="shared" si="17"/>
        <v>1</v>
      </c>
      <c r="R69" s="91">
        <f t="shared" si="17"/>
        <v>0</v>
      </c>
      <c r="S69" s="85">
        <f t="shared" si="8"/>
        <v>0.5</v>
      </c>
      <c r="U69" s="43" t="s">
        <v>118</v>
      </c>
      <c r="V69" s="86" t="s">
        <v>384</v>
      </c>
      <c r="W69" s="59">
        <v>0</v>
      </c>
      <c r="X69" s="59" t="s">
        <v>442</v>
      </c>
      <c r="Y69" s="60">
        <v>0.5</v>
      </c>
      <c r="Z69" s="60" t="s">
        <v>276</v>
      </c>
      <c r="AA69" s="60">
        <v>0</v>
      </c>
      <c r="AB69" s="60" t="s">
        <v>277</v>
      </c>
      <c r="AC69" s="59">
        <v>1</v>
      </c>
      <c r="AD69" s="105">
        <v>0.05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Chandler Hammond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172</v>
      </c>
      <c r="P78" s="21">
        <f t="shared" si="25"/>
        <v>37</v>
      </c>
      <c r="Q78" s="142">
        <f t="shared" si="25"/>
        <v>78</v>
      </c>
      <c r="R78" s="141"/>
      <c r="S78" s="143">
        <f>SUM(Q78/O78)</f>
        <v>0.45348837209302323</v>
      </c>
      <c r="V78" s="56" t="s">
        <v>23</v>
      </c>
      <c r="W78" s="59">
        <v>43</v>
      </c>
      <c r="X78" s="59">
        <v>43</v>
      </c>
      <c r="Y78" s="61"/>
      <c r="Z78" s="61"/>
      <c r="AA78" s="61"/>
      <c r="AB78" s="61"/>
      <c r="AC78" s="62"/>
    </row>
    <row r="79" spans="1:30" x14ac:dyDescent="0.2">
      <c r="A79" s="11"/>
      <c r="B79" s="140" t="str">
        <f>B51</f>
        <v>Jacob Whorley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3</v>
      </c>
      <c r="P79" s="56">
        <f t="shared" si="25"/>
        <v>0</v>
      </c>
      <c r="Q79" s="56">
        <f t="shared" si="25"/>
        <v>3</v>
      </c>
      <c r="R79" s="91"/>
      <c r="S79" s="144">
        <f>SUM(Q79/O79)</f>
        <v>1</v>
      </c>
      <c r="V79" s="67" t="s">
        <v>24</v>
      </c>
      <c r="W79" s="62"/>
      <c r="X79" s="62"/>
      <c r="Y79" s="68">
        <v>0.5</v>
      </c>
      <c r="Z79" s="68"/>
      <c r="AA79" s="68">
        <v>3.25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175</v>
      </c>
      <c r="P82" s="29">
        <f t="shared" si="26"/>
        <v>37</v>
      </c>
      <c r="Q82" s="29">
        <f t="shared" si="26"/>
        <v>81</v>
      </c>
      <c r="R82" s="29">
        <f t="shared" si="26"/>
        <v>43</v>
      </c>
      <c r="S82" s="69">
        <f>AVERAGE(P82/O82)</f>
        <v>0.21142857142857144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175</v>
      </c>
      <c r="D83" s="29">
        <f>SUM(P55,D82)</f>
        <v>37</v>
      </c>
      <c r="E83" s="29">
        <f>SUM(Q55,E82)</f>
        <v>81</v>
      </c>
      <c r="F83" s="29">
        <f>SUM(R55,F82)</f>
        <v>43</v>
      </c>
      <c r="G83" s="29">
        <f t="shared" ref="G83:M83" si="27">SUM(C83,G82)</f>
        <v>175</v>
      </c>
      <c r="H83" s="29">
        <f t="shared" si="27"/>
        <v>37</v>
      </c>
      <c r="I83" s="29">
        <f t="shared" si="27"/>
        <v>81</v>
      </c>
      <c r="J83" s="29">
        <f t="shared" si="27"/>
        <v>43</v>
      </c>
      <c r="K83" s="29">
        <f t="shared" si="27"/>
        <v>175</v>
      </c>
      <c r="L83" s="29">
        <f t="shared" si="27"/>
        <v>37</v>
      </c>
      <c r="M83" s="29">
        <f t="shared" si="27"/>
        <v>81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0.6063829787234043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384</v>
      </c>
      <c r="X86" s="79">
        <v>0.54651162790697683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167</v>
      </c>
      <c r="X87" s="147">
        <v>0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:T11">
    <sortCondition ref="T3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37" priority="5" stopIfTrue="1" operator="equal">
      <formula>$Y$79</formula>
    </cfRule>
  </conditionalFormatting>
  <conditionalFormatting sqref="AA59:AB74 AA77:AB77">
    <cfRule type="cellIs" dxfId="136" priority="6" stopIfTrue="1" operator="equal">
      <formula>$AA$79</formula>
    </cfRule>
  </conditionalFormatting>
  <conditionalFormatting sqref="Y75:Z75">
    <cfRule type="cellIs" dxfId="135" priority="3" stopIfTrue="1" operator="equal">
      <formula>$Y$79</formula>
    </cfRule>
  </conditionalFormatting>
  <conditionalFormatting sqref="AA75:AB75">
    <cfRule type="cellIs" dxfId="134" priority="4" stopIfTrue="1" operator="equal">
      <formula>$AA$79</formula>
    </cfRule>
  </conditionalFormatting>
  <conditionalFormatting sqref="Y76:Z76">
    <cfRule type="cellIs" dxfId="133" priority="1" stopIfTrue="1" operator="equal">
      <formula>$Y$79</formula>
    </cfRule>
  </conditionalFormatting>
  <conditionalFormatting sqref="AA76:AB76">
    <cfRule type="cellIs" dxfId="13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73" t="s">
        <v>120</v>
      </c>
      <c r="D1" s="174"/>
      <c r="E1" s="175"/>
      <c r="F1" s="4">
        <v>21</v>
      </c>
      <c r="G1" s="173" t="s">
        <v>41</v>
      </c>
      <c r="H1" s="174"/>
      <c r="I1" s="175"/>
      <c r="J1" s="4">
        <v>12</v>
      </c>
      <c r="K1" s="173" t="s">
        <v>165</v>
      </c>
      <c r="L1" s="174"/>
      <c r="M1" s="175"/>
      <c r="N1" s="4">
        <v>9</v>
      </c>
      <c r="O1" s="173" t="s">
        <v>282</v>
      </c>
      <c r="P1" s="174"/>
      <c r="Q1" s="175"/>
      <c r="R1" s="4">
        <v>14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119</v>
      </c>
      <c r="B3" s="86" t="s">
        <v>327</v>
      </c>
      <c r="C3" s="12">
        <v>3</v>
      </c>
      <c r="D3" s="130">
        <v>0</v>
      </c>
      <c r="E3" s="130">
        <v>3</v>
      </c>
      <c r="F3" s="14">
        <v>0</v>
      </c>
      <c r="G3" s="12"/>
      <c r="H3" s="130"/>
      <c r="I3" s="130"/>
      <c r="J3" s="14"/>
      <c r="K3" s="116">
        <v>2</v>
      </c>
      <c r="L3" s="117">
        <v>0</v>
      </c>
      <c r="M3" s="117">
        <v>2</v>
      </c>
      <c r="N3" s="118">
        <v>1</v>
      </c>
      <c r="O3" s="116"/>
      <c r="P3" s="117"/>
      <c r="Q3" s="117"/>
      <c r="R3" s="118"/>
      <c r="S3" s="17"/>
    </row>
    <row r="4" spans="1:19" x14ac:dyDescent="0.2">
      <c r="A4" s="83" t="s">
        <v>197</v>
      </c>
      <c r="B4" s="86" t="s">
        <v>328</v>
      </c>
      <c r="C4" s="12">
        <v>3</v>
      </c>
      <c r="D4" s="130">
        <v>0</v>
      </c>
      <c r="E4" s="130">
        <v>3</v>
      </c>
      <c r="F4" s="14">
        <v>1</v>
      </c>
      <c r="G4" s="12"/>
      <c r="H4" s="130"/>
      <c r="I4" s="130"/>
      <c r="J4" s="14"/>
      <c r="K4" s="116"/>
      <c r="L4" s="117"/>
      <c r="M4" s="117"/>
      <c r="N4" s="118"/>
      <c r="O4" s="116">
        <v>4</v>
      </c>
      <c r="P4" s="117">
        <v>0</v>
      </c>
      <c r="Q4" s="117">
        <v>3</v>
      </c>
      <c r="R4" s="118">
        <v>0</v>
      </c>
      <c r="S4" s="17"/>
    </row>
    <row r="5" spans="1:19" x14ac:dyDescent="0.2">
      <c r="A5" s="83" t="s">
        <v>114</v>
      </c>
      <c r="B5" s="86" t="s">
        <v>407</v>
      </c>
      <c r="C5" s="12">
        <v>3</v>
      </c>
      <c r="D5" s="130">
        <v>0</v>
      </c>
      <c r="E5" s="130">
        <v>0</v>
      </c>
      <c r="F5" s="14">
        <v>0</v>
      </c>
      <c r="G5" s="12">
        <v>2</v>
      </c>
      <c r="H5" s="130">
        <v>0</v>
      </c>
      <c r="I5" s="130">
        <v>2</v>
      </c>
      <c r="J5" s="14">
        <v>0</v>
      </c>
      <c r="K5" s="116">
        <v>2</v>
      </c>
      <c r="L5" s="117">
        <v>0</v>
      </c>
      <c r="M5" s="117">
        <v>2</v>
      </c>
      <c r="N5" s="118">
        <v>0</v>
      </c>
      <c r="O5" s="116">
        <v>4</v>
      </c>
      <c r="P5" s="117">
        <v>1</v>
      </c>
      <c r="Q5" s="117">
        <v>1</v>
      </c>
      <c r="R5" s="118">
        <v>3</v>
      </c>
      <c r="S5" s="17"/>
    </row>
    <row r="6" spans="1:19" x14ac:dyDescent="0.2">
      <c r="A6" s="83" t="s">
        <v>182</v>
      </c>
      <c r="B6" s="86" t="s">
        <v>378</v>
      </c>
      <c r="C6" s="12">
        <v>3</v>
      </c>
      <c r="D6" s="130">
        <v>0</v>
      </c>
      <c r="E6" s="130">
        <v>3</v>
      </c>
      <c r="F6" s="14">
        <v>0</v>
      </c>
      <c r="G6" s="12">
        <v>1</v>
      </c>
      <c r="H6" s="130">
        <v>0</v>
      </c>
      <c r="I6" s="130">
        <v>1</v>
      </c>
      <c r="J6" s="14">
        <v>0</v>
      </c>
      <c r="K6" s="116"/>
      <c r="L6" s="117"/>
      <c r="M6" s="117"/>
      <c r="N6" s="118"/>
      <c r="O6" s="116">
        <v>3</v>
      </c>
      <c r="P6" s="117">
        <v>0</v>
      </c>
      <c r="Q6" s="117">
        <v>3</v>
      </c>
      <c r="R6" s="118">
        <v>0</v>
      </c>
      <c r="S6" s="17" t="s">
        <v>8</v>
      </c>
    </row>
    <row r="7" spans="1:19" x14ac:dyDescent="0.2">
      <c r="A7" s="169" t="s">
        <v>214</v>
      </c>
      <c r="B7" s="86" t="s">
        <v>423</v>
      </c>
      <c r="C7" s="12">
        <v>3</v>
      </c>
      <c r="D7" s="130">
        <v>0</v>
      </c>
      <c r="E7" s="130">
        <v>3</v>
      </c>
      <c r="F7" s="14">
        <v>0</v>
      </c>
      <c r="G7" s="12"/>
      <c r="H7" s="130"/>
      <c r="I7" s="130"/>
      <c r="J7" s="14"/>
      <c r="K7" s="116"/>
      <c r="L7" s="117"/>
      <c r="M7" s="117"/>
      <c r="N7" s="118"/>
      <c r="O7" s="116">
        <v>3</v>
      </c>
      <c r="P7" s="117">
        <v>0</v>
      </c>
      <c r="Q7" s="117">
        <v>3</v>
      </c>
      <c r="R7" s="118">
        <v>0</v>
      </c>
      <c r="S7" s="17"/>
    </row>
    <row r="8" spans="1:19" x14ac:dyDescent="0.2">
      <c r="A8" s="83" t="s">
        <v>118</v>
      </c>
      <c r="B8" s="86" t="s">
        <v>404</v>
      </c>
      <c r="C8" s="12">
        <v>3</v>
      </c>
      <c r="D8" s="130">
        <v>0</v>
      </c>
      <c r="E8" s="130">
        <v>1</v>
      </c>
      <c r="F8" s="14">
        <v>0</v>
      </c>
      <c r="G8" s="12"/>
      <c r="H8" s="130"/>
      <c r="I8" s="130"/>
      <c r="J8" s="14"/>
      <c r="K8" s="116">
        <v>2</v>
      </c>
      <c r="L8" s="117">
        <v>0</v>
      </c>
      <c r="M8" s="117">
        <v>1</v>
      </c>
      <c r="N8" s="118">
        <v>0</v>
      </c>
      <c r="O8" s="116">
        <v>3</v>
      </c>
      <c r="P8" s="117">
        <v>1</v>
      </c>
      <c r="Q8" s="117">
        <v>1</v>
      </c>
      <c r="R8" s="118">
        <v>1</v>
      </c>
      <c r="S8" s="17"/>
    </row>
    <row r="9" spans="1:19" x14ac:dyDescent="0.2">
      <c r="A9" s="83" t="s">
        <v>169</v>
      </c>
      <c r="B9" s="86" t="s">
        <v>405</v>
      </c>
      <c r="C9" s="12"/>
      <c r="D9" s="130"/>
      <c r="E9" s="130"/>
      <c r="F9" s="14"/>
      <c r="G9" s="12">
        <v>2</v>
      </c>
      <c r="H9" s="130">
        <v>0</v>
      </c>
      <c r="I9" s="130">
        <v>2</v>
      </c>
      <c r="J9" s="14">
        <v>1</v>
      </c>
      <c r="K9" s="116">
        <v>1</v>
      </c>
      <c r="L9" s="117">
        <v>0</v>
      </c>
      <c r="M9" s="117">
        <v>1</v>
      </c>
      <c r="N9" s="118">
        <v>0</v>
      </c>
      <c r="O9" s="116"/>
      <c r="P9" s="117"/>
      <c r="Q9" s="117"/>
      <c r="R9" s="118"/>
      <c r="S9" s="17"/>
    </row>
    <row r="10" spans="1:19" x14ac:dyDescent="0.2">
      <c r="A10" s="83" t="s">
        <v>194</v>
      </c>
      <c r="B10" s="86" t="s">
        <v>379</v>
      </c>
      <c r="C10" s="12"/>
      <c r="D10" s="130"/>
      <c r="E10" s="130"/>
      <c r="F10" s="14"/>
      <c r="G10" s="12">
        <v>3</v>
      </c>
      <c r="H10" s="130">
        <v>0</v>
      </c>
      <c r="I10" s="130">
        <v>2</v>
      </c>
      <c r="J10" s="14">
        <v>0</v>
      </c>
      <c r="K10" s="116">
        <v>1</v>
      </c>
      <c r="L10" s="117">
        <v>0</v>
      </c>
      <c r="M10" s="117">
        <v>1</v>
      </c>
      <c r="N10" s="118">
        <v>0</v>
      </c>
      <c r="O10" s="116"/>
      <c r="P10" s="117"/>
      <c r="Q10" s="117"/>
      <c r="R10" s="118"/>
      <c r="S10" s="17"/>
    </row>
    <row r="11" spans="1:19" x14ac:dyDescent="0.2">
      <c r="A11" s="83" t="s">
        <v>107</v>
      </c>
      <c r="B11" s="86" t="s">
        <v>406</v>
      </c>
      <c r="C11" s="12"/>
      <c r="D11" s="130"/>
      <c r="E11" s="130"/>
      <c r="F11" s="14"/>
      <c r="G11" s="12">
        <v>1</v>
      </c>
      <c r="H11" s="130">
        <v>0</v>
      </c>
      <c r="I11" s="130">
        <v>1</v>
      </c>
      <c r="J11" s="14">
        <v>0</v>
      </c>
      <c r="K11" s="12">
        <v>1</v>
      </c>
      <c r="L11" s="130">
        <v>0</v>
      </c>
      <c r="M11" s="130">
        <v>1</v>
      </c>
      <c r="N11" s="14">
        <v>0</v>
      </c>
      <c r="O11" s="12"/>
      <c r="P11" s="130"/>
      <c r="Q11" s="130"/>
      <c r="R11" s="14"/>
      <c r="S11" s="17"/>
    </row>
    <row r="12" spans="1:19" x14ac:dyDescent="0.2">
      <c r="A12" s="83" t="s">
        <v>175</v>
      </c>
      <c r="B12" s="86" t="s">
        <v>380</v>
      </c>
      <c r="C12" s="12"/>
      <c r="D12" s="130"/>
      <c r="E12" s="130"/>
      <c r="F12" s="14"/>
      <c r="G12" s="12">
        <v>3</v>
      </c>
      <c r="H12" s="130">
        <v>0</v>
      </c>
      <c r="I12" s="130">
        <v>3</v>
      </c>
      <c r="J12" s="14">
        <v>1</v>
      </c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 t="s">
        <v>191</v>
      </c>
      <c r="B13" s="86" t="s">
        <v>381</v>
      </c>
      <c r="C13" s="12"/>
      <c r="D13" s="130"/>
      <c r="E13" s="130"/>
      <c r="F13" s="14"/>
      <c r="G13" s="12">
        <v>3</v>
      </c>
      <c r="H13" s="130">
        <v>0</v>
      </c>
      <c r="I13" s="130">
        <v>2</v>
      </c>
      <c r="J13" s="14">
        <v>0</v>
      </c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 t="s">
        <v>113</v>
      </c>
      <c r="B14" s="86" t="s">
        <v>382</v>
      </c>
      <c r="C14" s="12"/>
      <c r="D14" s="130"/>
      <c r="E14" s="130"/>
      <c r="F14" s="14"/>
      <c r="G14" s="12">
        <v>3</v>
      </c>
      <c r="H14" s="130">
        <v>0</v>
      </c>
      <c r="I14" s="130">
        <v>2</v>
      </c>
      <c r="J14" s="14">
        <v>0</v>
      </c>
      <c r="K14" s="12"/>
      <c r="L14" s="130"/>
      <c r="M14" s="130"/>
      <c r="N14" s="14"/>
      <c r="O14" s="12">
        <v>3</v>
      </c>
      <c r="P14" s="130">
        <v>0</v>
      </c>
      <c r="Q14" s="130">
        <v>0</v>
      </c>
      <c r="R14" s="14">
        <v>0</v>
      </c>
      <c r="S14" s="17"/>
    </row>
    <row r="15" spans="1:19" x14ac:dyDescent="0.2">
      <c r="A15" s="83" t="s">
        <v>176</v>
      </c>
      <c r="B15" s="86" t="s">
        <v>401</v>
      </c>
      <c r="C15" s="12"/>
      <c r="D15" s="130"/>
      <c r="E15" s="130"/>
      <c r="F15" s="14"/>
      <c r="G15" s="12"/>
      <c r="H15" s="130"/>
      <c r="I15" s="130"/>
      <c r="J15" s="14"/>
      <c r="K15" s="12">
        <v>3</v>
      </c>
      <c r="L15" s="130">
        <v>0</v>
      </c>
      <c r="M15" s="130">
        <v>3</v>
      </c>
      <c r="N15" s="14">
        <v>3</v>
      </c>
      <c r="O15" s="12"/>
      <c r="P15" s="130"/>
      <c r="Q15" s="130"/>
      <c r="R15" s="14"/>
      <c r="S15" s="17"/>
    </row>
    <row r="16" spans="1:19" x14ac:dyDescent="0.2">
      <c r="A16" s="83" t="s">
        <v>192</v>
      </c>
      <c r="B16" s="86" t="s">
        <v>402</v>
      </c>
      <c r="C16" s="12"/>
      <c r="D16" s="130"/>
      <c r="E16" s="130"/>
      <c r="F16" s="14"/>
      <c r="G16" s="12"/>
      <c r="H16" s="130"/>
      <c r="I16" s="130"/>
      <c r="J16" s="14"/>
      <c r="K16" s="12">
        <v>3</v>
      </c>
      <c r="L16" s="130">
        <v>0</v>
      </c>
      <c r="M16" s="130">
        <v>3</v>
      </c>
      <c r="N16" s="14">
        <v>0</v>
      </c>
      <c r="O16" s="12"/>
      <c r="P16" s="130"/>
      <c r="Q16" s="130"/>
      <c r="R16" s="14"/>
      <c r="S16" s="17" t="s">
        <v>8</v>
      </c>
    </row>
    <row r="17" spans="1:24" x14ac:dyDescent="0.2">
      <c r="A17" s="83" t="s">
        <v>112</v>
      </c>
      <c r="B17" s="86" t="s">
        <v>403</v>
      </c>
      <c r="C17" s="12"/>
      <c r="D17" s="130"/>
      <c r="E17" s="130"/>
      <c r="F17" s="14"/>
      <c r="G17" s="12"/>
      <c r="H17" s="130"/>
      <c r="I17" s="130"/>
      <c r="J17" s="14"/>
      <c r="K17" s="12">
        <v>3</v>
      </c>
      <c r="L17" s="130">
        <v>0</v>
      </c>
      <c r="M17" s="130">
        <v>3</v>
      </c>
      <c r="N17" s="14">
        <v>1</v>
      </c>
      <c r="O17" s="12"/>
      <c r="P17" s="130"/>
      <c r="Q17" s="130"/>
      <c r="R17" s="14"/>
      <c r="S17" s="17"/>
    </row>
    <row r="18" spans="1:24" x14ac:dyDescent="0.2">
      <c r="A18" s="83" t="s">
        <v>181</v>
      </c>
      <c r="B18" s="86" t="s">
        <v>432</v>
      </c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383</v>
      </c>
      <c r="C22" s="20">
        <v>18</v>
      </c>
      <c r="D22" s="21">
        <v>0</v>
      </c>
      <c r="E22" s="21">
        <v>13</v>
      </c>
      <c r="F22" s="22">
        <v>1</v>
      </c>
      <c r="G22" s="20">
        <v>18</v>
      </c>
      <c r="H22" s="21">
        <v>0</v>
      </c>
      <c r="I22" s="21">
        <v>15</v>
      </c>
      <c r="J22" s="22">
        <v>2</v>
      </c>
      <c r="K22" s="20">
        <v>18</v>
      </c>
      <c r="L22" s="21">
        <v>0</v>
      </c>
      <c r="M22" s="21">
        <v>17</v>
      </c>
      <c r="N22" s="22">
        <v>5</v>
      </c>
      <c r="O22" s="20">
        <v>20</v>
      </c>
      <c r="P22" s="21">
        <v>2</v>
      </c>
      <c r="Q22" s="21">
        <v>11</v>
      </c>
      <c r="R22" s="22">
        <v>4</v>
      </c>
      <c r="S22" s="24"/>
    </row>
    <row r="23" spans="1:24" x14ac:dyDescent="0.2">
      <c r="A23" s="18"/>
      <c r="B23" s="152" t="s">
        <v>433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18</v>
      </c>
      <c r="D26" s="29">
        <f t="shared" si="0"/>
        <v>0</v>
      </c>
      <c r="E26" s="29">
        <f t="shared" si="0"/>
        <v>13</v>
      </c>
      <c r="F26" s="29">
        <f t="shared" si="0"/>
        <v>1</v>
      </c>
      <c r="G26" s="29">
        <f t="shared" si="0"/>
        <v>18</v>
      </c>
      <c r="H26" s="29">
        <f t="shared" si="0"/>
        <v>0</v>
      </c>
      <c r="I26" s="29">
        <f t="shared" si="0"/>
        <v>15</v>
      </c>
      <c r="J26" s="29">
        <f t="shared" si="0"/>
        <v>2</v>
      </c>
      <c r="K26" s="29">
        <f t="shared" si="0"/>
        <v>18</v>
      </c>
      <c r="L26" s="29">
        <f t="shared" si="0"/>
        <v>0</v>
      </c>
      <c r="M26" s="29">
        <f t="shared" si="0"/>
        <v>17</v>
      </c>
      <c r="N26" s="29">
        <f t="shared" si="0"/>
        <v>5</v>
      </c>
      <c r="O26" s="29">
        <f t="shared" si="0"/>
        <v>20</v>
      </c>
      <c r="P26" s="29">
        <f t="shared" si="0"/>
        <v>2</v>
      </c>
      <c r="Q26" s="29">
        <f t="shared" si="0"/>
        <v>11</v>
      </c>
      <c r="R26" s="29">
        <f t="shared" si="0"/>
        <v>4</v>
      </c>
      <c r="S26" s="24"/>
    </row>
    <row r="27" spans="1:24" ht="13.5" thickBot="1" x14ac:dyDescent="0.25">
      <c r="A27" s="18"/>
      <c r="B27" s="28" t="s">
        <v>11</v>
      </c>
      <c r="C27" s="30">
        <f>C26</f>
        <v>18</v>
      </c>
      <c r="D27" s="30">
        <f>D26</f>
        <v>0</v>
      </c>
      <c r="E27" s="30">
        <f>E26</f>
        <v>13</v>
      </c>
      <c r="F27" s="30">
        <f>F26</f>
        <v>1</v>
      </c>
      <c r="G27" s="30">
        <f t="shared" ref="G27:R27" si="1">SUM(C27,G26)</f>
        <v>36</v>
      </c>
      <c r="H27" s="30">
        <f t="shared" si="1"/>
        <v>0</v>
      </c>
      <c r="I27" s="30">
        <f t="shared" si="1"/>
        <v>28</v>
      </c>
      <c r="J27" s="30">
        <f t="shared" si="1"/>
        <v>3</v>
      </c>
      <c r="K27" s="30">
        <f t="shared" si="1"/>
        <v>54</v>
      </c>
      <c r="L27" s="30">
        <f t="shared" si="1"/>
        <v>0</v>
      </c>
      <c r="M27" s="30">
        <f t="shared" si="1"/>
        <v>45</v>
      </c>
      <c r="N27" s="30">
        <f t="shared" si="1"/>
        <v>8</v>
      </c>
      <c r="O27" s="31">
        <f t="shared" si="1"/>
        <v>74</v>
      </c>
      <c r="P27" s="30">
        <f t="shared" si="1"/>
        <v>2</v>
      </c>
      <c r="Q27" s="30">
        <f t="shared" si="1"/>
        <v>56</v>
      </c>
      <c r="R27" s="32">
        <f t="shared" si="1"/>
        <v>12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0" t="s">
        <v>42</v>
      </c>
      <c r="D29" s="174"/>
      <c r="E29" s="175"/>
      <c r="F29" s="4">
        <v>12</v>
      </c>
      <c r="G29" s="180" t="s">
        <v>283</v>
      </c>
      <c r="H29" s="174"/>
      <c r="I29" s="175"/>
      <c r="J29" s="4">
        <v>5</v>
      </c>
      <c r="K29" s="180" t="s">
        <v>165</v>
      </c>
      <c r="L29" s="174"/>
      <c r="M29" s="175"/>
      <c r="N29" s="4">
        <v>9</v>
      </c>
      <c r="O29" s="180" t="s">
        <v>40</v>
      </c>
      <c r="P29" s="174"/>
      <c r="Q29" s="175"/>
      <c r="R29" s="5">
        <v>5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8" t="s">
        <v>4</v>
      </c>
      <c r="P30" s="8" t="s">
        <v>5</v>
      </c>
      <c r="Q30" s="8" t="s">
        <v>6</v>
      </c>
      <c r="R30" s="167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5</v>
      </c>
      <c r="B31" s="86" t="str">
        <f t="shared" si="2"/>
        <v>Kirstyn Smith</v>
      </c>
      <c r="C31" s="12">
        <v>1</v>
      </c>
      <c r="D31" s="130">
        <v>0</v>
      </c>
      <c r="E31" s="130">
        <v>1</v>
      </c>
      <c r="F31" s="14">
        <v>0</v>
      </c>
      <c r="G31" s="12">
        <v>2</v>
      </c>
      <c r="H31" s="130">
        <v>0</v>
      </c>
      <c r="I31" s="130">
        <v>2</v>
      </c>
      <c r="J31" s="14">
        <v>0</v>
      </c>
      <c r="K31" s="12">
        <v>1</v>
      </c>
      <c r="L31" s="130">
        <v>0</v>
      </c>
      <c r="M31" s="130">
        <v>1</v>
      </c>
      <c r="N31" s="14">
        <v>0</v>
      </c>
      <c r="O31" s="15">
        <v>2</v>
      </c>
      <c r="P31" s="130">
        <v>0</v>
      </c>
      <c r="Q31" s="130">
        <v>1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14</v>
      </c>
      <c r="B32" s="86" t="str">
        <f t="shared" si="2"/>
        <v>Scott Davis</v>
      </c>
      <c r="C32" s="12"/>
      <c r="D32" s="130"/>
      <c r="E32" s="130"/>
      <c r="F32" s="14"/>
      <c r="G32" s="12">
        <v>2</v>
      </c>
      <c r="H32" s="130">
        <v>0</v>
      </c>
      <c r="I32" s="130">
        <v>1</v>
      </c>
      <c r="J32" s="14">
        <v>0</v>
      </c>
      <c r="K32" s="12">
        <v>2</v>
      </c>
      <c r="L32" s="130">
        <v>0</v>
      </c>
      <c r="M32" s="130">
        <v>2</v>
      </c>
      <c r="N32" s="14">
        <v>0</v>
      </c>
      <c r="O32" s="15">
        <v>1</v>
      </c>
      <c r="P32" s="130">
        <v>0</v>
      </c>
      <c r="Q32" s="130">
        <v>1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1</v>
      </c>
      <c r="B33" s="86" t="str">
        <f t="shared" si="2"/>
        <v>Lindsay Tersmette</v>
      </c>
      <c r="C33" s="12"/>
      <c r="D33" s="130"/>
      <c r="E33" s="130"/>
      <c r="F33" s="14"/>
      <c r="G33" s="12">
        <v>2</v>
      </c>
      <c r="H33" s="130">
        <v>0</v>
      </c>
      <c r="I33" s="130">
        <v>0</v>
      </c>
      <c r="J33" s="14">
        <v>0</v>
      </c>
      <c r="K33" s="12">
        <v>4</v>
      </c>
      <c r="L33" s="130">
        <v>2</v>
      </c>
      <c r="M33" s="130">
        <v>2</v>
      </c>
      <c r="N33" s="14">
        <v>0</v>
      </c>
      <c r="O33" s="15"/>
      <c r="P33" s="130"/>
      <c r="Q33" s="130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12</v>
      </c>
      <c r="B34" s="86" t="str">
        <f t="shared" si="2"/>
        <v>Jordon Vierra</v>
      </c>
      <c r="C34" s="12"/>
      <c r="D34" s="130"/>
      <c r="E34" s="130"/>
      <c r="F34" s="14"/>
      <c r="G34" s="12">
        <v>2</v>
      </c>
      <c r="H34" s="130">
        <v>0</v>
      </c>
      <c r="I34" s="130">
        <v>2</v>
      </c>
      <c r="J34" s="14">
        <v>0</v>
      </c>
      <c r="K34" s="12">
        <v>4</v>
      </c>
      <c r="L34" s="130">
        <v>0</v>
      </c>
      <c r="M34" s="130">
        <v>4</v>
      </c>
      <c r="N34" s="14">
        <v>0</v>
      </c>
      <c r="O34" s="15">
        <v>2</v>
      </c>
      <c r="P34" s="130">
        <v>0</v>
      </c>
      <c r="Q34" s="130">
        <v>2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00</v>
      </c>
      <c r="B35" s="86" t="str">
        <f t="shared" si="2"/>
        <v>Angelo Ercolamento</v>
      </c>
      <c r="C35" s="12"/>
      <c r="D35" s="130"/>
      <c r="E35" s="130"/>
      <c r="F35" s="14"/>
      <c r="G35" s="12">
        <v>1</v>
      </c>
      <c r="H35" s="130">
        <v>0</v>
      </c>
      <c r="I35" s="130">
        <v>1</v>
      </c>
      <c r="J35" s="14">
        <v>0</v>
      </c>
      <c r="K35" s="12"/>
      <c r="L35" s="130"/>
      <c r="M35" s="130"/>
      <c r="N35" s="14"/>
      <c r="O35" s="15">
        <v>1</v>
      </c>
      <c r="P35" s="130">
        <v>0</v>
      </c>
      <c r="Q35" s="130">
        <v>0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4</v>
      </c>
      <c r="B36" s="86" t="str">
        <f t="shared" si="2"/>
        <v>Lea Warner</v>
      </c>
      <c r="C36" s="12"/>
      <c r="D36" s="130"/>
      <c r="E36" s="130"/>
      <c r="F36" s="14"/>
      <c r="G36" s="12">
        <v>2</v>
      </c>
      <c r="H36" s="130">
        <v>0</v>
      </c>
      <c r="I36" s="130">
        <v>2</v>
      </c>
      <c r="J36" s="14">
        <v>1</v>
      </c>
      <c r="K36" s="12">
        <v>2</v>
      </c>
      <c r="L36" s="130">
        <v>0</v>
      </c>
      <c r="M36" s="130">
        <v>0</v>
      </c>
      <c r="N36" s="14">
        <v>0</v>
      </c>
      <c r="O36" s="15">
        <v>1</v>
      </c>
      <c r="P36" s="130">
        <v>0</v>
      </c>
      <c r="Q36" s="130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10</v>
      </c>
      <c r="B37" s="86" t="str">
        <f t="shared" si="2"/>
        <v>Jessica McTiernan</v>
      </c>
      <c r="C37" s="12">
        <v>3</v>
      </c>
      <c r="D37" s="130">
        <v>0</v>
      </c>
      <c r="E37" s="130">
        <v>1</v>
      </c>
      <c r="F37" s="14">
        <v>0</v>
      </c>
      <c r="G37" s="12"/>
      <c r="H37" s="130"/>
      <c r="I37" s="130"/>
      <c r="J37" s="14"/>
      <c r="K37" s="12"/>
      <c r="L37" s="130"/>
      <c r="M37" s="130"/>
      <c r="N37" s="14"/>
      <c r="O37" s="15">
        <v>2</v>
      </c>
      <c r="P37" s="130">
        <v>0</v>
      </c>
      <c r="Q37" s="130">
        <v>2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6</v>
      </c>
      <c r="B38" s="86" t="str">
        <f t="shared" si="2"/>
        <v>Brian Harrington</v>
      </c>
      <c r="C38" s="12">
        <v>3</v>
      </c>
      <c r="D38" s="130">
        <v>1</v>
      </c>
      <c r="E38" s="130">
        <v>1</v>
      </c>
      <c r="F38" s="14">
        <v>1</v>
      </c>
      <c r="G38" s="12"/>
      <c r="H38" s="130"/>
      <c r="I38" s="130"/>
      <c r="J38" s="14"/>
      <c r="K38" s="12"/>
      <c r="L38" s="130"/>
      <c r="M38" s="130"/>
      <c r="N38" s="14"/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9</v>
      </c>
      <c r="B39" s="86" t="str">
        <f t="shared" si="2"/>
        <v>Kathryn Jedynak</v>
      </c>
      <c r="C39" s="12">
        <v>3</v>
      </c>
      <c r="D39" s="130">
        <v>0</v>
      </c>
      <c r="E39" s="130">
        <v>3</v>
      </c>
      <c r="F39" s="14">
        <v>0</v>
      </c>
      <c r="G39" s="12">
        <v>1</v>
      </c>
      <c r="H39" s="130">
        <v>0</v>
      </c>
      <c r="I39" s="130">
        <v>1</v>
      </c>
      <c r="J39" s="14">
        <v>0</v>
      </c>
      <c r="K39" s="12">
        <v>1</v>
      </c>
      <c r="L39" s="130">
        <v>0</v>
      </c>
      <c r="M39" s="130">
        <v>1</v>
      </c>
      <c r="N39" s="14">
        <v>0</v>
      </c>
      <c r="O39" s="15">
        <v>1</v>
      </c>
      <c r="P39" s="130">
        <v>0</v>
      </c>
      <c r="Q39" s="130">
        <v>1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16</v>
      </c>
      <c r="B40" s="86" t="str">
        <f t="shared" si="2"/>
        <v>Walter Chatman</v>
      </c>
      <c r="C40" s="12">
        <v>3</v>
      </c>
      <c r="D40" s="130">
        <v>0</v>
      </c>
      <c r="E40" s="130">
        <v>3</v>
      </c>
      <c r="F40" s="14">
        <v>0</v>
      </c>
      <c r="G40" s="12">
        <v>1</v>
      </c>
      <c r="H40" s="130">
        <v>0</v>
      </c>
      <c r="I40" s="130">
        <v>1</v>
      </c>
      <c r="J40" s="14">
        <v>0</v>
      </c>
      <c r="K40" s="12">
        <v>2</v>
      </c>
      <c r="L40" s="130">
        <v>0</v>
      </c>
      <c r="M40" s="130">
        <v>1</v>
      </c>
      <c r="N40" s="14">
        <v>1</v>
      </c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3</v>
      </c>
      <c r="B41" s="86" t="str">
        <f t="shared" si="2"/>
        <v>Rene Lattore</v>
      </c>
      <c r="C41" s="12">
        <v>3</v>
      </c>
      <c r="D41" s="130">
        <v>0</v>
      </c>
      <c r="E41" s="130">
        <v>3</v>
      </c>
      <c r="F41" s="14">
        <v>1</v>
      </c>
      <c r="G41" s="12">
        <v>1</v>
      </c>
      <c r="H41" s="130">
        <v>0</v>
      </c>
      <c r="I41" s="130">
        <v>1</v>
      </c>
      <c r="J41" s="14">
        <v>0</v>
      </c>
      <c r="K41" s="12"/>
      <c r="L41" s="130"/>
      <c r="M41" s="130"/>
      <c r="N41" s="14"/>
      <c r="O41" s="15">
        <v>2</v>
      </c>
      <c r="P41" s="130">
        <v>1</v>
      </c>
      <c r="Q41" s="130">
        <v>1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 t="str">
        <f t="shared" si="2"/>
        <v>11</v>
      </c>
      <c r="B42" s="86" t="str">
        <f t="shared" si="2"/>
        <v>Zachary Kalbuc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>
        <v>3</v>
      </c>
      <c r="P42" s="130">
        <v>0</v>
      </c>
      <c r="Q42" s="130">
        <v>3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 t="str">
        <f t="shared" si="2"/>
        <v>8</v>
      </c>
      <c r="B43" s="86" t="str">
        <f t="shared" si="2"/>
        <v>Michael Douglas</v>
      </c>
      <c r="C43" s="12">
        <v>2</v>
      </c>
      <c r="D43" s="130">
        <v>0</v>
      </c>
      <c r="E43" s="130">
        <v>2</v>
      </c>
      <c r="F43" s="14">
        <v>1</v>
      </c>
      <c r="G43" s="12">
        <v>2</v>
      </c>
      <c r="H43" s="130">
        <v>0</v>
      </c>
      <c r="I43" s="130">
        <v>0</v>
      </c>
      <c r="J43" s="14">
        <v>0</v>
      </c>
      <c r="K43" s="12">
        <v>1</v>
      </c>
      <c r="L43" s="130">
        <v>0</v>
      </c>
      <c r="M43" s="130">
        <v>1</v>
      </c>
      <c r="N43" s="14">
        <v>0</v>
      </c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2"/>
        <v>18</v>
      </c>
      <c r="B44" s="86" t="str">
        <f t="shared" si="2"/>
        <v>Thomas O'Brien</v>
      </c>
      <c r="C44" s="12">
        <v>1</v>
      </c>
      <c r="D44" s="130">
        <v>0</v>
      </c>
      <c r="E44" s="130">
        <v>1</v>
      </c>
      <c r="F44" s="14">
        <v>0</v>
      </c>
      <c r="G44" s="12">
        <v>1</v>
      </c>
      <c r="H44" s="130">
        <v>0</v>
      </c>
      <c r="I44" s="130">
        <v>1</v>
      </c>
      <c r="J44" s="14">
        <v>0</v>
      </c>
      <c r="K44" s="12">
        <v>2</v>
      </c>
      <c r="L44" s="130">
        <v>0</v>
      </c>
      <c r="M44" s="130">
        <v>2</v>
      </c>
      <c r="N44" s="14">
        <v>0</v>
      </c>
      <c r="O44" s="15">
        <v>2</v>
      </c>
      <c r="P44" s="130">
        <v>0</v>
      </c>
      <c r="Q44" s="130">
        <v>2</v>
      </c>
      <c r="R44" s="16">
        <v>0</v>
      </c>
      <c r="S44" s="17" t="s">
        <v>8</v>
      </c>
      <c r="U44" s="43"/>
      <c r="V44" s="39"/>
      <c r="W44" s="39"/>
      <c r="X44" s="39"/>
    </row>
    <row r="45" spans="1:24" x14ac:dyDescent="0.2">
      <c r="A45" s="83" t="str">
        <f t="shared" si="2"/>
        <v>2</v>
      </c>
      <c r="B45" s="87" t="str">
        <f t="shared" si="2"/>
        <v>Bryttney Graham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 t="str">
        <f t="shared" si="2"/>
        <v>15</v>
      </c>
      <c r="B46" s="86" t="str">
        <f t="shared" si="2"/>
        <v>James Timm</v>
      </c>
      <c r="C46" s="12"/>
      <c r="D46" s="130"/>
      <c r="E46" s="130"/>
      <c r="F46" s="14"/>
      <c r="G46" s="12">
        <v>1</v>
      </c>
      <c r="H46" s="130">
        <v>0</v>
      </c>
      <c r="I46" s="130">
        <v>1</v>
      </c>
      <c r="J46" s="14">
        <v>0</v>
      </c>
      <c r="K46" s="12">
        <v>1</v>
      </c>
      <c r="L46" s="130">
        <v>0</v>
      </c>
      <c r="M46" s="130">
        <v>1</v>
      </c>
      <c r="N46" s="14">
        <v>0</v>
      </c>
      <c r="O46" s="15">
        <v>2</v>
      </c>
      <c r="P46" s="130">
        <v>0</v>
      </c>
      <c r="Q46" s="130">
        <v>2</v>
      </c>
      <c r="R46" s="14">
        <v>0</v>
      </c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Jim Nacca</v>
      </c>
      <c r="C50" s="20">
        <v>19</v>
      </c>
      <c r="D50" s="21">
        <v>1</v>
      </c>
      <c r="E50" s="21">
        <v>15</v>
      </c>
      <c r="F50" s="22">
        <v>3</v>
      </c>
      <c r="G50" s="20">
        <v>15</v>
      </c>
      <c r="H50" s="21">
        <v>0</v>
      </c>
      <c r="I50" s="21">
        <v>10</v>
      </c>
      <c r="J50" s="22">
        <v>1</v>
      </c>
      <c r="K50" s="20">
        <v>20</v>
      </c>
      <c r="L50" s="21">
        <v>2</v>
      </c>
      <c r="M50" s="21">
        <v>15</v>
      </c>
      <c r="N50" s="22">
        <v>1</v>
      </c>
      <c r="O50" s="20">
        <v>19</v>
      </c>
      <c r="P50" s="21">
        <v>1</v>
      </c>
      <c r="Q50" s="21">
        <v>16</v>
      </c>
      <c r="R50" s="23">
        <v>0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Don Barone</v>
      </c>
      <c r="C51" s="90"/>
      <c r="D51" s="56"/>
      <c r="E51" s="56"/>
      <c r="F51" s="91"/>
      <c r="G51" s="90">
        <v>3</v>
      </c>
      <c r="H51" s="56">
        <v>0</v>
      </c>
      <c r="I51" s="56">
        <v>3</v>
      </c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19</v>
      </c>
      <c r="D54" s="29">
        <f t="shared" si="4"/>
        <v>1</v>
      </c>
      <c r="E54" s="29">
        <f t="shared" si="4"/>
        <v>15</v>
      </c>
      <c r="F54" s="29">
        <f t="shared" si="4"/>
        <v>3</v>
      </c>
      <c r="G54" s="29">
        <f t="shared" si="4"/>
        <v>18</v>
      </c>
      <c r="H54" s="29">
        <f t="shared" si="4"/>
        <v>0</v>
      </c>
      <c r="I54" s="29">
        <f t="shared" si="4"/>
        <v>13</v>
      </c>
      <c r="J54" s="29">
        <f t="shared" si="4"/>
        <v>1</v>
      </c>
      <c r="K54" s="29">
        <f t="shared" si="4"/>
        <v>20</v>
      </c>
      <c r="L54" s="29">
        <f t="shared" si="4"/>
        <v>2</v>
      </c>
      <c r="M54" s="29">
        <f t="shared" si="4"/>
        <v>15</v>
      </c>
      <c r="N54" s="29">
        <f t="shared" si="4"/>
        <v>1</v>
      </c>
      <c r="O54" s="29">
        <f t="shared" si="4"/>
        <v>19</v>
      </c>
      <c r="P54" s="29">
        <f t="shared" si="4"/>
        <v>1</v>
      </c>
      <c r="Q54" s="29">
        <f t="shared" si="4"/>
        <v>16</v>
      </c>
      <c r="R54" s="29">
        <f t="shared" si="4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93</v>
      </c>
      <c r="D55" s="30">
        <f>SUM(P27,D54)</f>
        <v>3</v>
      </c>
      <c r="E55" s="30">
        <f>SUM(Q27,E54)</f>
        <v>71</v>
      </c>
      <c r="F55" s="30">
        <f>SUM(R27,F54)</f>
        <v>15</v>
      </c>
      <c r="G55" s="30">
        <f t="shared" ref="G55:R55" si="5">SUM(C55,G54)</f>
        <v>111</v>
      </c>
      <c r="H55" s="30">
        <f t="shared" si="5"/>
        <v>3</v>
      </c>
      <c r="I55" s="30">
        <f t="shared" si="5"/>
        <v>84</v>
      </c>
      <c r="J55" s="30">
        <f t="shared" si="5"/>
        <v>16</v>
      </c>
      <c r="K55" s="30">
        <f t="shared" si="5"/>
        <v>131</v>
      </c>
      <c r="L55" s="30">
        <f t="shared" si="5"/>
        <v>5</v>
      </c>
      <c r="M55" s="30">
        <f t="shared" si="5"/>
        <v>99</v>
      </c>
      <c r="N55" s="30">
        <f t="shared" si="5"/>
        <v>17</v>
      </c>
      <c r="O55" s="31">
        <f t="shared" si="5"/>
        <v>150</v>
      </c>
      <c r="P55" s="30">
        <f t="shared" si="5"/>
        <v>6</v>
      </c>
      <c r="Q55" s="30">
        <f t="shared" si="5"/>
        <v>115</v>
      </c>
      <c r="R55" s="32">
        <f t="shared" si="5"/>
        <v>17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87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5</v>
      </c>
      <c r="B59" s="86" t="str">
        <f t="shared" ref="B59:B76" si="7">B31</f>
        <v>Kirstyn Smith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11</v>
      </c>
      <c r="P59" s="88">
        <f>SUM(D3,H3,L3,P3,D31,H31,L31,P31,D59,H59,L59)</f>
        <v>0</v>
      </c>
      <c r="Q59" s="88">
        <f>SUM(E3,I3,M3,Q3,E31,I31,M31,Q31,E59,I59,M59)</f>
        <v>10</v>
      </c>
      <c r="R59" s="89">
        <f>SUM(F3,J3,N3,R3,F31,J31,N31,R31,F59,J59,N59)</f>
        <v>1</v>
      </c>
      <c r="S59" s="84">
        <f>IF(O59=0,0,AVERAGE(P59/O59))</f>
        <v>0</v>
      </c>
      <c r="U59" s="43" t="s">
        <v>119</v>
      </c>
      <c r="V59" s="86" t="s">
        <v>327</v>
      </c>
      <c r="W59" s="59">
        <v>1</v>
      </c>
      <c r="X59" s="59">
        <v>1</v>
      </c>
      <c r="Y59" s="60">
        <v>0</v>
      </c>
      <c r="Z59" s="60" t="s">
        <v>276</v>
      </c>
      <c r="AA59" s="60">
        <v>0.16666666666666666</v>
      </c>
      <c r="AB59" s="60" t="s">
        <v>270</v>
      </c>
      <c r="AC59" s="59">
        <v>6</v>
      </c>
      <c r="AD59" s="105">
        <v>0</v>
      </c>
    </row>
    <row r="60" spans="1:30" x14ac:dyDescent="0.2">
      <c r="A60" s="83" t="str">
        <f t="shared" si="6"/>
        <v>14</v>
      </c>
      <c r="B60" s="86" t="str">
        <f t="shared" si="7"/>
        <v>Scott Davis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12</v>
      </c>
      <c r="P60" s="56">
        <f t="shared" si="8"/>
        <v>0</v>
      </c>
      <c r="Q60" s="56">
        <f t="shared" si="8"/>
        <v>10</v>
      </c>
      <c r="R60" s="91">
        <f t="shared" si="8"/>
        <v>1</v>
      </c>
      <c r="S60" s="85">
        <f t="shared" ref="S60:S76" si="9">IF(O60=0,0,AVERAGE(P60/O60))</f>
        <v>0</v>
      </c>
      <c r="U60" s="43" t="s">
        <v>197</v>
      </c>
      <c r="V60" s="86" t="s">
        <v>328</v>
      </c>
      <c r="W60" s="59">
        <v>1</v>
      </c>
      <c r="X60" s="59">
        <v>1</v>
      </c>
      <c r="Y60" s="60">
        <v>0</v>
      </c>
      <c r="Z60" s="60" t="s">
        <v>276</v>
      </c>
      <c r="AA60" s="60">
        <v>0.2</v>
      </c>
      <c r="AB60" s="60" t="s">
        <v>270</v>
      </c>
      <c r="AC60" s="59">
        <v>5</v>
      </c>
      <c r="AD60" s="105">
        <v>0</v>
      </c>
    </row>
    <row r="61" spans="1:30" x14ac:dyDescent="0.2">
      <c r="A61" s="83" t="str">
        <f t="shared" si="6"/>
        <v>1</v>
      </c>
      <c r="B61" s="86" t="str">
        <f t="shared" si="7"/>
        <v>Lindsay Tersmette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17</v>
      </c>
      <c r="P61" s="56">
        <f t="shared" si="10"/>
        <v>3</v>
      </c>
      <c r="Q61" s="56">
        <f t="shared" si="10"/>
        <v>7</v>
      </c>
      <c r="R61" s="91">
        <f t="shared" si="10"/>
        <v>3</v>
      </c>
      <c r="S61" s="85">
        <f t="shared" si="9"/>
        <v>0.17647058823529413</v>
      </c>
      <c r="U61" s="43" t="s">
        <v>114</v>
      </c>
      <c r="V61" s="86" t="s">
        <v>407</v>
      </c>
      <c r="W61" s="59">
        <v>3</v>
      </c>
      <c r="X61" s="59">
        <v>3</v>
      </c>
      <c r="Y61" s="60">
        <v>0.17647058823529413</v>
      </c>
      <c r="Z61" s="60" t="s">
        <v>276</v>
      </c>
      <c r="AA61" s="60">
        <v>0.5</v>
      </c>
      <c r="AB61" s="60" t="s">
        <v>270</v>
      </c>
      <c r="AC61" s="59">
        <v>6</v>
      </c>
      <c r="AD61" s="105">
        <v>0.15</v>
      </c>
    </row>
    <row r="62" spans="1:30" x14ac:dyDescent="0.2">
      <c r="A62" s="83" t="str">
        <f t="shared" si="6"/>
        <v>12</v>
      </c>
      <c r="B62" s="86" t="str">
        <f t="shared" si="7"/>
        <v>Jordon Vierra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15</v>
      </c>
      <c r="P62" s="56">
        <f t="shared" si="11"/>
        <v>0</v>
      </c>
      <c r="Q62" s="56">
        <f t="shared" si="11"/>
        <v>15</v>
      </c>
      <c r="R62" s="91">
        <f t="shared" si="11"/>
        <v>0</v>
      </c>
      <c r="S62" s="85">
        <f t="shared" si="9"/>
        <v>0</v>
      </c>
      <c r="U62" s="43" t="s">
        <v>182</v>
      </c>
      <c r="V62" s="86" t="s">
        <v>378</v>
      </c>
      <c r="W62" s="59">
        <v>0</v>
      </c>
      <c r="X62" s="59" t="s">
        <v>442</v>
      </c>
      <c r="Y62" s="60">
        <v>0</v>
      </c>
      <c r="Z62" s="60" t="s">
        <v>276</v>
      </c>
      <c r="AA62" s="60">
        <v>0</v>
      </c>
      <c r="AB62" s="60" t="s">
        <v>270</v>
      </c>
      <c r="AC62" s="59">
        <v>6</v>
      </c>
      <c r="AD62" s="105">
        <v>0</v>
      </c>
    </row>
    <row r="63" spans="1:30" x14ac:dyDescent="0.2">
      <c r="A63" s="83" t="str">
        <f t="shared" si="6"/>
        <v>00</v>
      </c>
      <c r="B63" s="86" t="str">
        <f t="shared" si="7"/>
        <v>Angelo Ercolamento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8</v>
      </c>
      <c r="P63" s="56">
        <f t="shared" si="12"/>
        <v>0</v>
      </c>
      <c r="Q63" s="56">
        <f t="shared" si="12"/>
        <v>7</v>
      </c>
      <c r="R63" s="91">
        <f t="shared" si="12"/>
        <v>0</v>
      </c>
      <c r="S63" s="85">
        <f t="shared" si="9"/>
        <v>0</v>
      </c>
      <c r="U63" s="43" t="s">
        <v>214</v>
      </c>
      <c r="V63" s="86" t="s">
        <v>423</v>
      </c>
      <c r="W63" s="59">
        <v>0</v>
      </c>
      <c r="X63" s="59" t="s">
        <v>442</v>
      </c>
      <c r="Y63" s="60">
        <v>0</v>
      </c>
      <c r="Z63" s="60" t="s">
        <v>276</v>
      </c>
      <c r="AA63" s="60">
        <v>0</v>
      </c>
      <c r="AB63" s="60" t="s">
        <v>270</v>
      </c>
      <c r="AC63" s="59">
        <v>4</v>
      </c>
      <c r="AD63" s="105">
        <v>0</v>
      </c>
    </row>
    <row r="64" spans="1:30" x14ac:dyDescent="0.2">
      <c r="A64" s="83" t="str">
        <f t="shared" si="6"/>
        <v>4</v>
      </c>
      <c r="B64" s="86" t="str">
        <f t="shared" si="7"/>
        <v>Lea Warner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13</v>
      </c>
      <c r="P64" s="56">
        <f t="shared" si="13"/>
        <v>1</v>
      </c>
      <c r="Q64" s="56">
        <f t="shared" si="13"/>
        <v>6</v>
      </c>
      <c r="R64" s="91">
        <f t="shared" si="13"/>
        <v>2</v>
      </c>
      <c r="S64" s="85">
        <f t="shared" si="9"/>
        <v>7.6923076923076927E-2</v>
      </c>
      <c r="U64" s="43" t="s">
        <v>118</v>
      </c>
      <c r="V64" s="86" t="s">
        <v>404</v>
      </c>
      <c r="W64" s="59">
        <v>2</v>
      </c>
      <c r="X64" s="59">
        <v>2</v>
      </c>
      <c r="Y64" s="60">
        <v>7.6923076923076927E-2</v>
      </c>
      <c r="Z64" s="60" t="s">
        <v>276</v>
      </c>
      <c r="AA64" s="60">
        <v>0.33333333333333331</v>
      </c>
      <c r="AB64" s="60" t="s">
        <v>270</v>
      </c>
      <c r="AC64" s="59">
        <v>6</v>
      </c>
      <c r="AD64" s="105">
        <v>0.05</v>
      </c>
    </row>
    <row r="65" spans="1:30" x14ac:dyDescent="0.2">
      <c r="A65" s="83" t="str">
        <f t="shared" si="6"/>
        <v>10</v>
      </c>
      <c r="B65" s="86" t="str">
        <f t="shared" si="7"/>
        <v>Jessica McTiernan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8</v>
      </c>
      <c r="P65" s="56">
        <f t="shared" si="14"/>
        <v>0</v>
      </c>
      <c r="Q65" s="56">
        <f t="shared" si="14"/>
        <v>6</v>
      </c>
      <c r="R65" s="91">
        <f t="shared" si="14"/>
        <v>1</v>
      </c>
      <c r="S65" s="85">
        <f t="shared" si="9"/>
        <v>0</v>
      </c>
      <c r="U65" s="43" t="s">
        <v>169</v>
      </c>
      <c r="V65" s="86" t="s">
        <v>405</v>
      </c>
      <c r="W65" s="59">
        <v>1</v>
      </c>
      <c r="X65" s="59">
        <v>1</v>
      </c>
      <c r="Y65" s="60">
        <v>0</v>
      </c>
      <c r="Z65" s="60" t="s">
        <v>276</v>
      </c>
      <c r="AA65" s="60">
        <v>0.25</v>
      </c>
      <c r="AB65" s="60" t="s">
        <v>270</v>
      </c>
      <c r="AC65" s="59">
        <v>4</v>
      </c>
      <c r="AD65" s="105">
        <v>0</v>
      </c>
    </row>
    <row r="66" spans="1:30" x14ac:dyDescent="0.2">
      <c r="A66" s="83" t="str">
        <f t="shared" si="6"/>
        <v>6</v>
      </c>
      <c r="B66" s="86" t="str">
        <f t="shared" si="7"/>
        <v>Brian Harrington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7</v>
      </c>
      <c r="P66" s="56">
        <f t="shared" si="15"/>
        <v>1</v>
      </c>
      <c r="Q66" s="56">
        <f t="shared" si="15"/>
        <v>4</v>
      </c>
      <c r="R66" s="91">
        <f t="shared" si="15"/>
        <v>1</v>
      </c>
      <c r="S66" s="85">
        <f t="shared" si="9"/>
        <v>0.14285714285714285</v>
      </c>
      <c r="U66" s="43" t="s">
        <v>194</v>
      </c>
      <c r="V66" s="86" t="s">
        <v>379</v>
      </c>
      <c r="W66" s="59">
        <v>1</v>
      </c>
      <c r="X66" s="59">
        <v>1</v>
      </c>
      <c r="Y66" s="60">
        <v>0.14285714285714285</v>
      </c>
      <c r="Z66" s="60" t="s">
        <v>276</v>
      </c>
      <c r="AA66" s="60">
        <v>0.33333333333333331</v>
      </c>
      <c r="AB66" s="60" t="s">
        <v>277</v>
      </c>
      <c r="AC66" s="59">
        <v>3</v>
      </c>
      <c r="AD66" s="105">
        <v>0.05</v>
      </c>
    </row>
    <row r="67" spans="1:30" x14ac:dyDescent="0.2">
      <c r="A67" s="83" t="str">
        <f t="shared" si="6"/>
        <v>9</v>
      </c>
      <c r="B67" s="86" t="str">
        <f t="shared" si="7"/>
        <v>Kathryn Jedynak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8</v>
      </c>
      <c r="P67" s="56">
        <f t="shared" si="16"/>
        <v>0</v>
      </c>
      <c r="Q67" s="56">
        <f t="shared" si="16"/>
        <v>8</v>
      </c>
      <c r="R67" s="91">
        <f t="shared" si="16"/>
        <v>0</v>
      </c>
      <c r="S67" s="85">
        <f t="shared" si="9"/>
        <v>0</v>
      </c>
      <c r="U67" s="43" t="s">
        <v>107</v>
      </c>
      <c r="V67" s="86" t="s">
        <v>406</v>
      </c>
      <c r="W67" s="59">
        <v>0</v>
      </c>
      <c r="X67" s="59" t="s">
        <v>442</v>
      </c>
      <c r="Y67" s="60">
        <v>0</v>
      </c>
      <c r="Z67" s="60" t="s">
        <v>276</v>
      </c>
      <c r="AA67" s="60">
        <v>0</v>
      </c>
      <c r="AB67" s="60" t="s">
        <v>270</v>
      </c>
      <c r="AC67" s="59">
        <v>6</v>
      </c>
      <c r="AD67" s="105">
        <v>0</v>
      </c>
    </row>
    <row r="68" spans="1:30" x14ac:dyDescent="0.2">
      <c r="A68" s="83" t="str">
        <f t="shared" si="6"/>
        <v>16</v>
      </c>
      <c r="B68" s="86" t="str">
        <f t="shared" si="7"/>
        <v>Walter Chatman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9</v>
      </c>
      <c r="P68" s="56">
        <f t="shared" si="17"/>
        <v>0</v>
      </c>
      <c r="Q68" s="56">
        <f t="shared" si="17"/>
        <v>8</v>
      </c>
      <c r="R68" s="91">
        <f t="shared" si="17"/>
        <v>2</v>
      </c>
      <c r="S68" s="85">
        <f t="shared" si="9"/>
        <v>0</v>
      </c>
      <c r="U68" s="43" t="s">
        <v>175</v>
      </c>
      <c r="V68" s="86" t="s">
        <v>380</v>
      </c>
      <c r="W68" s="59">
        <v>2</v>
      </c>
      <c r="X68" s="59">
        <v>2</v>
      </c>
      <c r="Y68" s="60">
        <v>0</v>
      </c>
      <c r="Z68" s="60" t="s">
        <v>276</v>
      </c>
      <c r="AA68" s="60">
        <v>0.5</v>
      </c>
      <c r="AB68" s="60" t="s">
        <v>270</v>
      </c>
      <c r="AC68" s="59">
        <v>4</v>
      </c>
      <c r="AD68" s="105">
        <v>0</v>
      </c>
    </row>
    <row r="69" spans="1:30" x14ac:dyDescent="0.2">
      <c r="A69" s="83" t="str">
        <f t="shared" si="6"/>
        <v>3</v>
      </c>
      <c r="B69" s="86" t="str">
        <f t="shared" si="7"/>
        <v>Rene Lattore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9</v>
      </c>
      <c r="P69" s="56">
        <f t="shared" si="18"/>
        <v>1</v>
      </c>
      <c r="Q69" s="56">
        <f t="shared" si="18"/>
        <v>7</v>
      </c>
      <c r="R69" s="91">
        <f t="shared" si="18"/>
        <v>1</v>
      </c>
      <c r="S69" s="85">
        <f t="shared" si="9"/>
        <v>0.1111111111111111</v>
      </c>
      <c r="U69" s="43" t="s">
        <v>191</v>
      </c>
      <c r="V69" s="86" t="s">
        <v>381</v>
      </c>
      <c r="W69" s="59">
        <v>1</v>
      </c>
      <c r="X69" s="59">
        <v>1</v>
      </c>
      <c r="Y69" s="60">
        <v>0.1111111111111111</v>
      </c>
      <c r="Z69" s="60" t="s">
        <v>276</v>
      </c>
      <c r="AA69" s="60">
        <v>0.25</v>
      </c>
      <c r="AB69" s="60" t="s">
        <v>270</v>
      </c>
      <c r="AC69" s="59">
        <v>4</v>
      </c>
      <c r="AD69" s="105">
        <v>0.05</v>
      </c>
    </row>
    <row r="70" spans="1:30" x14ac:dyDescent="0.2">
      <c r="A70" s="83" t="str">
        <f t="shared" si="6"/>
        <v>11</v>
      </c>
      <c r="B70" s="86" t="str">
        <f t="shared" si="7"/>
        <v>Zachary Kalbuc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9</v>
      </c>
      <c r="P70" s="93">
        <f t="shared" si="19"/>
        <v>0</v>
      </c>
      <c r="Q70" s="93">
        <f t="shared" si="19"/>
        <v>5</v>
      </c>
      <c r="R70" s="94">
        <f t="shared" si="19"/>
        <v>0</v>
      </c>
      <c r="S70" s="85">
        <f t="shared" si="9"/>
        <v>0</v>
      </c>
      <c r="U70" s="43" t="s">
        <v>113</v>
      </c>
      <c r="V70" s="86" t="s">
        <v>382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3</v>
      </c>
      <c r="AD70" s="105">
        <v>0</v>
      </c>
    </row>
    <row r="71" spans="1:30" x14ac:dyDescent="0.2">
      <c r="A71" s="83" t="str">
        <f t="shared" si="6"/>
        <v>8</v>
      </c>
      <c r="B71" s="86" t="str">
        <f t="shared" si="7"/>
        <v>Michael Douglas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8</v>
      </c>
      <c r="P71" s="56">
        <f t="shared" si="20"/>
        <v>0</v>
      </c>
      <c r="Q71" s="56">
        <f t="shared" si="20"/>
        <v>6</v>
      </c>
      <c r="R71" s="91">
        <f t="shared" si="20"/>
        <v>4</v>
      </c>
      <c r="S71" s="85">
        <f t="shared" si="9"/>
        <v>0</v>
      </c>
      <c r="U71" s="43" t="s">
        <v>176</v>
      </c>
      <c r="V71" s="86" t="s">
        <v>401</v>
      </c>
      <c r="W71" s="59">
        <v>4</v>
      </c>
      <c r="X71" s="59">
        <v>4</v>
      </c>
      <c r="Y71" s="60">
        <v>0</v>
      </c>
      <c r="Z71" s="60" t="s">
        <v>276</v>
      </c>
      <c r="AA71" s="60">
        <v>1</v>
      </c>
      <c r="AB71" s="60" t="s">
        <v>270</v>
      </c>
      <c r="AC71" s="59">
        <v>4</v>
      </c>
      <c r="AD71" s="105">
        <v>0</v>
      </c>
    </row>
    <row r="72" spans="1:30" x14ac:dyDescent="0.2">
      <c r="A72" s="83" t="str">
        <f t="shared" si="6"/>
        <v>18</v>
      </c>
      <c r="B72" s="86" t="str">
        <f t="shared" si="7"/>
        <v>Thomas O'Brien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9</v>
      </c>
      <c r="P72" s="56">
        <f t="shared" si="21"/>
        <v>0</v>
      </c>
      <c r="Q72" s="56">
        <f t="shared" si="21"/>
        <v>9</v>
      </c>
      <c r="R72" s="91">
        <f t="shared" si="21"/>
        <v>0</v>
      </c>
      <c r="S72" s="85">
        <f t="shared" si="9"/>
        <v>0</v>
      </c>
      <c r="U72" s="43" t="s">
        <v>192</v>
      </c>
      <c r="V72" s="86" t="s">
        <v>402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270</v>
      </c>
      <c r="AC72" s="59">
        <v>5</v>
      </c>
      <c r="AD72" s="105">
        <v>0</v>
      </c>
    </row>
    <row r="73" spans="1:30" x14ac:dyDescent="0.2">
      <c r="A73" s="83" t="str">
        <f t="shared" si="6"/>
        <v>2</v>
      </c>
      <c r="B73" s="86" t="str">
        <f t="shared" si="7"/>
        <v>Bryttney Graham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3</v>
      </c>
      <c r="P73" s="56">
        <f t="shared" si="22"/>
        <v>0</v>
      </c>
      <c r="Q73" s="56">
        <f t="shared" si="22"/>
        <v>3</v>
      </c>
      <c r="R73" s="91">
        <f t="shared" si="22"/>
        <v>1</v>
      </c>
      <c r="S73" s="85">
        <f t="shared" si="9"/>
        <v>0</v>
      </c>
      <c r="U73" s="43" t="s">
        <v>112</v>
      </c>
      <c r="V73" s="86" t="s">
        <v>403</v>
      </c>
      <c r="W73" s="59">
        <v>1</v>
      </c>
      <c r="X73" s="59">
        <v>1</v>
      </c>
      <c r="Y73" s="60">
        <v>0</v>
      </c>
      <c r="Z73" s="60" t="s">
        <v>276</v>
      </c>
      <c r="AA73" s="60">
        <v>1</v>
      </c>
      <c r="AB73" s="60" t="s">
        <v>277</v>
      </c>
      <c r="AC73" s="59">
        <v>1</v>
      </c>
      <c r="AD73" s="105">
        <v>0</v>
      </c>
    </row>
    <row r="74" spans="1:30" x14ac:dyDescent="0.2">
      <c r="A74" s="83" t="str">
        <f t="shared" si="6"/>
        <v>15</v>
      </c>
      <c r="B74" s="86" t="str">
        <f t="shared" si="7"/>
        <v>James Timm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4</v>
      </c>
      <c r="P74" s="56">
        <f t="shared" si="23"/>
        <v>0</v>
      </c>
      <c r="Q74" s="56">
        <f t="shared" si="23"/>
        <v>4</v>
      </c>
      <c r="R74" s="91">
        <f t="shared" si="23"/>
        <v>0</v>
      </c>
      <c r="S74" s="85">
        <f t="shared" si="9"/>
        <v>0</v>
      </c>
      <c r="U74" s="43" t="s">
        <v>181</v>
      </c>
      <c r="V74" s="86" t="s">
        <v>432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3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Jim Nacca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147</v>
      </c>
      <c r="P78" s="21">
        <f t="shared" si="26"/>
        <v>6</v>
      </c>
      <c r="Q78" s="142">
        <f t="shared" si="26"/>
        <v>112</v>
      </c>
      <c r="R78" s="141"/>
      <c r="S78" s="143">
        <f>SUM(Q78/O78)</f>
        <v>0.76190476190476186</v>
      </c>
      <c r="V78" s="56" t="s">
        <v>23</v>
      </c>
      <c r="W78" s="59">
        <v>17</v>
      </c>
      <c r="X78" s="59">
        <v>17</v>
      </c>
      <c r="Y78" s="61"/>
      <c r="Z78" s="61"/>
      <c r="AA78" s="61"/>
      <c r="AB78" s="61"/>
      <c r="AC78" s="162"/>
    </row>
    <row r="79" spans="1:30" x14ac:dyDescent="0.2">
      <c r="A79" s="157"/>
      <c r="B79" s="140" t="str">
        <f>B51</f>
        <v>Don Barone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3</v>
      </c>
      <c r="P79" s="56">
        <f t="shared" si="26"/>
        <v>0</v>
      </c>
      <c r="Q79" s="56">
        <f t="shared" si="26"/>
        <v>3</v>
      </c>
      <c r="R79" s="91"/>
      <c r="S79" s="144">
        <f>SUM(Q79/O79)</f>
        <v>1</v>
      </c>
      <c r="V79" s="67" t="s">
        <v>24</v>
      </c>
      <c r="W79" s="162"/>
      <c r="X79" s="162"/>
      <c r="Y79" s="68">
        <v>0.17647058823529413</v>
      </c>
      <c r="Z79" s="68"/>
      <c r="AA79" s="68">
        <v>1</v>
      </c>
      <c r="AB79" s="68"/>
      <c r="AC79" s="162"/>
    </row>
    <row r="80" spans="1:30" x14ac:dyDescent="0.2">
      <c r="A80" s="157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62"/>
      <c r="X80" s="162"/>
      <c r="Y80" s="68"/>
      <c r="Z80" s="68"/>
      <c r="AA80" s="68"/>
      <c r="AB80" s="68"/>
      <c r="AC80" s="162"/>
    </row>
    <row r="81" spans="1:29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62"/>
      <c r="X81" s="162"/>
      <c r="Y81" s="68"/>
      <c r="Z81" s="68"/>
      <c r="AA81" s="68"/>
      <c r="AB81" s="68"/>
      <c r="AC81" s="162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150</v>
      </c>
      <c r="P82" s="29">
        <f t="shared" si="27"/>
        <v>6</v>
      </c>
      <c r="Q82" s="29">
        <f t="shared" si="27"/>
        <v>115</v>
      </c>
      <c r="R82" s="29">
        <f t="shared" si="27"/>
        <v>17</v>
      </c>
      <c r="S82" s="69">
        <f>AVERAGE(P82/O82)</f>
        <v>0.04</v>
      </c>
      <c r="Y82" s="162"/>
      <c r="Z82" s="162"/>
    </row>
    <row r="83" spans="1:29" ht="13.5" thickBot="1" x14ac:dyDescent="0.25">
      <c r="A83" s="18"/>
      <c r="B83" s="28" t="s">
        <v>11</v>
      </c>
      <c r="C83" s="29">
        <f>SUM(O55,C82)</f>
        <v>150</v>
      </c>
      <c r="D83" s="29">
        <f>SUM(P55,D82)</f>
        <v>6</v>
      </c>
      <c r="E83" s="29">
        <f>SUM(Q55,E82)</f>
        <v>115</v>
      </c>
      <c r="F83" s="29">
        <f>SUM(R55,F82)</f>
        <v>17</v>
      </c>
      <c r="G83" s="29">
        <f t="shared" ref="G83:M83" si="28">SUM(C83,G82)</f>
        <v>150</v>
      </c>
      <c r="H83" s="29">
        <f t="shared" si="28"/>
        <v>6</v>
      </c>
      <c r="I83" s="29">
        <f t="shared" si="28"/>
        <v>115</v>
      </c>
      <c r="J83" s="29">
        <f t="shared" si="28"/>
        <v>17</v>
      </c>
      <c r="K83" s="29">
        <f t="shared" si="28"/>
        <v>150</v>
      </c>
      <c r="L83" s="29">
        <f t="shared" si="28"/>
        <v>6</v>
      </c>
      <c r="M83" s="29">
        <f t="shared" si="28"/>
        <v>115</v>
      </c>
      <c r="N83" s="29">
        <f>SUM(AA27,N82)</f>
        <v>0</v>
      </c>
      <c r="O83" s="70"/>
      <c r="P83" s="71"/>
      <c r="Q83" s="71"/>
      <c r="R83" s="71"/>
      <c r="S83" s="72"/>
      <c r="Y83" s="162"/>
      <c r="Z83" s="162"/>
      <c r="AC83" s="1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0.82857142857142851</v>
      </c>
      <c r="V84" s="177" t="s">
        <v>25</v>
      </c>
      <c r="W84" s="178"/>
      <c r="X84" s="179"/>
      <c r="Y84" s="162"/>
      <c r="Z84" s="162"/>
      <c r="AA84" s="73" t="s">
        <v>26</v>
      </c>
      <c r="AB84" s="73"/>
      <c r="AC84" s="162"/>
    </row>
    <row r="85" spans="1:29" x14ac:dyDescent="0.2">
      <c r="V85" s="77" t="s">
        <v>27</v>
      </c>
      <c r="W85" s="61"/>
      <c r="X85" s="78"/>
      <c r="Y85" s="162"/>
      <c r="Z85" s="162"/>
      <c r="AA85" s="73" t="s">
        <v>28</v>
      </c>
      <c r="AB85" s="73"/>
      <c r="AC85" s="162"/>
    </row>
    <row r="86" spans="1:29" x14ac:dyDescent="0.2">
      <c r="A86" s="67" t="s">
        <v>31</v>
      </c>
      <c r="C86" s="130">
        <f>MAX(AC59:AC76)</f>
        <v>6</v>
      </c>
      <c r="E86" s="73" t="s">
        <v>32</v>
      </c>
      <c r="V86" s="77" t="s">
        <v>29</v>
      </c>
      <c r="W86" s="61" t="s">
        <v>383</v>
      </c>
      <c r="X86" s="79">
        <v>0.23809523809523814</v>
      </c>
      <c r="Y86" s="162" t="s">
        <v>270</v>
      </c>
      <c r="Z86" s="162"/>
      <c r="AA86" s="73" t="s">
        <v>30</v>
      </c>
      <c r="AB86" s="73"/>
      <c r="AC86" s="162"/>
    </row>
    <row r="87" spans="1:29" x14ac:dyDescent="0.2">
      <c r="E87" s="73"/>
      <c r="V87" s="77" t="s">
        <v>29</v>
      </c>
      <c r="W87" s="61" t="s">
        <v>433</v>
      </c>
      <c r="X87" s="147">
        <v>0</v>
      </c>
      <c r="Y87" s="162" t="s">
        <v>278</v>
      </c>
      <c r="Z87" s="162"/>
      <c r="AA87" s="162"/>
      <c r="AB87" s="162"/>
      <c r="AC87" s="162"/>
    </row>
    <row r="88" spans="1:29" x14ac:dyDescent="0.2">
      <c r="V88" s="77" t="s">
        <v>29</v>
      </c>
      <c r="W88" s="61">
        <v>0</v>
      </c>
      <c r="X88" s="147" t="e">
        <v>#DIV/0!</v>
      </c>
      <c r="Y88" s="1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62" t="s">
        <v>278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29" priority="5" stopIfTrue="1" operator="equal">
      <formula>$Y$79</formula>
    </cfRule>
  </conditionalFormatting>
  <conditionalFormatting sqref="AA59:AB74 AA77:AB77">
    <cfRule type="cellIs" dxfId="28" priority="6" stopIfTrue="1" operator="equal">
      <formula>$AA$79</formula>
    </cfRule>
  </conditionalFormatting>
  <conditionalFormatting sqref="Y75:Z75">
    <cfRule type="cellIs" dxfId="27" priority="3" stopIfTrue="1" operator="equal">
      <formula>$Y$79</formula>
    </cfRule>
  </conditionalFormatting>
  <conditionalFormatting sqref="AA75:AB75">
    <cfRule type="cellIs" dxfId="26" priority="4" stopIfTrue="1" operator="equal">
      <formula>$AA$79</formula>
    </cfRule>
  </conditionalFormatting>
  <conditionalFormatting sqref="Y76:Z76">
    <cfRule type="cellIs" dxfId="25" priority="1" stopIfTrue="1" operator="equal">
      <formula>$Y$79</formula>
    </cfRule>
  </conditionalFormatting>
  <conditionalFormatting sqref="AA76:AB76">
    <cfRule type="cellIs" dxfId="2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73" t="s">
        <v>240</v>
      </c>
      <c r="D1" s="174"/>
      <c r="E1" s="175"/>
      <c r="F1" s="4">
        <v>6</v>
      </c>
      <c r="G1" s="173" t="s">
        <v>93</v>
      </c>
      <c r="H1" s="174"/>
      <c r="I1" s="175"/>
      <c r="J1" s="4">
        <v>20</v>
      </c>
      <c r="K1" s="173" t="s">
        <v>106</v>
      </c>
      <c r="L1" s="174"/>
      <c r="M1" s="175"/>
      <c r="N1" s="4">
        <v>21</v>
      </c>
      <c r="O1" s="173" t="s">
        <v>103</v>
      </c>
      <c r="P1" s="174"/>
      <c r="Q1" s="175"/>
      <c r="R1" s="4">
        <v>6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174</v>
      </c>
      <c r="B3" s="86" t="s">
        <v>90</v>
      </c>
      <c r="C3" s="12">
        <v>5</v>
      </c>
      <c r="D3" s="13">
        <v>1</v>
      </c>
      <c r="E3" s="13">
        <v>1</v>
      </c>
      <c r="F3" s="14">
        <v>2</v>
      </c>
      <c r="G3" s="12">
        <v>4</v>
      </c>
      <c r="H3" s="13">
        <v>2</v>
      </c>
      <c r="I3" s="13">
        <v>1</v>
      </c>
      <c r="J3" s="14">
        <v>1</v>
      </c>
      <c r="K3" s="116">
        <v>5</v>
      </c>
      <c r="L3" s="117">
        <v>0</v>
      </c>
      <c r="M3" s="117">
        <v>1</v>
      </c>
      <c r="N3" s="118">
        <v>5</v>
      </c>
      <c r="O3" s="116">
        <v>4</v>
      </c>
      <c r="P3" s="117">
        <v>2</v>
      </c>
      <c r="Q3" s="117">
        <v>2</v>
      </c>
      <c r="R3" s="118">
        <v>5</v>
      </c>
      <c r="S3" s="17"/>
    </row>
    <row r="4" spans="1:19" x14ac:dyDescent="0.2">
      <c r="A4" s="83" t="s">
        <v>111</v>
      </c>
      <c r="B4" s="86" t="s">
        <v>61</v>
      </c>
      <c r="C4" s="12">
        <v>5</v>
      </c>
      <c r="D4" s="130">
        <v>2</v>
      </c>
      <c r="E4" s="130">
        <v>0</v>
      </c>
      <c r="F4" s="14">
        <v>1</v>
      </c>
      <c r="G4" s="12">
        <v>2</v>
      </c>
      <c r="H4" s="130">
        <v>1</v>
      </c>
      <c r="I4" s="130">
        <v>0</v>
      </c>
      <c r="J4" s="14">
        <v>3</v>
      </c>
      <c r="K4" s="116">
        <v>4</v>
      </c>
      <c r="L4" s="117">
        <v>2</v>
      </c>
      <c r="M4" s="117">
        <v>0</v>
      </c>
      <c r="N4" s="118">
        <v>3</v>
      </c>
      <c r="O4" s="116">
        <v>4</v>
      </c>
      <c r="P4" s="117">
        <v>2</v>
      </c>
      <c r="Q4" s="117">
        <v>1</v>
      </c>
      <c r="R4" s="118">
        <v>0</v>
      </c>
      <c r="S4" s="17"/>
    </row>
    <row r="5" spans="1:19" x14ac:dyDescent="0.2">
      <c r="A5" s="83" t="s">
        <v>311</v>
      </c>
      <c r="B5" s="86" t="s">
        <v>218</v>
      </c>
      <c r="C5" s="12">
        <v>3</v>
      </c>
      <c r="D5" s="130">
        <v>1</v>
      </c>
      <c r="E5" s="130">
        <v>1</v>
      </c>
      <c r="F5" s="14">
        <v>1</v>
      </c>
      <c r="G5" s="12">
        <v>3</v>
      </c>
      <c r="H5" s="130">
        <v>0</v>
      </c>
      <c r="I5" s="130">
        <v>1</v>
      </c>
      <c r="J5" s="14">
        <v>0</v>
      </c>
      <c r="K5" s="116">
        <v>4</v>
      </c>
      <c r="L5" s="117">
        <v>3</v>
      </c>
      <c r="M5" s="117">
        <v>1</v>
      </c>
      <c r="N5" s="118">
        <v>1</v>
      </c>
      <c r="O5" s="116">
        <v>3</v>
      </c>
      <c r="P5" s="117">
        <v>3</v>
      </c>
      <c r="Q5" s="117">
        <v>0</v>
      </c>
      <c r="R5" s="118">
        <v>3</v>
      </c>
      <c r="S5" s="17" t="s">
        <v>8</v>
      </c>
    </row>
    <row r="6" spans="1:19" x14ac:dyDescent="0.2">
      <c r="A6" s="83" t="s">
        <v>197</v>
      </c>
      <c r="B6" s="86" t="s">
        <v>419</v>
      </c>
      <c r="C6" s="12">
        <v>5</v>
      </c>
      <c r="D6" s="130">
        <v>3</v>
      </c>
      <c r="E6" s="130">
        <v>0</v>
      </c>
      <c r="F6" s="14">
        <v>0</v>
      </c>
      <c r="G6" s="12">
        <v>4</v>
      </c>
      <c r="H6" s="130">
        <v>0</v>
      </c>
      <c r="I6" s="130">
        <v>2</v>
      </c>
      <c r="J6" s="14">
        <v>0</v>
      </c>
      <c r="K6" s="116">
        <v>5</v>
      </c>
      <c r="L6" s="117">
        <v>3</v>
      </c>
      <c r="M6" s="117">
        <v>1</v>
      </c>
      <c r="N6" s="118">
        <v>0</v>
      </c>
      <c r="O6" s="116">
        <v>4</v>
      </c>
      <c r="P6" s="117">
        <v>3</v>
      </c>
      <c r="Q6" s="117">
        <v>1</v>
      </c>
      <c r="R6" s="118">
        <v>2</v>
      </c>
      <c r="S6" s="17"/>
    </row>
    <row r="7" spans="1:19" x14ac:dyDescent="0.2">
      <c r="A7" s="83" t="s">
        <v>310</v>
      </c>
      <c r="B7" s="86" t="s">
        <v>397</v>
      </c>
      <c r="C7" s="12">
        <v>5</v>
      </c>
      <c r="D7" s="130">
        <v>3</v>
      </c>
      <c r="E7" s="130">
        <v>1</v>
      </c>
      <c r="F7" s="14">
        <v>2</v>
      </c>
      <c r="G7" s="12">
        <v>4</v>
      </c>
      <c r="H7" s="130">
        <v>0</v>
      </c>
      <c r="I7" s="130">
        <v>0</v>
      </c>
      <c r="J7" s="14">
        <v>3</v>
      </c>
      <c r="K7" s="116">
        <v>4</v>
      </c>
      <c r="L7" s="117">
        <v>1</v>
      </c>
      <c r="M7" s="117">
        <v>2</v>
      </c>
      <c r="N7" s="118">
        <v>0</v>
      </c>
      <c r="O7" s="116">
        <v>4</v>
      </c>
      <c r="P7" s="117">
        <v>3</v>
      </c>
      <c r="Q7" s="117">
        <v>0</v>
      </c>
      <c r="R7" s="118">
        <v>0</v>
      </c>
      <c r="S7" s="17"/>
    </row>
    <row r="8" spans="1:19" x14ac:dyDescent="0.2">
      <c r="A8" s="83" t="s">
        <v>110</v>
      </c>
      <c r="B8" s="86" t="s">
        <v>398</v>
      </c>
      <c r="C8" s="12">
        <v>3</v>
      </c>
      <c r="D8" s="130">
        <v>0</v>
      </c>
      <c r="E8" s="130">
        <v>1</v>
      </c>
      <c r="F8" s="14">
        <v>1</v>
      </c>
      <c r="G8" s="12">
        <v>0</v>
      </c>
      <c r="H8" s="130">
        <v>0</v>
      </c>
      <c r="I8" s="130">
        <v>0</v>
      </c>
      <c r="J8" s="14">
        <v>1</v>
      </c>
      <c r="K8" s="116">
        <v>0</v>
      </c>
      <c r="L8" s="117">
        <v>0</v>
      </c>
      <c r="M8" s="117">
        <v>0</v>
      </c>
      <c r="N8" s="118">
        <v>0</v>
      </c>
      <c r="O8" s="116">
        <v>0</v>
      </c>
      <c r="P8" s="117">
        <v>0</v>
      </c>
      <c r="Q8" s="117">
        <v>0</v>
      </c>
      <c r="R8" s="118">
        <v>2</v>
      </c>
      <c r="S8" s="17"/>
    </row>
    <row r="9" spans="1:19" x14ac:dyDescent="0.2">
      <c r="A9" s="83" t="s">
        <v>177</v>
      </c>
      <c r="B9" s="86" t="s">
        <v>77</v>
      </c>
      <c r="C9" s="12">
        <v>4</v>
      </c>
      <c r="D9" s="130">
        <v>2</v>
      </c>
      <c r="E9" s="130">
        <v>1</v>
      </c>
      <c r="F9" s="14">
        <v>0</v>
      </c>
      <c r="G9" s="12">
        <v>3</v>
      </c>
      <c r="H9" s="130">
        <v>0</v>
      </c>
      <c r="I9" s="130">
        <v>2</v>
      </c>
      <c r="J9" s="14">
        <v>0</v>
      </c>
      <c r="K9" s="116">
        <v>4</v>
      </c>
      <c r="L9" s="117">
        <v>0</v>
      </c>
      <c r="M9" s="117">
        <v>0</v>
      </c>
      <c r="N9" s="118">
        <v>0</v>
      </c>
      <c r="O9" s="116">
        <v>3</v>
      </c>
      <c r="P9" s="117">
        <v>3</v>
      </c>
      <c r="Q9" s="117">
        <v>0</v>
      </c>
      <c r="R9" s="118">
        <v>1</v>
      </c>
      <c r="S9" s="17"/>
    </row>
    <row r="10" spans="1:19" x14ac:dyDescent="0.2">
      <c r="A10" s="83" t="s">
        <v>369</v>
      </c>
      <c r="B10" s="86" t="s">
        <v>420</v>
      </c>
      <c r="C10" s="12"/>
      <c r="D10" s="130"/>
      <c r="E10" s="130"/>
      <c r="F10" s="14"/>
      <c r="G10" s="12">
        <v>1</v>
      </c>
      <c r="H10" s="130">
        <v>0</v>
      </c>
      <c r="I10" s="130">
        <v>1</v>
      </c>
      <c r="J10" s="14">
        <v>0</v>
      </c>
      <c r="K10" s="12">
        <v>1</v>
      </c>
      <c r="L10" s="130">
        <v>0</v>
      </c>
      <c r="M10" s="130">
        <v>1</v>
      </c>
      <c r="N10" s="14">
        <v>0</v>
      </c>
      <c r="O10" s="12">
        <v>0</v>
      </c>
      <c r="P10" s="130">
        <v>0</v>
      </c>
      <c r="Q10" s="130">
        <v>0</v>
      </c>
      <c r="R10" s="14">
        <v>0</v>
      </c>
      <c r="S10" s="17"/>
    </row>
    <row r="11" spans="1:19" x14ac:dyDescent="0.2">
      <c r="A11" s="83"/>
      <c r="B11" s="86"/>
      <c r="C11" s="12"/>
      <c r="D11" s="130"/>
      <c r="E11" s="130"/>
      <c r="F11" s="14"/>
      <c r="G11" s="12"/>
      <c r="H11" s="130"/>
      <c r="I11" s="130"/>
      <c r="J11" s="14"/>
      <c r="K11" s="12"/>
      <c r="L11" s="13"/>
      <c r="M11" s="13"/>
      <c r="N11" s="14"/>
      <c r="O11" s="12"/>
      <c r="P11" s="13"/>
      <c r="Q11" s="13"/>
      <c r="R11" s="14"/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219</v>
      </c>
      <c r="C22" s="20">
        <v>30</v>
      </c>
      <c r="D22" s="21">
        <v>12</v>
      </c>
      <c r="E22" s="21">
        <v>5</v>
      </c>
      <c r="F22" s="22">
        <v>7</v>
      </c>
      <c r="G22" s="20">
        <v>21</v>
      </c>
      <c r="H22" s="21">
        <v>3</v>
      </c>
      <c r="I22" s="21">
        <v>7</v>
      </c>
      <c r="J22" s="22">
        <v>8</v>
      </c>
      <c r="K22" s="20">
        <v>27</v>
      </c>
      <c r="L22" s="21">
        <v>9</v>
      </c>
      <c r="M22" s="21">
        <v>6</v>
      </c>
      <c r="N22" s="22">
        <v>9</v>
      </c>
      <c r="O22" s="20">
        <v>22</v>
      </c>
      <c r="P22" s="21">
        <v>16</v>
      </c>
      <c r="Q22" s="21">
        <v>4</v>
      </c>
      <c r="R22" s="22">
        <v>13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30</v>
      </c>
      <c r="D26" s="29">
        <f t="shared" si="0"/>
        <v>12</v>
      </c>
      <c r="E26" s="29">
        <f t="shared" si="0"/>
        <v>5</v>
      </c>
      <c r="F26" s="29">
        <f t="shared" si="0"/>
        <v>7</v>
      </c>
      <c r="G26" s="29">
        <f t="shared" si="0"/>
        <v>21</v>
      </c>
      <c r="H26" s="29">
        <f t="shared" si="0"/>
        <v>3</v>
      </c>
      <c r="I26" s="29">
        <f t="shared" si="0"/>
        <v>7</v>
      </c>
      <c r="J26" s="29">
        <f t="shared" si="0"/>
        <v>8</v>
      </c>
      <c r="K26" s="29">
        <f t="shared" si="0"/>
        <v>27</v>
      </c>
      <c r="L26" s="29">
        <f t="shared" si="0"/>
        <v>9</v>
      </c>
      <c r="M26" s="29">
        <f t="shared" si="0"/>
        <v>6</v>
      </c>
      <c r="N26" s="29">
        <f t="shared" si="0"/>
        <v>9</v>
      </c>
      <c r="O26" s="29">
        <f t="shared" si="0"/>
        <v>22</v>
      </c>
      <c r="P26" s="29">
        <f t="shared" si="0"/>
        <v>16</v>
      </c>
      <c r="Q26" s="29">
        <f t="shared" si="0"/>
        <v>4</v>
      </c>
      <c r="R26" s="29">
        <f t="shared" si="0"/>
        <v>13</v>
      </c>
      <c r="S26" s="24"/>
    </row>
    <row r="27" spans="1:24" ht="13.5" thickBot="1" x14ac:dyDescent="0.25">
      <c r="A27" s="18"/>
      <c r="B27" s="28" t="s">
        <v>11</v>
      </c>
      <c r="C27" s="30">
        <f>C26</f>
        <v>30</v>
      </c>
      <c r="D27" s="30">
        <f>D26</f>
        <v>12</v>
      </c>
      <c r="E27" s="30">
        <f>E26</f>
        <v>5</v>
      </c>
      <c r="F27" s="30">
        <f>F26</f>
        <v>7</v>
      </c>
      <c r="G27" s="30">
        <f t="shared" ref="G27:R27" si="1">SUM(C27,G26)</f>
        <v>51</v>
      </c>
      <c r="H27" s="30">
        <f t="shared" si="1"/>
        <v>15</v>
      </c>
      <c r="I27" s="30">
        <f t="shared" si="1"/>
        <v>12</v>
      </c>
      <c r="J27" s="30">
        <f t="shared" si="1"/>
        <v>15</v>
      </c>
      <c r="K27" s="30">
        <f t="shared" si="1"/>
        <v>78</v>
      </c>
      <c r="L27" s="30">
        <f t="shared" si="1"/>
        <v>24</v>
      </c>
      <c r="M27" s="30">
        <f t="shared" si="1"/>
        <v>18</v>
      </c>
      <c r="N27" s="30">
        <f t="shared" si="1"/>
        <v>24</v>
      </c>
      <c r="O27" s="31">
        <f t="shared" si="1"/>
        <v>100</v>
      </c>
      <c r="P27" s="30">
        <f t="shared" si="1"/>
        <v>40</v>
      </c>
      <c r="Q27" s="30">
        <f t="shared" si="1"/>
        <v>22</v>
      </c>
      <c r="R27" s="32">
        <f t="shared" si="1"/>
        <v>37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0" t="s">
        <v>75</v>
      </c>
      <c r="D29" s="174"/>
      <c r="E29" s="175"/>
      <c r="F29" s="4">
        <v>14</v>
      </c>
      <c r="G29" s="180" t="s">
        <v>283</v>
      </c>
      <c r="H29" s="174"/>
      <c r="I29" s="175"/>
      <c r="J29" s="4">
        <v>2</v>
      </c>
      <c r="K29" s="180" t="s">
        <v>42</v>
      </c>
      <c r="L29" s="174"/>
      <c r="M29" s="175"/>
      <c r="N29" s="4">
        <v>3</v>
      </c>
      <c r="O29" s="180" t="s">
        <v>74</v>
      </c>
      <c r="P29" s="174"/>
      <c r="Q29" s="175"/>
      <c r="R29" s="5">
        <v>10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23</v>
      </c>
      <c r="B31" s="86" t="str">
        <f t="shared" si="2"/>
        <v>Andrew Greene</v>
      </c>
      <c r="C31" s="12">
        <v>4</v>
      </c>
      <c r="D31" s="13">
        <v>0</v>
      </c>
      <c r="E31" s="13">
        <v>1</v>
      </c>
      <c r="F31" s="14">
        <v>3</v>
      </c>
      <c r="G31" s="12">
        <v>5</v>
      </c>
      <c r="H31" s="13">
        <v>2</v>
      </c>
      <c r="I31" s="13">
        <v>1</v>
      </c>
      <c r="J31" s="14">
        <v>2</v>
      </c>
      <c r="K31" s="12">
        <v>4</v>
      </c>
      <c r="L31" s="13">
        <v>0</v>
      </c>
      <c r="M31" s="13">
        <v>1</v>
      </c>
      <c r="N31" s="14">
        <v>4</v>
      </c>
      <c r="O31" s="15">
        <v>4</v>
      </c>
      <c r="P31" s="13">
        <v>2</v>
      </c>
      <c r="Q31" s="13">
        <v>0</v>
      </c>
      <c r="R31" s="16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21</v>
      </c>
      <c r="B32" s="86" t="str">
        <f t="shared" si="2"/>
        <v>Dan Greene</v>
      </c>
      <c r="C32" s="12">
        <v>3</v>
      </c>
      <c r="D32" s="13">
        <v>0</v>
      </c>
      <c r="E32" s="13">
        <v>0</v>
      </c>
      <c r="F32" s="14">
        <v>0</v>
      </c>
      <c r="G32" s="12">
        <v>3</v>
      </c>
      <c r="H32" s="13">
        <v>2</v>
      </c>
      <c r="I32" s="13">
        <v>1</v>
      </c>
      <c r="J32" s="14">
        <v>0</v>
      </c>
      <c r="K32" s="12">
        <v>4</v>
      </c>
      <c r="L32" s="13">
        <v>1</v>
      </c>
      <c r="M32" s="13">
        <v>1</v>
      </c>
      <c r="N32" s="14">
        <v>0</v>
      </c>
      <c r="O32" s="15">
        <v>4</v>
      </c>
      <c r="P32" s="13">
        <v>1</v>
      </c>
      <c r="Q32" s="13">
        <v>1</v>
      </c>
      <c r="R32" s="16">
        <v>2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70</v>
      </c>
      <c r="B33" s="86" t="str">
        <f t="shared" si="2"/>
        <v>Mike Coughlin</v>
      </c>
      <c r="C33" s="12">
        <v>3</v>
      </c>
      <c r="D33" s="130">
        <v>1</v>
      </c>
      <c r="E33" s="130">
        <v>0</v>
      </c>
      <c r="F33" s="14">
        <v>0</v>
      </c>
      <c r="G33" s="12">
        <v>4</v>
      </c>
      <c r="H33" s="13">
        <v>3</v>
      </c>
      <c r="I33" s="13">
        <v>0</v>
      </c>
      <c r="J33" s="14">
        <v>1</v>
      </c>
      <c r="K33" s="12">
        <v>4</v>
      </c>
      <c r="L33" s="13">
        <v>2</v>
      </c>
      <c r="M33" s="13">
        <v>0</v>
      </c>
      <c r="N33" s="14">
        <v>0</v>
      </c>
      <c r="O33" s="15">
        <v>4</v>
      </c>
      <c r="P33" s="13">
        <v>1</v>
      </c>
      <c r="Q33" s="13">
        <v>1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14</v>
      </c>
      <c r="B34" s="86" t="str">
        <f t="shared" si="2"/>
        <v>Scott Hogwood</v>
      </c>
      <c r="C34" s="12">
        <v>4</v>
      </c>
      <c r="D34" s="130">
        <v>2</v>
      </c>
      <c r="E34" s="130">
        <v>1</v>
      </c>
      <c r="F34" s="14">
        <v>2</v>
      </c>
      <c r="G34" s="12">
        <v>4</v>
      </c>
      <c r="H34" s="13">
        <v>1</v>
      </c>
      <c r="I34" s="13">
        <v>2</v>
      </c>
      <c r="J34" s="14">
        <v>0</v>
      </c>
      <c r="K34" s="12">
        <v>4</v>
      </c>
      <c r="L34" s="13">
        <v>4</v>
      </c>
      <c r="M34" s="13">
        <v>0</v>
      </c>
      <c r="N34" s="14">
        <v>0</v>
      </c>
      <c r="O34" s="15">
        <v>4</v>
      </c>
      <c r="P34" s="13">
        <v>1</v>
      </c>
      <c r="Q34" s="13">
        <v>2</v>
      </c>
      <c r="R34" s="16">
        <v>3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75</v>
      </c>
      <c r="B35" s="86" t="str">
        <f t="shared" si="2"/>
        <v>Dan Kelley</v>
      </c>
      <c r="C35" s="12">
        <v>2</v>
      </c>
      <c r="D35" s="130">
        <v>1</v>
      </c>
      <c r="E35" s="130">
        <v>0</v>
      </c>
      <c r="F35" s="14">
        <v>1</v>
      </c>
      <c r="G35" s="12">
        <v>4</v>
      </c>
      <c r="H35" s="13">
        <v>1</v>
      </c>
      <c r="I35" s="13">
        <v>0</v>
      </c>
      <c r="J35" s="14">
        <v>1</v>
      </c>
      <c r="K35" s="12">
        <v>4</v>
      </c>
      <c r="L35" s="13">
        <v>1</v>
      </c>
      <c r="M35" s="13">
        <v>1</v>
      </c>
      <c r="N35" s="14">
        <v>3</v>
      </c>
      <c r="O35" s="15">
        <v>4</v>
      </c>
      <c r="P35" s="13">
        <v>0</v>
      </c>
      <c r="Q35" s="13">
        <v>1</v>
      </c>
      <c r="R35" s="16">
        <v>1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7</v>
      </c>
      <c r="B36" s="86" t="str">
        <f t="shared" si="2"/>
        <v>Wendy Greene</v>
      </c>
      <c r="C36" s="12">
        <v>1</v>
      </c>
      <c r="D36" s="130">
        <v>0</v>
      </c>
      <c r="E36" s="130">
        <v>0</v>
      </c>
      <c r="F36" s="14">
        <v>0</v>
      </c>
      <c r="G36" s="12">
        <v>0</v>
      </c>
      <c r="H36" s="13">
        <v>0</v>
      </c>
      <c r="I36" s="13">
        <v>0</v>
      </c>
      <c r="J36" s="14">
        <v>1</v>
      </c>
      <c r="K36" s="12">
        <v>0</v>
      </c>
      <c r="L36" s="13">
        <v>0</v>
      </c>
      <c r="M36" s="13">
        <v>0</v>
      </c>
      <c r="N36" s="14">
        <v>0</v>
      </c>
      <c r="O36" s="15">
        <v>0</v>
      </c>
      <c r="P36" s="13">
        <v>0</v>
      </c>
      <c r="Q36" s="13">
        <v>0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13</v>
      </c>
      <c r="B37" s="86" t="str">
        <f t="shared" si="2"/>
        <v>Tony Santiago</v>
      </c>
      <c r="C37" s="12">
        <v>3</v>
      </c>
      <c r="D37" s="130">
        <v>0</v>
      </c>
      <c r="E37" s="130">
        <v>0</v>
      </c>
      <c r="F37" s="14">
        <v>0</v>
      </c>
      <c r="G37" s="12">
        <v>4</v>
      </c>
      <c r="H37" s="13">
        <v>1</v>
      </c>
      <c r="I37" s="13">
        <v>0</v>
      </c>
      <c r="J37" s="14">
        <v>3</v>
      </c>
      <c r="K37" s="12">
        <v>4</v>
      </c>
      <c r="L37" s="13">
        <v>1</v>
      </c>
      <c r="M37" s="13">
        <v>0</v>
      </c>
      <c r="N37" s="14">
        <v>0</v>
      </c>
      <c r="O37" s="15">
        <v>4</v>
      </c>
      <c r="P37" s="13">
        <v>1</v>
      </c>
      <c r="Q37" s="13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65</v>
      </c>
      <c r="B38" s="86" t="str">
        <f t="shared" si="2"/>
        <v>Blaze Bryant</v>
      </c>
      <c r="C38" s="12">
        <v>2</v>
      </c>
      <c r="D38" s="130">
        <v>0</v>
      </c>
      <c r="E38" s="130">
        <v>2</v>
      </c>
      <c r="F38" s="14">
        <v>0</v>
      </c>
      <c r="G38" s="12">
        <v>1</v>
      </c>
      <c r="H38" s="13">
        <v>0</v>
      </c>
      <c r="I38" s="13">
        <v>0</v>
      </c>
      <c r="J38" s="14">
        <v>0</v>
      </c>
      <c r="K38" s="12"/>
      <c r="L38" s="13"/>
      <c r="M38" s="13"/>
      <c r="N38" s="14"/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Daniel Greene</v>
      </c>
      <c r="C50" s="20">
        <v>22</v>
      </c>
      <c r="D50" s="21">
        <v>4</v>
      </c>
      <c r="E50" s="21">
        <v>4</v>
      </c>
      <c r="F50" s="22">
        <v>6</v>
      </c>
      <c r="G50" s="20">
        <v>25</v>
      </c>
      <c r="H50" s="21">
        <v>10</v>
      </c>
      <c r="I50" s="21">
        <v>4</v>
      </c>
      <c r="J50" s="22">
        <v>8</v>
      </c>
      <c r="K50" s="20">
        <v>24</v>
      </c>
      <c r="L50" s="21">
        <v>9</v>
      </c>
      <c r="M50" s="21">
        <v>3</v>
      </c>
      <c r="N50" s="22">
        <v>7</v>
      </c>
      <c r="O50" s="20">
        <v>24</v>
      </c>
      <c r="P50" s="21">
        <v>6</v>
      </c>
      <c r="Q50" s="21">
        <v>6</v>
      </c>
      <c r="R50" s="23">
        <v>9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22</v>
      </c>
      <c r="D54" s="29">
        <f t="shared" si="3"/>
        <v>4</v>
      </c>
      <c r="E54" s="29">
        <f t="shared" si="3"/>
        <v>4</v>
      </c>
      <c r="F54" s="29">
        <f t="shared" si="3"/>
        <v>6</v>
      </c>
      <c r="G54" s="29">
        <f t="shared" si="3"/>
        <v>25</v>
      </c>
      <c r="H54" s="29">
        <f t="shared" si="3"/>
        <v>10</v>
      </c>
      <c r="I54" s="29">
        <f t="shared" si="3"/>
        <v>4</v>
      </c>
      <c r="J54" s="29">
        <f t="shared" si="3"/>
        <v>8</v>
      </c>
      <c r="K54" s="29">
        <f t="shared" si="3"/>
        <v>24</v>
      </c>
      <c r="L54" s="29">
        <f t="shared" si="3"/>
        <v>9</v>
      </c>
      <c r="M54" s="29">
        <f t="shared" si="3"/>
        <v>3</v>
      </c>
      <c r="N54" s="29">
        <f t="shared" si="3"/>
        <v>7</v>
      </c>
      <c r="O54" s="29">
        <f t="shared" si="3"/>
        <v>24</v>
      </c>
      <c r="P54" s="29">
        <f t="shared" si="3"/>
        <v>6</v>
      </c>
      <c r="Q54" s="29">
        <f t="shared" si="3"/>
        <v>6</v>
      </c>
      <c r="R54" s="29">
        <f t="shared" si="3"/>
        <v>9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122</v>
      </c>
      <c r="D55" s="30">
        <f>SUM(P27,D54)</f>
        <v>44</v>
      </c>
      <c r="E55" s="30">
        <f>SUM(Q27,E54)</f>
        <v>26</v>
      </c>
      <c r="F55" s="30">
        <f>SUM(R27,F54)</f>
        <v>43</v>
      </c>
      <c r="G55" s="30">
        <f t="shared" ref="G55:R55" si="4">SUM(C55,G54)</f>
        <v>147</v>
      </c>
      <c r="H55" s="30">
        <f t="shared" si="4"/>
        <v>54</v>
      </c>
      <c r="I55" s="30">
        <f t="shared" si="4"/>
        <v>30</v>
      </c>
      <c r="J55" s="30">
        <f t="shared" si="4"/>
        <v>51</v>
      </c>
      <c r="K55" s="30">
        <f t="shared" si="4"/>
        <v>171</v>
      </c>
      <c r="L55" s="30">
        <f t="shared" si="4"/>
        <v>63</v>
      </c>
      <c r="M55" s="30">
        <f t="shared" si="4"/>
        <v>33</v>
      </c>
      <c r="N55" s="30">
        <f t="shared" si="4"/>
        <v>58</v>
      </c>
      <c r="O55" s="31">
        <f t="shared" si="4"/>
        <v>195</v>
      </c>
      <c r="P55" s="30">
        <f t="shared" si="4"/>
        <v>69</v>
      </c>
      <c r="Q55" s="30">
        <f t="shared" si="4"/>
        <v>39</v>
      </c>
      <c r="R55" s="32">
        <f t="shared" si="4"/>
        <v>67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285</v>
      </c>
      <c r="D57" s="174"/>
      <c r="E57" s="175"/>
      <c r="F57" s="49">
        <v>5</v>
      </c>
      <c r="G57" s="173" t="s">
        <v>105</v>
      </c>
      <c r="H57" s="174"/>
      <c r="I57" s="175"/>
      <c r="J57" s="49">
        <v>5</v>
      </c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92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23</v>
      </c>
      <c r="B59" s="86" t="str">
        <f t="shared" ref="B59:B76" si="6">B31</f>
        <v>Andrew Greene</v>
      </c>
      <c r="C59" s="12">
        <v>5</v>
      </c>
      <c r="D59" s="13">
        <v>2</v>
      </c>
      <c r="E59" s="13">
        <v>0</v>
      </c>
      <c r="F59" s="14">
        <v>7</v>
      </c>
      <c r="G59" s="12">
        <v>4</v>
      </c>
      <c r="H59" s="13">
        <v>0</v>
      </c>
      <c r="I59" s="13">
        <v>1</v>
      </c>
      <c r="J59" s="14">
        <v>3</v>
      </c>
      <c r="K59" s="12"/>
      <c r="L59" s="13"/>
      <c r="M59" s="13"/>
      <c r="N59" s="14"/>
      <c r="O59" s="58">
        <f>SUM(C3,G3,K3,O3,C31,G31,K31,O31,C59,G59,K59)</f>
        <v>44</v>
      </c>
      <c r="P59" s="88">
        <f>SUM(D3,H3,L3,P3,D31,H31,L31,P31,D59,H59,L59)</f>
        <v>11</v>
      </c>
      <c r="Q59" s="88">
        <f>SUM(E3,I3,M3,Q3,E31,I31,M31,Q31,E59,I59,M59)</f>
        <v>9</v>
      </c>
      <c r="R59" s="89">
        <f>SUM(F3,J3,N3,R3,F31,J31,N31,R31,F59,J59,N59)</f>
        <v>34</v>
      </c>
      <c r="S59" s="84">
        <f>IF(O59=0,0,AVERAGE(P59/O59))</f>
        <v>0.25</v>
      </c>
      <c r="U59" s="43" t="s">
        <v>174</v>
      </c>
      <c r="V59" s="86" t="s">
        <v>90</v>
      </c>
      <c r="W59" s="59">
        <v>34</v>
      </c>
      <c r="X59" s="59">
        <v>34</v>
      </c>
      <c r="Y59" s="60">
        <v>0.25</v>
      </c>
      <c r="Z59" s="60" t="s">
        <v>270</v>
      </c>
      <c r="AA59" s="60">
        <v>3.4</v>
      </c>
      <c r="AB59" s="60" t="s">
        <v>270</v>
      </c>
      <c r="AC59" s="59">
        <v>10</v>
      </c>
      <c r="AD59" s="105">
        <v>0.25</v>
      </c>
    </row>
    <row r="60" spans="1:30" x14ac:dyDescent="0.2">
      <c r="A60" s="83" t="str">
        <f t="shared" si="5"/>
        <v>21</v>
      </c>
      <c r="B60" s="86" t="str">
        <f t="shared" si="6"/>
        <v>Dan Greene</v>
      </c>
      <c r="C60" s="12">
        <v>5</v>
      </c>
      <c r="D60" s="13">
        <v>1</v>
      </c>
      <c r="E60" s="13">
        <v>1</v>
      </c>
      <c r="F60" s="14">
        <v>0</v>
      </c>
      <c r="G60" s="12">
        <v>4</v>
      </c>
      <c r="H60" s="13">
        <v>0</v>
      </c>
      <c r="I60" s="13">
        <v>1</v>
      </c>
      <c r="J60" s="14">
        <v>2</v>
      </c>
      <c r="K60" s="12"/>
      <c r="L60" s="13"/>
      <c r="M60" s="13"/>
      <c r="N60" s="14"/>
      <c r="O60" s="90">
        <f t="shared" ref="O60:R60" si="7">SUM(C4,G4,K4,O4,C32,G32,K32,O32,C60,G60,K60)</f>
        <v>38</v>
      </c>
      <c r="P60" s="56">
        <f t="shared" si="7"/>
        <v>12</v>
      </c>
      <c r="Q60" s="56">
        <f t="shared" si="7"/>
        <v>6</v>
      </c>
      <c r="R60" s="91">
        <f t="shared" si="7"/>
        <v>11</v>
      </c>
      <c r="S60" s="85">
        <f t="shared" ref="S60:S76" si="8">IF(O60=0,0,AVERAGE(P60/O60))</f>
        <v>0.31578947368421051</v>
      </c>
      <c r="U60" s="43" t="s">
        <v>111</v>
      </c>
      <c r="V60" s="86" t="s">
        <v>61</v>
      </c>
      <c r="W60" s="59">
        <v>11</v>
      </c>
      <c r="X60" s="59">
        <v>11</v>
      </c>
      <c r="Y60" s="60">
        <v>0.31578947368421051</v>
      </c>
      <c r="Z60" s="60" t="s">
        <v>270</v>
      </c>
      <c r="AA60" s="60">
        <v>1.1000000000000001</v>
      </c>
      <c r="AB60" s="60" t="s">
        <v>270</v>
      </c>
      <c r="AC60" s="59">
        <v>10</v>
      </c>
      <c r="AD60" s="105">
        <v>0.31578947368421051</v>
      </c>
    </row>
    <row r="61" spans="1:30" x14ac:dyDescent="0.2">
      <c r="A61" s="83" t="str">
        <f t="shared" si="5"/>
        <v>70</v>
      </c>
      <c r="B61" s="86" t="str">
        <f t="shared" si="6"/>
        <v>Mike Coughlin</v>
      </c>
      <c r="C61" s="12">
        <v>5</v>
      </c>
      <c r="D61" s="13">
        <v>1</v>
      </c>
      <c r="E61" s="13">
        <v>4</v>
      </c>
      <c r="F61" s="14">
        <v>2</v>
      </c>
      <c r="G61" s="12">
        <v>4</v>
      </c>
      <c r="H61" s="13">
        <v>1</v>
      </c>
      <c r="I61" s="13">
        <v>2</v>
      </c>
      <c r="J61" s="14">
        <v>2</v>
      </c>
      <c r="K61" s="12"/>
      <c r="L61" s="13"/>
      <c r="M61" s="13"/>
      <c r="N61" s="14"/>
      <c r="O61" s="90">
        <f t="shared" ref="O61:R61" si="9">SUM(C5,G5,K5,O5,C33,G33,K33,O33,C61,G61,K61)</f>
        <v>37</v>
      </c>
      <c r="P61" s="56">
        <f t="shared" si="9"/>
        <v>16</v>
      </c>
      <c r="Q61" s="56">
        <f t="shared" si="9"/>
        <v>10</v>
      </c>
      <c r="R61" s="91">
        <f t="shared" si="9"/>
        <v>11</v>
      </c>
      <c r="S61" s="85">
        <f t="shared" si="8"/>
        <v>0.43243243243243246</v>
      </c>
      <c r="U61" s="43" t="s">
        <v>311</v>
      </c>
      <c r="V61" s="86" t="s">
        <v>218</v>
      </c>
      <c r="W61" s="59">
        <v>11</v>
      </c>
      <c r="X61" s="59">
        <v>11</v>
      </c>
      <c r="Y61" s="60">
        <v>0.43243243243243246</v>
      </c>
      <c r="Z61" s="60" t="s">
        <v>270</v>
      </c>
      <c r="AA61" s="60">
        <v>1.1000000000000001</v>
      </c>
      <c r="AB61" s="60" t="s">
        <v>270</v>
      </c>
      <c r="AC61" s="59">
        <v>10</v>
      </c>
      <c r="AD61" s="105">
        <v>0.43243243243243246</v>
      </c>
    </row>
    <row r="62" spans="1:30" x14ac:dyDescent="0.2">
      <c r="A62" s="83" t="str">
        <f t="shared" si="5"/>
        <v>14</v>
      </c>
      <c r="B62" s="86" t="str">
        <f t="shared" si="6"/>
        <v>Scott Hogwood</v>
      </c>
      <c r="C62" s="12">
        <v>5</v>
      </c>
      <c r="D62" s="13">
        <v>5</v>
      </c>
      <c r="E62" s="13">
        <v>0</v>
      </c>
      <c r="F62" s="14">
        <v>0</v>
      </c>
      <c r="G62" s="12">
        <v>4</v>
      </c>
      <c r="H62" s="13">
        <v>3</v>
      </c>
      <c r="I62" s="13">
        <v>1</v>
      </c>
      <c r="J62" s="14">
        <v>1</v>
      </c>
      <c r="K62" s="12"/>
      <c r="L62" s="13"/>
      <c r="M62" s="13"/>
      <c r="N62" s="14"/>
      <c r="O62" s="90">
        <f t="shared" ref="O62:R62" si="10">SUM(C6,G6,K6,O6,C34,G34,K34,O34,C62,G62,K62)</f>
        <v>43</v>
      </c>
      <c r="P62" s="56">
        <f t="shared" si="10"/>
        <v>25</v>
      </c>
      <c r="Q62" s="56">
        <f t="shared" si="10"/>
        <v>10</v>
      </c>
      <c r="R62" s="91">
        <f t="shared" si="10"/>
        <v>8</v>
      </c>
      <c r="S62" s="85">
        <f t="shared" si="8"/>
        <v>0.58139534883720934</v>
      </c>
      <c r="U62" s="43" t="s">
        <v>197</v>
      </c>
      <c r="V62" s="86" t="s">
        <v>419</v>
      </c>
      <c r="W62" s="59">
        <v>8</v>
      </c>
      <c r="X62" s="59">
        <v>8</v>
      </c>
      <c r="Y62" s="60">
        <v>0.58139534883720934</v>
      </c>
      <c r="Z62" s="60" t="s">
        <v>270</v>
      </c>
      <c r="AA62" s="60">
        <v>0.8</v>
      </c>
      <c r="AB62" s="60" t="s">
        <v>270</v>
      </c>
      <c r="AC62" s="59">
        <v>10</v>
      </c>
      <c r="AD62" s="105">
        <v>0.58139534883720934</v>
      </c>
    </row>
    <row r="63" spans="1:30" x14ac:dyDescent="0.2">
      <c r="A63" s="83" t="str">
        <f t="shared" si="5"/>
        <v>75</v>
      </c>
      <c r="B63" s="86" t="str">
        <f t="shared" si="6"/>
        <v>Dan Kelley</v>
      </c>
      <c r="C63" s="12">
        <v>5</v>
      </c>
      <c r="D63" s="13">
        <v>1</v>
      </c>
      <c r="E63" s="13">
        <v>0</v>
      </c>
      <c r="F63" s="14">
        <v>1</v>
      </c>
      <c r="G63" s="12">
        <v>4</v>
      </c>
      <c r="H63" s="13">
        <v>1</v>
      </c>
      <c r="I63" s="13">
        <v>1</v>
      </c>
      <c r="J63" s="14">
        <v>1</v>
      </c>
      <c r="K63" s="12"/>
      <c r="L63" s="13"/>
      <c r="M63" s="13"/>
      <c r="N63" s="14"/>
      <c r="O63" s="90">
        <f t="shared" ref="O63:R63" si="11">SUM(C7,G7,K7,O7,C35,G35,K35,O35,C63,G63,K63)</f>
        <v>40</v>
      </c>
      <c r="P63" s="56">
        <f t="shared" si="11"/>
        <v>12</v>
      </c>
      <c r="Q63" s="56">
        <f t="shared" si="11"/>
        <v>6</v>
      </c>
      <c r="R63" s="91">
        <f t="shared" si="11"/>
        <v>13</v>
      </c>
      <c r="S63" s="85">
        <f t="shared" si="8"/>
        <v>0.3</v>
      </c>
      <c r="U63" s="43" t="s">
        <v>310</v>
      </c>
      <c r="V63" s="86" t="s">
        <v>397</v>
      </c>
      <c r="W63" s="59">
        <v>13</v>
      </c>
      <c r="X63" s="59">
        <v>13</v>
      </c>
      <c r="Y63" s="60">
        <v>0.3</v>
      </c>
      <c r="Z63" s="60" t="s">
        <v>270</v>
      </c>
      <c r="AA63" s="60">
        <v>1.3</v>
      </c>
      <c r="AB63" s="60" t="s">
        <v>270</v>
      </c>
      <c r="AC63" s="59">
        <v>10</v>
      </c>
      <c r="AD63" s="105">
        <v>0.3</v>
      </c>
    </row>
    <row r="64" spans="1:30" x14ac:dyDescent="0.2">
      <c r="A64" s="83" t="str">
        <f t="shared" si="5"/>
        <v>7</v>
      </c>
      <c r="B64" s="86" t="str">
        <f t="shared" si="6"/>
        <v>Wendy Greene</v>
      </c>
      <c r="C64" s="12">
        <v>0</v>
      </c>
      <c r="D64" s="13">
        <v>0</v>
      </c>
      <c r="E64" s="13">
        <v>0</v>
      </c>
      <c r="F64" s="14">
        <v>0</v>
      </c>
      <c r="G64" s="12">
        <v>0</v>
      </c>
      <c r="H64" s="13">
        <v>0</v>
      </c>
      <c r="I64" s="13">
        <v>0</v>
      </c>
      <c r="J64" s="14">
        <v>0</v>
      </c>
      <c r="K64" s="12"/>
      <c r="L64" s="13"/>
      <c r="M64" s="13"/>
      <c r="N64" s="14"/>
      <c r="O64" s="90">
        <f t="shared" ref="O64:R64" si="12">SUM(C8,G8,K8,O8,C36,G36,K36,O36,C64,G64,K64)</f>
        <v>4</v>
      </c>
      <c r="P64" s="56">
        <f t="shared" si="12"/>
        <v>0</v>
      </c>
      <c r="Q64" s="56">
        <f t="shared" si="12"/>
        <v>1</v>
      </c>
      <c r="R64" s="91">
        <f t="shared" si="12"/>
        <v>5</v>
      </c>
      <c r="S64" s="85">
        <f t="shared" si="8"/>
        <v>0</v>
      </c>
      <c r="U64" s="43" t="s">
        <v>110</v>
      </c>
      <c r="V64" s="86" t="s">
        <v>398</v>
      </c>
      <c r="W64" s="59">
        <v>5</v>
      </c>
      <c r="X64" s="59">
        <v>5</v>
      </c>
      <c r="Y64" s="60">
        <v>0</v>
      </c>
      <c r="Z64" s="60" t="s">
        <v>276</v>
      </c>
      <c r="AA64" s="60">
        <v>0.5</v>
      </c>
      <c r="AB64" s="60" t="s">
        <v>270</v>
      </c>
      <c r="AC64" s="59">
        <v>10</v>
      </c>
      <c r="AD64" s="105">
        <v>0</v>
      </c>
    </row>
    <row r="65" spans="1:30" x14ac:dyDescent="0.2">
      <c r="A65" s="83" t="str">
        <f t="shared" si="5"/>
        <v>13</v>
      </c>
      <c r="B65" s="86" t="str">
        <f t="shared" si="6"/>
        <v>Tony Santiago</v>
      </c>
      <c r="C65" s="12">
        <v>4</v>
      </c>
      <c r="D65" s="13">
        <v>1</v>
      </c>
      <c r="E65" s="13">
        <v>0</v>
      </c>
      <c r="F65" s="14">
        <v>0</v>
      </c>
      <c r="G65" s="12">
        <v>3</v>
      </c>
      <c r="H65" s="13">
        <v>1</v>
      </c>
      <c r="I65" s="13">
        <v>0</v>
      </c>
      <c r="J65" s="14">
        <v>0</v>
      </c>
      <c r="K65" s="12"/>
      <c r="L65" s="13"/>
      <c r="M65" s="13"/>
      <c r="N65" s="14"/>
      <c r="O65" s="90">
        <f t="shared" ref="O65:R65" si="13">SUM(C9,G9,K9,O9,C37,G37,K37,O37,C65,G65,K65)</f>
        <v>36</v>
      </c>
      <c r="P65" s="56">
        <f t="shared" si="13"/>
        <v>10</v>
      </c>
      <c r="Q65" s="56">
        <f t="shared" si="13"/>
        <v>4</v>
      </c>
      <c r="R65" s="91">
        <f t="shared" si="13"/>
        <v>4</v>
      </c>
      <c r="S65" s="85">
        <f t="shared" si="8"/>
        <v>0.27777777777777779</v>
      </c>
      <c r="U65" s="43" t="s">
        <v>177</v>
      </c>
      <c r="V65" s="86" t="s">
        <v>77</v>
      </c>
      <c r="W65" s="59">
        <v>4</v>
      </c>
      <c r="X65" s="59">
        <v>4</v>
      </c>
      <c r="Y65" s="60">
        <v>0.27777777777777779</v>
      </c>
      <c r="Z65" s="60" t="s">
        <v>270</v>
      </c>
      <c r="AA65" s="60">
        <v>0.4</v>
      </c>
      <c r="AB65" s="60" t="s">
        <v>270</v>
      </c>
      <c r="AC65" s="59">
        <v>10</v>
      </c>
      <c r="AD65" s="105">
        <v>0.27777777777777779</v>
      </c>
    </row>
    <row r="66" spans="1:30" x14ac:dyDescent="0.2">
      <c r="A66" s="83" t="str">
        <f t="shared" si="5"/>
        <v>65</v>
      </c>
      <c r="B66" s="86" t="str">
        <f t="shared" si="6"/>
        <v>Blaze Bryant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5</v>
      </c>
      <c r="P66" s="56">
        <f t="shared" si="14"/>
        <v>0</v>
      </c>
      <c r="Q66" s="56">
        <f t="shared" si="14"/>
        <v>4</v>
      </c>
      <c r="R66" s="91">
        <f t="shared" si="14"/>
        <v>0</v>
      </c>
      <c r="S66" s="85">
        <f t="shared" si="8"/>
        <v>0</v>
      </c>
      <c r="U66" s="43" t="s">
        <v>369</v>
      </c>
      <c r="V66" s="86" t="s">
        <v>420</v>
      </c>
      <c r="W66" s="59">
        <v>0</v>
      </c>
      <c r="X66" s="59" t="s">
        <v>442</v>
      </c>
      <c r="Y66" s="60">
        <v>0</v>
      </c>
      <c r="Z66" s="60" t="s">
        <v>276</v>
      </c>
      <c r="AA66" s="60">
        <v>0</v>
      </c>
      <c r="AB66" s="60" t="s">
        <v>270</v>
      </c>
      <c r="AC66" s="59">
        <v>5</v>
      </c>
      <c r="AD66" s="105">
        <v>0</v>
      </c>
    </row>
    <row r="67" spans="1:30" x14ac:dyDescent="0.2">
      <c r="A67" s="83">
        <f t="shared" si="5"/>
        <v>0</v>
      </c>
      <c r="B67" s="86">
        <f t="shared" si="6"/>
        <v>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0</v>
      </c>
      <c r="P67" s="56">
        <f t="shared" si="15"/>
        <v>0</v>
      </c>
      <c r="Q67" s="56">
        <f t="shared" si="15"/>
        <v>0</v>
      </c>
      <c r="R67" s="91">
        <f t="shared" si="15"/>
        <v>0</v>
      </c>
      <c r="S67" s="85">
        <f t="shared" si="8"/>
        <v>0</v>
      </c>
      <c r="U67" s="43">
        <v>0</v>
      </c>
      <c r="V67" s="86">
        <v>0</v>
      </c>
      <c r="W67" s="59">
        <v>0</v>
      </c>
      <c r="X67" s="59" t="s">
        <v>442</v>
      </c>
      <c r="Y67" s="60">
        <v>0</v>
      </c>
      <c r="Z67" s="60" t="s">
        <v>276</v>
      </c>
      <c r="AA67" s="60">
        <v>0</v>
      </c>
      <c r="AB67" s="60" t="s">
        <v>277</v>
      </c>
      <c r="AC67" s="59">
        <v>0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Daniel Greene</v>
      </c>
      <c r="C78" s="20">
        <v>29</v>
      </c>
      <c r="D78" s="21">
        <v>11</v>
      </c>
      <c r="E78" s="21">
        <v>5</v>
      </c>
      <c r="F78" s="22">
        <v>10</v>
      </c>
      <c r="G78" s="20">
        <v>23</v>
      </c>
      <c r="H78" s="21">
        <v>6</v>
      </c>
      <c r="I78" s="21">
        <v>6</v>
      </c>
      <c r="J78" s="22">
        <v>9</v>
      </c>
      <c r="K78" s="64"/>
      <c r="L78" s="65"/>
      <c r="M78" s="65"/>
      <c r="N78" s="66"/>
      <c r="O78" s="32">
        <f t="shared" ref="O78:Q81" si="25">SUM(C22,G22,K22,O22,C50,G50,K50,O50,C78,G78,K78)</f>
        <v>247</v>
      </c>
      <c r="P78" s="21">
        <f t="shared" si="25"/>
        <v>86</v>
      </c>
      <c r="Q78" s="142">
        <f t="shared" si="25"/>
        <v>50</v>
      </c>
      <c r="R78" s="141"/>
      <c r="S78" s="143">
        <f>SUM(Q78/O78)</f>
        <v>0.20242914979757085</v>
      </c>
      <c r="V78" s="56" t="s">
        <v>23</v>
      </c>
      <c r="W78" s="59">
        <v>86</v>
      </c>
      <c r="X78" s="59">
        <v>86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0.58139534883720934</v>
      </c>
      <c r="Z79" s="68"/>
      <c r="AA79" s="68">
        <v>3.4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29</v>
      </c>
      <c r="D82" s="29">
        <f t="shared" si="26"/>
        <v>11</v>
      </c>
      <c r="E82" s="29">
        <f t="shared" si="26"/>
        <v>5</v>
      </c>
      <c r="F82" s="29">
        <f t="shared" si="26"/>
        <v>10</v>
      </c>
      <c r="G82" s="29">
        <f t="shared" si="26"/>
        <v>23</v>
      </c>
      <c r="H82" s="29">
        <f t="shared" si="26"/>
        <v>6</v>
      </c>
      <c r="I82" s="29">
        <f t="shared" si="26"/>
        <v>6</v>
      </c>
      <c r="J82" s="29">
        <f t="shared" si="26"/>
        <v>9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247</v>
      </c>
      <c r="P82" s="29">
        <f t="shared" si="26"/>
        <v>86</v>
      </c>
      <c r="Q82" s="29">
        <f t="shared" si="26"/>
        <v>50</v>
      </c>
      <c r="R82" s="29">
        <f t="shared" si="26"/>
        <v>86</v>
      </c>
      <c r="S82" s="69">
        <f>AVERAGE(P82/O82)</f>
        <v>0.34817813765182187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224</v>
      </c>
      <c r="D83" s="29">
        <f>SUM(P55,D82)</f>
        <v>80</v>
      </c>
      <c r="E83" s="29">
        <f>SUM(Q55,E82)</f>
        <v>44</v>
      </c>
      <c r="F83" s="29">
        <f>SUM(R55,F82)</f>
        <v>77</v>
      </c>
      <c r="G83" s="29">
        <f t="shared" ref="G83:M83" si="27">SUM(C83,G82)</f>
        <v>247</v>
      </c>
      <c r="H83" s="29">
        <f t="shared" si="27"/>
        <v>86</v>
      </c>
      <c r="I83" s="29">
        <f t="shared" si="27"/>
        <v>50</v>
      </c>
      <c r="J83" s="29">
        <f t="shared" si="27"/>
        <v>86</v>
      </c>
      <c r="K83" s="29">
        <f t="shared" si="27"/>
        <v>247</v>
      </c>
      <c r="L83" s="29">
        <f t="shared" si="27"/>
        <v>86</v>
      </c>
      <c r="M83" s="29">
        <f t="shared" si="27"/>
        <v>50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0.56345177664974622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10</v>
      </c>
      <c r="E86" s="73" t="s">
        <v>32</v>
      </c>
      <c r="V86" s="77" t="s">
        <v>29</v>
      </c>
      <c r="W86" s="61" t="s">
        <v>219</v>
      </c>
      <c r="X86" s="79">
        <v>0.79757085020242913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23" priority="5" stopIfTrue="1" operator="equal">
      <formula>$Y$79</formula>
    </cfRule>
  </conditionalFormatting>
  <conditionalFormatting sqref="AA59:AB74 AA77:AB77">
    <cfRule type="cellIs" dxfId="22" priority="6" stopIfTrue="1" operator="equal">
      <formula>$AA$79</formula>
    </cfRule>
  </conditionalFormatting>
  <conditionalFormatting sqref="Y75:Z75">
    <cfRule type="cellIs" dxfId="21" priority="3" stopIfTrue="1" operator="equal">
      <formula>$Y$79</formula>
    </cfRule>
  </conditionalFormatting>
  <conditionalFormatting sqref="AA75:AB75">
    <cfRule type="cellIs" dxfId="20" priority="4" stopIfTrue="1" operator="equal">
      <formula>$AA$79</formula>
    </cfRule>
  </conditionalFormatting>
  <conditionalFormatting sqref="Y76:Z76">
    <cfRule type="cellIs" dxfId="19" priority="1" stopIfTrue="1" operator="equal">
      <formula>$Y$79</formula>
    </cfRule>
  </conditionalFormatting>
  <conditionalFormatting sqref="AA76:AB76">
    <cfRule type="cellIs" dxfId="1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73" t="s">
        <v>106</v>
      </c>
      <c r="D1" s="174"/>
      <c r="E1" s="175"/>
      <c r="F1" s="4">
        <v>13</v>
      </c>
      <c r="G1" s="173" t="s">
        <v>104</v>
      </c>
      <c r="H1" s="174"/>
      <c r="I1" s="175"/>
      <c r="J1" s="4">
        <v>3</v>
      </c>
      <c r="K1" s="173" t="s">
        <v>240</v>
      </c>
      <c r="L1" s="174"/>
      <c r="M1" s="175"/>
      <c r="N1" s="4">
        <v>1</v>
      </c>
      <c r="O1" s="173" t="s">
        <v>71</v>
      </c>
      <c r="P1" s="174"/>
      <c r="Q1" s="175"/>
      <c r="R1" s="5">
        <v>15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121</v>
      </c>
      <c r="B3" s="86" t="s">
        <v>302</v>
      </c>
      <c r="C3" s="12">
        <v>5</v>
      </c>
      <c r="D3" s="13">
        <v>1</v>
      </c>
      <c r="E3" s="13">
        <v>1</v>
      </c>
      <c r="F3" s="14">
        <v>0</v>
      </c>
      <c r="G3" s="116">
        <v>5</v>
      </c>
      <c r="H3" s="117">
        <v>3</v>
      </c>
      <c r="I3" s="117">
        <v>0</v>
      </c>
      <c r="J3" s="118">
        <v>1</v>
      </c>
      <c r="K3" s="116">
        <v>5</v>
      </c>
      <c r="L3" s="117">
        <v>4</v>
      </c>
      <c r="M3" s="117">
        <v>0</v>
      </c>
      <c r="N3" s="118">
        <v>0</v>
      </c>
      <c r="O3" s="12">
        <v>4</v>
      </c>
      <c r="P3" s="13">
        <v>3</v>
      </c>
      <c r="Q3" s="13">
        <v>0</v>
      </c>
      <c r="R3" s="14">
        <v>0</v>
      </c>
      <c r="S3" s="17"/>
    </row>
    <row r="4" spans="1:19" x14ac:dyDescent="0.2">
      <c r="A4" s="83" t="s">
        <v>114</v>
      </c>
      <c r="B4" s="150" t="s">
        <v>303</v>
      </c>
      <c r="C4" s="12">
        <v>0</v>
      </c>
      <c r="D4" s="130">
        <v>0</v>
      </c>
      <c r="E4" s="130">
        <v>0</v>
      </c>
      <c r="F4" s="14">
        <v>3</v>
      </c>
      <c r="G4" s="116">
        <v>2</v>
      </c>
      <c r="H4" s="117">
        <v>0</v>
      </c>
      <c r="I4" s="117">
        <v>1</v>
      </c>
      <c r="J4" s="118">
        <v>0</v>
      </c>
      <c r="K4" s="116"/>
      <c r="L4" s="117"/>
      <c r="M4" s="117"/>
      <c r="N4" s="118"/>
      <c r="O4" s="12">
        <v>1</v>
      </c>
      <c r="P4" s="13">
        <v>1</v>
      </c>
      <c r="Q4" s="13">
        <v>0</v>
      </c>
      <c r="R4" s="14">
        <v>1</v>
      </c>
      <c r="S4" s="17"/>
    </row>
    <row r="5" spans="1:19" x14ac:dyDescent="0.2">
      <c r="A5" s="83" t="s">
        <v>122</v>
      </c>
      <c r="B5" s="86" t="s">
        <v>305</v>
      </c>
      <c r="C5" s="12">
        <v>5</v>
      </c>
      <c r="D5" s="130">
        <v>3</v>
      </c>
      <c r="E5" s="130">
        <v>0</v>
      </c>
      <c r="F5" s="14">
        <v>2</v>
      </c>
      <c r="G5" s="116">
        <v>6</v>
      </c>
      <c r="H5" s="117">
        <v>5</v>
      </c>
      <c r="I5" s="117">
        <v>1</v>
      </c>
      <c r="J5" s="118">
        <v>2</v>
      </c>
      <c r="K5" s="116"/>
      <c r="L5" s="117"/>
      <c r="M5" s="117"/>
      <c r="N5" s="118"/>
      <c r="O5" s="12">
        <v>4</v>
      </c>
      <c r="P5" s="13">
        <v>3</v>
      </c>
      <c r="Q5" s="13">
        <v>0</v>
      </c>
      <c r="R5" s="14">
        <v>4</v>
      </c>
      <c r="S5" s="17"/>
    </row>
    <row r="6" spans="1:19" x14ac:dyDescent="0.2">
      <c r="A6" s="83" t="s">
        <v>107</v>
      </c>
      <c r="B6" s="86" t="s">
        <v>306</v>
      </c>
      <c r="C6" s="12">
        <v>5</v>
      </c>
      <c r="D6" s="130">
        <v>4</v>
      </c>
      <c r="E6" s="130">
        <v>0</v>
      </c>
      <c r="F6" s="14">
        <v>0</v>
      </c>
      <c r="G6" s="116">
        <v>6</v>
      </c>
      <c r="H6" s="117">
        <v>4</v>
      </c>
      <c r="I6" s="117">
        <v>0</v>
      </c>
      <c r="J6" s="118">
        <v>2</v>
      </c>
      <c r="K6" s="116">
        <v>5</v>
      </c>
      <c r="L6" s="117">
        <v>5</v>
      </c>
      <c r="M6" s="117">
        <v>0</v>
      </c>
      <c r="N6" s="118">
        <v>0</v>
      </c>
      <c r="O6" s="12">
        <v>4</v>
      </c>
      <c r="P6" s="13">
        <v>4</v>
      </c>
      <c r="Q6" s="13">
        <v>0</v>
      </c>
      <c r="R6" s="14">
        <v>2</v>
      </c>
      <c r="S6" s="17" t="s">
        <v>8</v>
      </c>
    </row>
    <row r="7" spans="1:19" x14ac:dyDescent="0.2">
      <c r="A7" s="83" t="s">
        <v>111</v>
      </c>
      <c r="B7" s="86" t="s">
        <v>307</v>
      </c>
      <c r="C7" s="12">
        <v>5</v>
      </c>
      <c r="D7" s="130">
        <v>2</v>
      </c>
      <c r="E7" s="130">
        <v>1</v>
      </c>
      <c r="F7" s="14">
        <v>7</v>
      </c>
      <c r="G7" s="116">
        <v>5</v>
      </c>
      <c r="H7" s="117">
        <v>4</v>
      </c>
      <c r="I7" s="117">
        <v>0</v>
      </c>
      <c r="J7" s="118">
        <v>3</v>
      </c>
      <c r="K7" s="116">
        <v>5</v>
      </c>
      <c r="L7" s="117">
        <v>3</v>
      </c>
      <c r="M7" s="117">
        <v>1</v>
      </c>
      <c r="N7" s="118">
        <v>1</v>
      </c>
      <c r="O7" s="12">
        <v>3</v>
      </c>
      <c r="P7" s="13">
        <v>3</v>
      </c>
      <c r="Q7" s="13">
        <v>0</v>
      </c>
      <c r="R7" s="14">
        <v>2</v>
      </c>
      <c r="S7" s="17"/>
    </row>
    <row r="8" spans="1:19" x14ac:dyDescent="0.2">
      <c r="A8" s="83" t="s">
        <v>304</v>
      </c>
      <c r="B8" s="86" t="s">
        <v>308</v>
      </c>
      <c r="C8" s="12">
        <v>5</v>
      </c>
      <c r="D8" s="130">
        <v>1</v>
      </c>
      <c r="E8" s="130">
        <v>2</v>
      </c>
      <c r="F8" s="14">
        <v>2</v>
      </c>
      <c r="G8" s="116"/>
      <c r="H8" s="117"/>
      <c r="I8" s="117"/>
      <c r="J8" s="118"/>
      <c r="K8" s="116">
        <v>5</v>
      </c>
      <c r="L8" s="117">
        <v>1</v>
      </c>
      <c r="M8" s="117">
        <v>2</v>
      </c>
      <c r="N8" s="118">
        <v>5</v>
      </c>
      <c r="O8" s="12">
        <v>4</v>
      </c>
      <c r="P8" s="13">
        <v>2</v>
      </c>
      <c r="Q8" s="13">
        <v>0</v>
      </c>
      <c r="R8" s="14">
        <v>0</v>
      </c>
      <c r="S8" s="17"/>
    </row>
    <row r="9" spans="1:19" x14ac:dyDescent="0.2">
      <c r="A9" s="83" t="s">
        <v>108</v>
      </c>
      <c r="B9" s="150" t="s">
        <v>309</v>
      </c>
      <c r="C9" s="12">
        <v>5</v>
      </c>
      <c r="D9" s="13">
        <v>1</v>
      </c>
      <c r="E9" s="13">
        <v>1</v>
      </c>
      <c r="F9" s="14">
        <v>2</v>
      </c>
      <c r="G9" s="116">
        <v>3</v>
      </c>
      <c r="H9" s="117">
        <v>2</v>
      </c>
      <c r="I9" s="117">
        <v>0</v>
      </c>
      <c r="J9" s="118">
        <v>1</v>
      </c>
      <c r="K9" s="116"/>
      <c r="L9" s="117"/>
      <c r="M9" s="117"/>
      <c r="N9" s="118"/>
      <c r="O9" s="12">
        <v>0</v>
      </c>
      <c r="P9" s="13">
        <v>0</v>
      </c>
      <c r="Q9" s="13">
        <v>0</v>
      </c>
      <c r="R9" s="14">
        <v>1</v>
      </c>
      <c r="S9" s="17"/>
    </row>
    <row r="10" spans="1:19" x14ac:dyDescent="0.2">
      <c r="A10" s="83" t="s">
        <v>116</v>
      </c>
      <c r="B10" s="150" t="s">
        <v>370</v>
      </c>
      <c r="C10" s="12"/>
      <c r="D10" s="13"/>
      <c r="E10" s="13"/>
      <c r="F10" s="14"/>
      <c r="G10" s="116">
        <v>5</v>
      </c>
      <c r="H10" s="117">
        <v>2</v>
      </c>
      <c r="I10" s="117">
        <v>2</v>
      </c>
      <c r="J10" s="118">
        <v>0</v>
      </c>
      <c r="K10" s="116">
        <v>4</v>
      </c>
      <c r="L10" s="117">
        <v>0</v>
      </c>
      <c r="M10" s="117">
        <v>1</v>
      </c>
      <c r="N10" s="118">
        <v>0</v>
      </c>
      <c r="O10" s="12">
        <v>4</v>
      </c>
      <c r="P10" s="13">
        <v>2</v>
      </c>
      <c r="Q10" s="13">
        <v>1</v>
      </c>
      <c r="R10" s="14">
        <v>1</v>
      </c>
      <c r="S10" s="17"/>
    </row>
    <row r="11" spans="1:19" x14ac:dyDescent="0.2">
      <c r="A11" s="83" t="s">
        <v>371</v>
      </c>
      <c r="B11" s="150" t="s">
        <v>372</v>
      </c>
      <c r="C11" s="12"/>
      <c r="D11" s="13"/>
      <c r="E11" s="13"/>
      <c r="F11" s="14"/>
      <c r="G11" s="12">
        <v>0</v>
      </c>
      <c r="H11" s="13">
        <v>0</v>
      </c>
      <c r="I11" s="13">
        <v>0</v>
      </c>
      <c r="J11" s="14">
        <v>2</v>
      </c>
      <c r="K11" s="12">
        <v>4</v>
      </c>
      <c r="L11" s="13">
        <v>0</v>
      </c>
      <c r="M11" s="13">
        <v>4</v>
      </c>
      <c r="N11" s="14">
        <v>3</v>
      </c>
      <c r="O11" s="15">
        <v>0</v>
      </c>
      <c r="P11" s="13">
        <v>0</v>
      </c>
      <c r="Q11" s="13">
        <v>0</v>
      </c>
      <c r="R11" s="16">
        <v>2</v>
      </c>
      <c r="S11" s="17"/>
    </row>
    <row r="12" spans="1:19" x14ac:dyDescent="0.2">
      <c r="A12" s="83" t="s">
        <v>174</v>
      </c>
      <c r="B12" s="86" t="s">
        <v>435</v>
      </c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5"/>
      <c r="P12" s="13"/>
      <c r="Q12" s="13"/>
      <c r="R12" s="16"/>
      <c r="S12" s="17"/>
    </row>
    <row r="13" spans="1:19" x14ac:dyDescent="0.2">
      <c r="A13" s="83"/>
      <c r="B13" s="150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"/>
      <c r="Q13" s="13"/>
      <c r="R13" s="16"/>
      <c r="S13" s="17"/>
    </row>
    <row r="14" spans="1:19" x14ac:dyDescent="0.2">
      <c r="A14" s="83"/>
      <c r="B14" s="150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"/>
      <c r="Q14" s="13"/>
      <c r="R14" s="16"/>
      <c r="S14" s="17"/>
    </row>
    <row r="15" spans="1:19" x14ac:dyDescent="0.2">
      <c r="A15" s="83"/>
      <c r="B15" s="150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"/>
      <c r="Q15" s="13"/>
      <c r="R15" s="16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"/>
      <c r="Q16" s="13"/>
      <c r="R16" s="16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150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400</v>
      </c>
      <c r="C22" s="20">
        <v>30</v>
      </c>
      <c r="D22" s="21">
        <v>12</v>
      </c>
      <c r="E22" s="21">
        <v>5</v>
      </c>
      <c r="F22" s="22">
        <v>16</v>
      </c>
      <c r="G22" s="20">
        <v>25</v>
      </c>
      <c r="H22" s="21">
        <v>18</v>
      </c>
      <c r="I22" s="21">
        <v>1</v>
      </c>
      <c r="J22" s="22">
        <v>11</v>
      </c>
      <c r="K22" s="20">
        <v>20</v>
      </c>
      <c r="L22" s="21">
        <v>13</v>
      </c>
      <c r="M22" s="21">
        <v>3</v>
      </c>
      <c r="N22" s="22">
        <v>9</v>
      </c>
      <c r="O22" s="20">
        <v>20</v>
      </c>
      <c r="P22" s="21">
        <v>16</v>
      </c>
      <c r="Q22" s="21">
        <v>0</v>
      </c>
      <c r="R22" s="23">
        <v>13</v>
      </c>
      <c r="S22" s="24"/>
    </row>
    <row r="23" spans="1:24" x14ac:dyDescent="0.2">
      <c r="A23" s="18"/>
      <c r="B23" s="152" t="s">
        <v>373</v>
      </c>
      <c r="C23" s="90"/>
      <c r="D23" s="56"/>
      <c r="E23" s="56"/>
      <c r="F23" s="91"/>
      <c r="G23" s="90">
        <v>7</v>
      </c>
      <c r="H23" s="56">
        <v>2</v>
      </c>
      <c r="I23" s="56">
        <v>3</v>
      </c>
      <c r="J23" s="91"/>
      <c r="K23" s="90">
        <v>8</v>
      </c>
      <c r="L23" s="56">
        <v>0</v>
      </c>
      <c r="M23" s="56">
        <v>5</v>
      </c>
      <c r="N23" s="91"/>
      <c r="O23" s="90">
        <v>4</v>
      </c>
      <c r="P23" s="56">
        <v>2</v>
      </c>
      <c r="Q23" s="56">
        <v>1</v>
      </c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30</v>
      </c>
      <c r="D26" s="29">
        <f t="shared" si="0"/>
        <v>12</v>
      </c>
      <c r="E26" s="29">
        <f t="shared" si="0"/>
        <v>5</v>
      </c>
      <c r="F26" s="29">
        <f t="shared" si="0"/>
        <v>16</v>
      </c>
      <c r="G26" s="29">
        <f t="shared" si="0"/>
        <v>32</v>
      </c>
      <c r="H26" s="29">
        <f t="shared" si="0"/>
        <v>20</v>
      </c>
      <c r="I26" s="29">
        <f t="shared" si="0"/>
        <v>4</v>
      </c>
      <c r="J26" s="29">
        <f t="shared" si="0"/>
        <v>11</v>
      </c>
      <c r="K26" s="29">
        <f t="shared" si="0"/>
        <v>28</v>
      </c>
      <c r="L26" s="29">
        <f t="shared" si="0"/>
        <v>13</v>
      </c>
      <c r="M26" s="29">
        <f t="shared" si="0"/>
        <v>8</v>
      </c>
      <c r="N26" s="29">
        <f t="shared" si="0"/>
        <v>9</v>
      </c>
      <c r="O26" s="29">
        <f t="shared" si="0"/>
        <v>24</v>
      </c>
      <c r="P26" s="29">
        <f t="shared" si="0"/>
        <v>18</v>
      </c>
      <c r="Q26" s="29">
        <f t="shared" si="0"/>
        <v>1</v>
      </c>
      <c r="R26" s="29">
        <f t="shared" si="0"/>
        <v>13</v>
      </c>
      <c r="S26" s="24"/>
    </row>
    <row r="27" spans="1:24" ht="13.5" thickBot="1" x14ac:dyDescent="0.25">
      <c r="A27" s="18"/>
      <c r="B27" s="28" t="s">
        <v>11</v>
      </c>
      <c r="C27" s="30">
        <f>C26</f>
        <v>30</v>
      </c>
      <c r="D27" s="30">
        <f>D26</f>
        <v>12</v>
      </c>
      <c r="E27" s="30">
        <f>E26</f>
        <v>5</v>
      </c>
      <c r="F27" s="30">
        <f>F26</f>
        <v>16</v>
      </c>
      <c r="G27" s="30">
        <f t="shared" ref="G27:R27" si="1">SUM(C27,G26)</f>
        <v>62</v>
      </c>
      <c r="H27" s="30">
        <f t="shared" si="1"/>
        <v>32</v>
      </c>
      <c r="I27" s="30">
        <f t="shared" si="1"/>
        <v>9</v>
      </c>
      <c r="J27" s="30">
        <f t="shared" si="1"/>
        <v>27</v>
      </c>
      <c r="K27" s="30">
        <f t="shared" si="1"/>
        <v>90</v>
      </c>
      <c r="L27" s="30">
        <f t="shared" si="1"/>
        <v>45</v>
      </c>
      <c r="M27" s="30">
        <f t="shared" si="1"/>
        <v>17</v>
      </c>
      <c r="N27" s="30">
        <f t="shared" si="1"/>
        <v>36</v>
      </c>
      <c r="O27" s="31">
        <f t="shared" si="1"/>
        <v>114</v>
      </c>
      <c r="P27" s="30">
        <f t="shared" si="1"/>
        <v>63</v>
      </c>
      <c r="Q27" s="30">
        <f t="shared" si="1"/>
        <v>18</v>
      </c>
      <c r="R27" s="32">
        <f t="shared" si="1"/>
        <v>49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t="s">
        <v>452</v>
      </c>
    </row>
    <row r="29" spans="1:24" ht="13.5" customHeight="1" thickBot="1" x14ac:dyDescent="0.25">
      <c r="A29" s="1" t="s">
        <v>0</v>
      </c>
      <c r="B29" s="2" t="s">
        <v>1</v>
      </c>
      <c r="C29" s="180" t="s">
        <v>38</v>
      </c>
      <c r="D29" s="174"/>
      <c r="E29" s="175"/>
      <c r="F29" s="4">
        <v>20</v>
      </c>
      <c r="G29" s="180" t="s">
        <v>285</v>
      </c>
      <c r="H29" s="174"/>
      <c r="I29" s="175"/>
      <c r="J29" s="4">
        <v>4</v>
      </c>
      <c r="K29" s="180" t="s">
        <v>74</v>
      </c>
      <c r="L29" s="174"/>
      <c r="M29" s="175"/>
      <c r="N29" s="4">
        <v>13</v>
      </c>
      <c r="O29" s="180" t="s">
        <v>75</v>
      </c>
      <c r="P29" s="174"/>
      <c r="Q29" s="175"/>
      <c r="R29" s="5">
        <v>8</v>
      </c>
      <c r="S29" s="38"/>
      <c r="T29" s="173" t="s">
        <v>38</v>
      </c>
      <c r="U29" s="174"/>
      <c r="V29" s="175"/>
      <c r="W29" s="53">
        <v>20</v>
      </c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T30" s="8" t="s">
        <v>4</v>
      </c>
      <c r="U30" s="8" t="s">
        <v>5</v>
      </c>
      <c r="V30" s="8" t="s">
        <v>6</v>
      </c>
      <c r="W30" s="8" t="s">
        <v>7</v>
      </c>
      <c r="X30" s="39"/>
    </row>
    <row r="31" spans="1:24" x14ac:dyDescent="0.2">
      <c r="A31" s="83" t="str">
        <f t="shared" ref="A31:B48" si="2">A3</f>
        <v>35</v>
      </c>
      <c r="B31" s="86" t="str">
        <f t="shared" si="2"/>
        <v>Kun Tai Ku</v>
      </c>
      <c r="C31" s="12">
        <v>5</v>
      </c>
      <c r="D31" s="13">
        <v>2</v>
      </c>
      <c r="E31" s="13">
        <v>0</v>
      </c>
      <c r="F31" s="14">
        <v>0</v>
      </c>
      <c r="G31" s="12">
        <v>4</v>
      </c>
      <c r="H31" s="13">
        <v>4</v>
      </c>
      <c r="I31" s="13">
        <v>0</v>
      </c>
      <c r="J31" s="14">
        <v>0</v>
      </c>
      <c r="K31" s="12">
        <v>8</v>
      </c>
      <c r="L31" s="13">
        <v>5</v>
      </c>
      <c r="M31" s="13">
        <v>1</v>
      </c>
      <c r="N31" s="14">
        <v>1</v>
      </c>
      <c r="O31" s="15">
        <v>6</v>
      </c>
      <c r="P31" s="13">
        <v>1</v>
      </c>
      <c r="Q31" s="13">
        <v>0</v>
      </c>
      <c r="R31" s="16">
        <v>0</v>
      </c>
      <c r="S31" s="17"/>
      <c r="T31" s="12">
        <v>6</v>
      </c>
      <c r="U31" s="130">
        <v>3</v>
      </c>
      <c r="V31" s="130">
        <v>1</v>
      </c>
      <c r="W31" s="14">
        <v>1</v>
      </c>
      <c r="X31" s="39"/>
    </row>
    <row r="32" spans="1:24" ht="12.75" customHeight="1" x14ac:dyDescent="0.2">
      <c r="A32" s="83" t="str">
        <f t="shared" si="2"/>
        <v>1</v>
      </c>
      <c r="B32" s="86" t="str">
        <f t="shared" si="2"/>
        <v>Chun Ta Lin</v>
      </c>
      <c r="C32" s="12">
        <v>0</v>
      </c>
      <c r="D32" s="13">
        <v>0</v>
      </c>
      <c r="E32" s="13">
        <v>0</v>
      </c>
      <c r="F32" s="14">
        <v>0</v>
      </c>
      <c r="G32" s="12"/>
      <c r="H32" s="13"/>
      <c r="I32" s="13"/>
      <c r="J32" s="14"/>
      <c r="K32" s="12"/>
      <c r="L32" s="13"/>
      <c r="M32" s="13"/>
      <c r="N32" s="14"/>
      <c r="O32" s="15">
        <v>0</v>
      </c>
      <c r="P32" s="13">
        <v>0</v>
      </c>
      <c r="Q32" s="13">
        <v>0</v>
      </c>
      <c r="R32" s="16">
        <v>0</v>
      </c>
      <c r="S32" s="17"/>
      <c r="T32" s="12"/>
      <c r="U32" s="130"/>
      <c r="V32" s="130"/>
      <c r="W32" s="14"/>
      <c r="X32" s="39"/>
    </row>
    <row r="33" spans="1:24" ht="12.75" customHeight="1" x14ac:dyDescent="0.2">
      <c r="A33" s="83" t="str">
        <f t="shared" si="2"/>
        <v>55</v>
      </c>
      <c r="B33" s="86" t="str">
        <f t="shared" si="2"/>
        <v>Wen Shen Chiu</v>
      </c>
      <c r="C33" s="12">
        <v>6</v>
      </c>
      <c r="D33" s="13">
        <v>2</v>
      </c>
      <c r="E33" s="13">
        <v>0</v>
      </c>
      <c r="F33" s="14">
        <v>4</v>
      </c>
      <c r="G33" s="12">
        <v>5</v>
      </c>
      <c r="H33" s="13">
        <v>5</v>
      </c>
      <c r="I33" s="13">
        <v>0</v>
      </c>
      <c r="J33" s="14">
        <v>0</v>
      </c>
      <c r="K33" s="12">
        <v>8</v>
      </c>
      <c r="L33" s="13">
        <v>5</v>
      </c>
      <c r="M33" s="13">
        <v>0</v>
      </c>
      <c r="N33" s="14">
        <v>4</v>
      </c>
      <c r="O33" s="15">
        <v>6</v>
      </c>
      <c r="P33" s="13">
        <v>4</v>
      </c>
      <c r="Q33" s="13">
        <v>0</v>
      </c>
      <c r="R33" s="16">
        <v>4</v>
      </c>
      <c r="S33" s="17"/>
      <c r="T33" s="12">
        <v>6</v>
      </c>
      <c r="U33" s="130">
        <v>3</v>
      </c>
      <c r="V33" s="130">
        <v>1</v>
      </c>
      <c r="W33" s="14">
        <v>6</v>
      </c>
      <c r="X33" s="39"/>
    </row>
    <row r="34" spans="1:24" ht="12.75" customHeight="1" x14ac:dyDescent="0.2">
      <c r="A34" s="83" t="str">
        <f t="shared" si="2"/>
        <v>9</v>
      </c>
      <c r="B34" s="86" t="str">
        <f t="shared" si="2"/>
        <v>Ching Kai Chen</v>
      </c>
      <c r="C34" s="12">
        <v>5</v>
      </c>
      <c r="D34" s="13">
        <v>3</v>
      </c>
      <c r="E34" s="13">
        <v>0</v>
      </c>
      <c r="F34" s="14">
        <v>1</v>
      </c>
      <c r="G34" s="12">
        <v>5</v>
      </c>
      <c r="H34" s="13">
        <v>5</v>
      </c>
      <c r="I34" s="13">
        <v>0</v>
      </c>
      <c r="J34" s="14">
        <v>0</v>
      </c>
      <c r="K34" s="12">
        <v>6</v>
      </c>
      <c r="L34" s="13">
        <v>5</v>
      </c>
      <c r="M34" s="13">
        <v>0</v>
      </c>
      <c r="N34" s="14">
        <v>0</v>
      </c>
      <c r="O34" s="15">
        <v>6</v>
      </c>
      <c r="P34" s="13">
        <v>3</v>
      </c>
      <c r="Q34" s="13">
        <v>0</v>
      </c>
      <c r="R34" s="16">
        <v>0</v>
      </c>
      <c r="S34" s="17"/>
      <c r="T34" s="12">
        <v>6</v>
      </c>
      <c r="U34" s="130">
        <v>5</v>
      </c>
      <c r="V34" s="130">
        <v>0</v>
      </c>
      <c r="W34" s="14">
        <v>0</v>
      </c>
      <c r="X34" s="39"/>
    </row>
    <row r="35" spans="1:24" ht="12.75" customHeight="1" x14ac:dyDescent="0.2">
      <c r="A35" s="83" t="str">
        <f t="shared" si="2"/>
        <v>21</v>
      </c>
      <c r="B35" s="86" t="str">
        <f t="shared" si="2"/>
        <v>Yu Ting Kuo</v>
      </c>
      <c r="C35" s="12">
        <v>5</v>
      </c>
      <c r="D35" s="13">
        <v>2</v>
      </c>
      <c r="E35" s="13">
        <v>0</v>
      </c>
      <c r="F35" s="14">
        <v>4</v>
      </c>
      <c r="G35" s="12">
        <v>5</v>
      </c>
      <c r="H35" s="13">
        <v>3</v>
      </c>
      <c r="I35" s="13">
        <v>1</v>
      </c>
      <c r="J35" s="14">
        <v>3</v>
      </c>
      <c r="K35" s="12">
        <v>8</v>
      </c>
      <c r="L35" s="13">
        <v>3</v>
      </c>
      <c r="M35" s="13">
        <v>2</v>
      </c>
      <c r="N35" s="14">
        <v>2</v>
      </c>
      <c r="O35" s="15">
        <v>5</v>
      </c>
      <c r="P35" s="13">
        <v>3</v>
      </c>
      <c r="Q35" s="13">
        <v>0</v>
      </c>
      <c r="R35" s="16">
        <v>4</v>
      </c>
      <c r="S35" s="17"/>
      <c r="T35" s="12">
        <v>5</v>
      </c>
      <c r="U35" s="130">
        <v>1</v>
      </c>
      <c r="V35" s="130">
        <v>2</v>
      </c>
      <c r="W35" s="14">
        <v>2</v>
      </c>
      <c r="X35" s="39"/>
    </row>
    <row r="36" spans="1:24" ht="12.75" customHeight="1" x14ac:dyDescent="0.2">
      <c r="A36" s="83" t="str">
        <f t="shared" si="2"/>
        <v>52</v>
      </c>
      <c r="B36" s="86" t="str">
        <f t="shared" si="2"/>
        <v>Jen Jang Chang</v>
      </c>
      <c r="C36" s="12">
        <v>5</v>
      </c>
      <c r="D36" s="13">
        <v>4</v>
      </c>
      <c r="E36" s="13">
        <v>0</v>
      </c>
      <c r="F36" s="14">
        <v>3</v>
      </c>
      <c r="G36" s="12">
        <v>0</v>
      </c>
      <c r="H36" s="13">
        <v>0</v>
      </c>
      <c r="I36" s="13">
        <v>0</v>
      </c>
      <c r="J36" s="14">
        <v>2</v>
      </c>
      <c r="K36" s="12">
        <v>8</v>
      </c>
      <c r="L36" s="13">
        <v>4</v>
      </c>
      <c r="M36" s="13">
        <v>1</v>
      </c>
      <c r="N36" s="14">
        <v>0</v>
      </c>
      <c r="O36" s="15">
        <v>5</v>
      </c>
      <c r="P36" s="13">
        <v>4</v>
      </c>
      <c r="Q36" s="13">
        <v>0</v>
      </c>
      <c r="R36" s="16">
        <v>2</v>
      </c>
      <c r="S36" s="17" t="s">
        <v>8</v>
      </c>
      <c r="T36" s="12">
        <v>5</v>
      </c>
      <c r="U36" s="130">
        <v>2</v>
      </c>
      <c r="V36" s="130">
        <v>1</v>
      </c>
      <c r="W36" s="14">
        <v>3</v>
      </c>
      <c r="X36" s="39"/>
    </row>
    <row r="37" spans="1:24" ht="12.75" customHeight="1" x14ac:dyDescent="0.2">
      <c r="A37" s="83" t="str">
        <f t="shared" si="2"/>
        <v>26</v>
      </c>
      <c r="B37" s="86" t="str">
        <f t="shared" si="2"/>
        <v>Chih Chieh Lai</v>
      </c>
      <c r="C37" s="12">
        <v>5</v>
      </c>
      <c r="D37" s="13">
        <v>0</v>
      </c>
      <c r="E37" s="13">
        <v>3</v>
      </c>
      <c r="F37" s="14">
        <v>0</v>
      </c>
      <c r="G37" s="12"/>
      <c r="H37" s="13"/>
      <c r="I37" s="13"/>
      <c r="J37" s="14"/>
      <c r="K37" s="12">
        <v>7</v>
      </c>
      <c r="L37" s="13">
        <v>5</v>
      </c>
      <c r="M37" s="13">
        <v>0</v>
      </c>
      <c r="N37" s="14">
        <v>2</v>
      </c>
      <c r="O37" s="15">
        <v>2</v>
      </c>
      <c r="P37" s="13">
        <v>2</v>
      </c>
      <c r="Q37" s="13">
        <v>0</v>
      </c>
      <c r="R37" s="16">
        <v>0</v>
      </c>
      <c r="S37" s="17"/>
      <c r="T37" s="12">
        <v>0</v>
      </c>
      <c r="U37" s="130">
        <v>0</v>
      </c>
      <c r="V37" s="130">
        <v>0</v>
      </c>
      <c r="W37" s="14">
        <v>0</v>
      </c>
      <c r="X37" s="39"/>
    </row>
    <row r="38" spans="1:24" ht="12.75" customHeight="1" x14ac:dyDescent="0.2">
      <c r="A38" s="83" t="str">
        <f t="shared" si="2"/>
        <v>25</v>
      </c>
      <c r="B38" s="86" t="str">
        <f t="shared" si="2"/>
        <v>Shao Hao Huang</v>
      </c>
      <c r="C38" s="12">
        <v>0</v>
      </c>
      <c r="D38" s="13">
        <v>0</v>
      </c>
      <c r="E38" s="13">
        <v>0</v>
      </c>
      <c r="F38" s="14">
        <v>0</v>
      </c>
      <c r="G38" s="12">
        <v>5</v>
      </c>
      <c r="H38" s="13">
        <v>2</v>
      </c>
      <c r="I38" s="13">
        <v>0</v>
      </c>
      <c r="J38" s="14">
        <v>1</v>
      </c>
      <c r="K38" s="12">
        <v>2</v>
      </c>
      <c r="L38" s="13">
        <v>2</v>
      </c>
      <c r="M38" s="13">
        <v>0</v>
      </c>
      <c r="N38" s="14">
        <v>0</v>
      </c>
      <c r="O38" s="15">
        <v>3</v>
      </c>
      <c r="P38" s="13">
        <v>1</v>
      </c>
      <c r="Q38" s="13">
        <v>2</v>
      </c>
      <c r="R38" s="16">
        <v>1</v>
      </c>
      <c r="S38" s="17"/>
      <c r="T38" s="12">
        <v>5</v>
      </c>
      <c r="U38" s="130">
        <v>1</v>
      </c>
      <c r="V38" s="130">
        <v>0</v>
      </c>
      <c r="W38" s="14">
        <v>1</v>
      </c>
      <c r="X38" s="39"/>
    </row>
    <row r="39" spans="1:24" ht="12.75" customHeight="1" x14ac:dyDescent="0.2">
      <c r="A39" s="83" t="str">
        <f t="shared" si="2"/>
        <v>56</v>
      </c>
      <c r="B39" s="86" t="str">
        <f t="shared" si="2"/>
        <v>Chih Yuan Huang</v>
      </c>
      <c r="C39" s="12"/>
      <c r="D39" s="13"/>
      <c r="E39" s="13"/>
      <c r="F39" s="14"/>
      <c r="G39" s="12">
        <v>4</v>
      </c>
      <c r="H39" s="13">
        <v>0</v>
      </c>
      <c r="I39" s="13">
        <v>3</v>
      </c>
      <c r="J39" s="14">
        <v>3</v>
      </c>
      <c r="K39" s="12"/>
      <c r="L39" s="13"/>
      <c r="M39" s="13"/>
      <c r="N39" s="14"/>
      <c r="O39" s="15">
        <v>0</v>
      </c>
      <c r="P39" s="13">
        <v>0</v>
      </c>
      <c r="Q39" s="13">
        <v>0</v>
      </c>
      <c r="R39" s="16">
        <v>0</v>
      </c>
      <c r="S39" s="17"/>
      <c r="T39" s="12"/>
      <c r="U39" s="130"/>
      <c r="V39" s="130"/>
      <c r="W39" s="14"/>
      <c r="X39" s="39"/>
    </row>
    <row r="40" spans="1:24" ht="12.75" customHeight="1" x14ac:dyDescent="0.2">
      <c r="A40" s="83" t="str">
        <f t="shared" si="2"/>
        <v>23</v>
      </c>
      <c r="B40" s="86" t="str">
        <f t="shared" si="2"/>
        <v>Yong</v>
      </c>
      <c r="C40" s="12"/>
      <c r="D40" s="13"/>
      <c r="E40" s="13"/>
      <c r="F40" s="14"/>
      <c r="G40" s="208">
        <v>1</v>
      </c>
      <c r="H40" s="209">
        <v>1</v>
      </c>
      <c r="I40" s="209">
        <v>0</v>
      </c>
      <c r="J40" s="210">
        <v>0</v>
      </c>
      <c r="K40" s="12"/>
      <c r="L40" s="13"/>
      <c r="M40" s="13"/>
      <c r="N40" s="14"/>
      <c r="O40" s="15"/>
      <c r="P40" s="13"/>
      <c r="Q40" s="13"/>
      <c r="R40" s="16"/>
      <c r="S40" s="17"/>
      <c r="T40" s="12"/>
      <c r="U40" s="130"/>
      <c r="V40" s="130"/>
      <c r="W40" s="1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T41" s="12"/>
      <c r="U41" s="130"/>
      <c r="V41" s="130"/>
      <c r="W41" s="1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12"/>
      <c r="U42" s="130"/>
      <c r="V42" s="130"/>
      <c r="W42" s="14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12"/>
      <c r="U43" s="130"/>
      <c r="V43" s="130"/>
      <c r="W43" s="14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12"/>
      <c r="U44" s="130"/>
      <c r="V44" s="130"/>
      <c r="W44" s="14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12"/>
      <c r="U45" s="130"/>
      <c r="V45" s="130"/>
      <c r="W45" s="14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T46" s="12"/>
      <c r="U46" s="130"/>
      <c r="V46" s="130"/>
      <c r="W46" s="14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T47" s="12"/>
      <c r="U47" s="130"/>
      <c r="V47" s="130"/>
      <c r="W47" s="14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T48" s="12"/>
      <c r="U48" s="130"/>
      <c r="V48" s="130"/>
      <c r="W48" s="14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T49" s="108"/>
      <c r="U49" s="109"/>
      <c r="V49" s="109"/>
      <c r="W49" s="110"/>
      <c r="X49" s="39"/>
    </row>
    <row r="50" spans="1:30" x14ac:dyDescent="0.2">
      <c r="A50" s="18" t="s">
        <v>9</v>
      </c>
      <c r="B50" s="19" t="str">
        <f>B22</f>
        <v>Chun Yu Lin</v>
      </c>
      <c r="C50" s="20">
        <v>31</v>
      </c>
      <c r="D50" s="21">
        <v>13</v>
      </c>
      <c r="E50" s="21">
        <v>3</v>
      </c>
      <c r="F50" s="22">
        <v>12</v>
      </c>
      <c r="G50" s="20">
        <v>29</v>
      </c>
      <c r="H50" s="21">
        <v>20</v>
      </c>
      <c r="I50" s="21">
        <v>4</v>
      </c>
      <c r="J50" s="22">
        <v>9</v>
      </c>
      <c r="K50" s="20">
        <v>47</v>
      </c>
      <c r="L50" s="21">
        <v>29</v>
      </c>
      <c r="M50" s="21">
        <v>4</v>
      </c>
      <c r="N50" s="22">
        <v>9</v>
      </c>
      <c r="O50" s="20">
        <v>33</v>
      </c>
      <c r="P50" s="21">
        <v>18</v>
      </c>
      <c r="Q50" s="21">
        <v>2</v>
      </c>
      <c r="R50" s="23">
        <v>11</v>
      </c>
      <c r="S50" s="24"/>
      <c r="T50" s="20">
        <v>33</v>
      </c>
      <c r="U50" s="21">
        <v>15</v>
      </c>
      <c r="V50" s="21">
        <v>5</v>
      </c>
      <c r="W50" s="22">
        <v>13</v>
      </c>
      <c r="X50" s="39"/>
    </row>
    <row r="51" spans="1:30" x14ac:dyDescent="0.2">
      <c r="A51" s="18"/>
      <c r="B51" s="146" t="str">
        <f>B23</f>
        <v>Te Cheng Chu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T51" s="90"/>
      <c r="U51" s="56"/>
      <c r="V51" s="56"/>
      <c r="W51" s="91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T52" s="90"/>
      <c r="U52" s="56"/>
      <c r="V52" s="56"/>
      <c r="W52" s="91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T53" s="90"/>
      <c r="U53" s="56"/>
      <c r="V53" s="56"/>
      <c r="W53" s="91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31</v>
      </c>
      <c r="D54" s="29">
        <f t="shared" si="3"/>
        <v>13</v>
      </c>
      <c r="E54" s="29">
        <f t="shared" si="3"/>
        <v>3</v>
      </c>
      <c r="F54" s="29">
        <f t="shared" si="3"/>
        <v>12</v>
      </c>
      <c r="G54" s="29">
        <f t="shared" si="3"/>
        <v>29</v>
      </c>
      <c r="H54" s="29">
        <f t="shared" si="3"/>
        <v>20</v>
      </c>
      <c r="I54" s="29">
        <f t="shared" si="3"/>
        <v>4</v>
      </c>
      <c r="J54" s="29">
        <f t="shared" si="3"/>
        <v>9</v>
      </c>
      <c r="K54" s="29">
        <f t="shared" si="3"/>
        <v>47</v>
      </c>
      <c r="L54" s="29">
        <f t="shared" si="3"/>
        <v>29</v>
      </c>
      <c r="M54" s="29">
        <f t="shared" si="3"/>
        <v>4</v>
      </c>
      <c r="N54" s="29">
        <f t="shared" si="3"/>
        <v>9</v>
      </c>
      <c r="O54" s="29">
        <f t="shared" si="3"/>
        <v>33</v>
      </c>
      <c r="P54" s="29">
        <f t="shared" si="3"/>
        <v>18</v>
      </c>
      <c r="Q54" s="29">
        <f t="shared" si="3"/>
        <v>2</v>
      </c>
      <c r="R54" s="29">
        <f t="shared" si="3"/>
        <v>11</v>
      </c>
      <c r="S54" s="24"/>
      <c r="T54" s="29">
        <f t="shared" ref="T54:W54" si="4">SUM(T31:T48)</f>
        <v>33</v>
      </c>
      <c r="U54" s="29">
        <f t="shared" si="4"/>
        <v>15</v>
      </c>
      <c r="V54" s="29">
        <f t="shared" si="4"/>
        <v>5</v>
      </c>
      <c r="W54" s="29">
        <f t="shared" si="4"/>
        <v>13</v>
      </c>
      <c r="X54" s="39"/>
    </row>
    <row r="55" spans="1:30" ht="13.5" thickBot="1" x14ac:dyDescent="0.25">
      <c r="A55" s="18"/>
      <c r="B55" s="28" t="s">
        <v>11</v>
      </c>
      <c r="C55" s="30">
        <f>SUM(O27,C54)</f>
        <v>145</v>
      </c>
      <c r="D55" s="30">
        <f>SUM(P27,D54)</f>
        <v>76</v>
      </c>
      <c r="E55" s="30">
        <f>SUM(Q27,E54)</f>
        <v>21</v>
      </c>
      <c r="F55" s="30">
        <f>SUM(R27,F54)</f>
        <v>61</v>
      </c>
      <c r="G55" s="30">
        <f t="shared" ref="G55:R55" si="5">SUM(C55,G54)</f>
        <v>174</v>
      </c>
      <c r="H55" s="30">
        <f t="shared" si="5"/>
        <v>96</v>
      </c>
      <c r="I55" s="30">
        <f t="shared" si="5"/>
        <v>25</v>
      </c>
      <c r="J55" s="30">
        <f t="shared" si="5"/>
        <v>70</v>
      </c>
      <c r="K55" s="30">
        <f t="shared" si="5"/>
        <v>221</v>
      </c>
      <c r="L55" s="30">
        <f t="shared" si="5"/>
        <v>125</v>
      </c>
      <c r="M55" s="30">
        <f t="shared" si="5"/>
        <v>29</v>
      </c>
      <c r="N55" s="30">
        <f t="shared" si="5"/>
        <v>79</v>
      </c>
      <c r="O55" s="31">
        <f t="shared" si="5"/>
        <v>254</v>
      </c>
      <c r="P55" s="30">
        <f t="shared" si="5"/>
        <v>143</v>
      </c>
      <c r="Q55" s="30">
        <f t="shared" si="5"/>
        <v>31</v>
      </c>
      <c r="R55" s="32">
        <f t="shared" si="5"/>
        <v>90</v>
      </c>
      <c r="S55" s="45"/>
      <c r="T55" s="29">
        <f>SUM(K83,T54)</f>
        <v>416</v>
      </c>
      <c r="U55" s="54">
        <f>SUM(L83,U54)</f>
        <v>241</v>
      </c>
      <c r="V55" s="54">
        <f>SUM(M83,V54)</f>
        <v>45</v>
      </c>
      <c r="W55" s="54">
        <f>SUM(N83,W54)</f>
        <v>26</v>
      </c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120</v>
      </c>
      <c r="D57" s="174"/>
      <c r="E57" s="175"/>
      <c r="F57" s="49">
        <v>37</v>
      </c>
      <c r="G57" s="173" t="s">
        <v>106</v>
      </c>
      <c r="H57" s="174"/>
      <c r="I57" s="175"/>
      <c r="J57" s="49">
        <v>16</v>
      </c>
      <c r="K57" s="173" t="s">
        <v>38</v>
      </c>
      <c r="L57" s="174"/>
      <c r="M57" s="176"/>
      <c r="N57" s="29">
        <v>15</v>
      </c>
      <c r="O57" s="51" t="s">
        <v>14</v>
      </c>
      <c r="P57" s="52"/>
      <c r="Q57" s="4"/>
      <c r="R57" s="53">
        <f>SUM(F1,J1,N1,R1,F29,J29,N29,R29,F57,J57,N57,W29)</f>
        <v>165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35</v>
      </c>
      <c r="B59" s="86" t="str">
        <f t="shared" ref="B59:B76" si="7">B31</f>
        <v>Kun Tai Ku</v>
      </c>
      <c r="C59" s="12">
        <v>9</v>
      </c>
      <c r="D59" s="13">
        <v>8</v>
      </c>
      <c r="E59" s="13">
        <v>1</v>
      </c>
      <c r="F59" s="14">
        <v>5</v>
      </c>
      <c r="G59" s="12">
        <v>7</v>
      </c>
      <c r="H59" s="13">
        <v>5</v>
      </c>
      <c r="I59" s="13">
        <v>1</v>
      </c>
      <c r="J59" s="14">
        <v>0</v>
      </c>
      <c r="K59" s="12">
        <v>6</v>
      </c>
      <c r="L59" s="13">
        <v>0</v>
      </c>
      <c r="M59" s="13">
        <v>2</v>
      </c>
      <c r="N59" s="14">
        <v>0</v>
      </c>
      <c r="O59" s="58">
        <f>SUM(C3,G3,K3,O3,C31,G31,K31,O31,C59,G59,K59,T31)</f>
        <v>70</v>
      </c>
      <c r="P59" s="88">
        <f>SUM(D3,H3,L3,P3,D31,H31,L31,P31,D59,H59,L59,U31)</f>
        <v>39</v>
      </c>
      <c r="Q59" s="88">
        <f>SUM(E3,I3,M3,Q3,E31,I31,M31,Q31,E59,I59,M59,V31)</f>
        <v>7</v>
      </c>
      <c r="R59" s="89">
        <f>SUM(F3,J3,N3,R3,F31,J31,N31,R31,F59,J59,N59,W31)</f>
        <v>8</v>
      </c>
      <c r="S59" s="84">
        <f>IF(O59=0,0,AVERAGE(P59/O59))</f>
        <v>0.55714285714285716</v>
      </c>
      <c r="U59" s="43" t="s">
        <v>121</v>
      </c>
      <c r="V59" s="86" t="s">
        <v>302</v>
      </c>
      <c r="W59" s="59">
        <v>8</v>
      </c>
      <c r="X59" s="59">
        <v>8</v>
      </c>
      <c r="Y59" s="60">
        <v>0.55714285714285716</v>
      </c>
      <c r="Z59" s="60" t="s">
        <v>270</v>
      </c>
      <c r="AA59" s="60">
        <v>0.66666666666666663</v>
      </c>
      <c r="AB59" s="60" t="s">
        <v>270</v>
      </c>
      <c r="AC59" s="59">
        <v>12</v>
      </c>
      <c r="AD59" s="105">
        <v>0.55714285714285716</v>
      </c>
    </row>
    <row r="60" spans="1:30" x14ac:dyDescent="0.2">
      <c r="A60" s="83" t="str">
        <f t="shared" si="6"/>
        <v>1</v>
      </c>
      <c r="B60" s="86" t="str">
        <f t="shared" si="7"/>
        <v>Chun Ta Lin</v>
      </c>
      <c r="C60" s="12">
        <v>0</v>
      </c>
      <c r="D60" s="13">
        <v>0</v>
      </c>
      <c r="E60" s="13">
        <v>0</v>
      </c>
      <c r="F60" s="14">
        <v>3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8">SUM(C4,G4,K4,O4,C32,G32,K32,O32,C60,G60,K60,T32)</f>
        <v>3</v>
      </c>
      <c r="P60" s="56">
        <f t="shared" si="8"/>
        <v>1</v>
      </c>
      <c r="Q60" s="56">
        <f t="shared" si="8"/>
        <v>1</v>
      </c>
      <c r="R60" s="91">
        <f t="shared" si="8"/>
        <v>7</v>
      </c>
      <c r="S60" s="85">
        <f t="shared" ref="S60:S76" si="9">IF(O60=0,0,AVERAGE(P60/O60))</f>
        <v>0.33333333333333331</v>
      </c>
      <c r="U60" s="43" t="s">
        <v>114</v>
      </c>
      <c r="V60" s="86" t="s">
        <v>303</v>
      </c>
      <c r="W60" s="59">
        <v>7</v>
      </c>
      <c r="X60" s="59">
        <v>7</v>
      </c>
      <c r="Y60" s="60">
        <v>0.33333333333333331</v>
      </c>
      <c r="Z60" s="60" t="s">
        <v>276</v>
      </c>
      <c r="AA60" s="60">
        <v>1.1666666666666667</v>
      </c>
      <c r="AB60" s="60" t="s">
        <v>270</v>
      </c>
      <c r="AC60" s="59">
        <v>6</v>
      </c>
      <c r="AD60" s="105">
        <v>0.05</v>
      </c>
    </row>
    <row r="61" spans="1:30" x14ac:dyDescent="0.2">
      <c r="A61" s="83" t="str">
        <f t="shared" si="6"/>
        <v>55</v>
      </c>
      <c r="B61" s="86" t="str">
        <f t="shared" si="7"/>
        <v>Wen Shen Chiu</v>
      </c>
      <c r="C61" s="12">
        <v>9</v>
      </c>
      <c r="D61" s="13">
        <v>8</v>
      </c>
      <c r="E61" s="13">
        <v>0</v>
      </c>
      <c r="F61" s="14">
        <v>3</v>
      </c>
      <c r="G61" s="12">
        <v>7</v>
      </c>
      <c r="H61" s="13">
        <v>4</v>
      </c>
      <c r="I61" s="13">
        <v>0</v>
      </c>
      <c r="J61" s="14">
        <v>5</v>
      </c>
      <c r="K61" s="12">
        <v>6</v>
      </c>
      <c r="L61" s="13">
        <v>5</v>
      </c>
      <c r="M61" s="13">
        <v>0</v>
      </c>
      <c r="N61" s="14">
        <v>1</v>
      </c>
      <c r="O61" s="90">
        <f t="shared" ref="O61:R61" si="10">SUM(C5,G5,K5,O5,C33,G33,K33,O33,C61,G61,K61,T33)</f>
        <v>68</v>
      </c>
      <c r="P61" s="56">
        <f t="shared" si="10"/>
        <v>47</v>
      </c>
      <c r="Q61" s="56">
        <f t="shared" si="10"/>
        <v>2</v>
      </c>
      <c r="R61" s="91">
        <f t="shared" si="10"/>
        <v>35</v>
      </c>
      <c r="S61" s="85">
        <f t="shared" si="9"/>
        <v>0.69117647058823528</v>
      </c>
      <c r="U61" s="43" t="s">
        <v>122</v>
      </c>
      <c r="V61" s="86" t="s">
        <v>305</v>
      </c>
      <c r="W61" s="59">
        <v>35</v>
      </c>
      <c r="X61" s="59">
        <v>35</v>
      </c>
      <c r="Y61" s="60">
        <v>0.69117647058823528</v>
      </c>
      <c r="Z61" s="60" t="s">
        <v>270</v>
      </c>
      <c r="AA61" s="60">
        <v>3.1818181818181817</v>
      </c>
      <c r="AB61" s="60" t="s">
        <v>270</v>
      </c>
      <c r="AC61" s="59">
        <v>11</v>
      </c>
      <c r="AD61" s="105">
        <v>0.69117647058823528</v>
      </c>
    </row>
    <row r="62" spans="1:30" x14ac:dyDescent="0.2">
      <c r="A62" s="83" t="str">
        <f t="shared" si="6"/>
        <v>9</v>
      </c>
      <c r="B62" s="86" t="str">
        <f t="shared" si="7"/>
        <v>Ching Kai Chen</v>
      </c>
      <c r="C62" s="12">
        <v>9</v>
      </c>
      <c r="D62" s="13">
        <v>9</v>
      </c>
      <c r="E62" s="13">
        <v>0</v>
      </c>
      <c r="F62" s="14">
        <v>0</v>
      </c>
      <c r="G62" s="12">
        <v>7</v>
      </c>
      <c r="H62" s="13">
        <v>6</v>
      </c>
      <c r="I62" s="13">
        <v>0</v>
      </c>
      <c r="J62" s="14">
        <v>0</v>
      </c>
      <c r="K62" s="12">
        <v>6</v>
      </c>
      <c r="L62" s="13">
        <v>5</v>
      </c>
      <c r="M62" s="13">
        <v>0</v>
      </c>
      <c r="N62" s="14">
        <v>0</v>
      </c>
      <c r="O62" s="170">
        <f t="shared" ref="O62:R62" si="11">SUM(C6,G6,K6,O6,C34,G34,K34,O34,C62,G62,K62,T34)</f>
        <v>70</v>
      </c>
      <c r="P62" s="171">
        <f t="shared" si="11"/>
        <v>58</v>
      </c>
      <c r="Q62" s="171">
        <f t="shared" si="11"/>
        <v>0</v>
      </c>
      <c r="R62" s="172">
        <f t="shared" si="11"/>
        <v>5</v>
      </c>
      <c r="S62" s="85">
        <f t="shared" si="9"/>
        <v>0.82857142857142863</v>
      </c>
      <c r="U62" s="43" t="s">
        <v>107</v>
      </c>
      <c r="V62" s="86" t="s">
        <v>306</v>
      </c>
      <c r="W62" s="59">
        <v>5</v>
      </c>
      <c r="X62" s="59">
        <v>5</v>
      </c>
      <c r="Y62" s="60">
        <v>0.82857142857142863</v>
      </c>
      <c r="Z62" s="60" t="s">
        <v>270</v>
      </c>
      <c r="AA62" s="60">
        <v>0.41666666666666669</v>
      </c>
      <c r="AB62" s="60" t="s">
        <v>270</v>
      </c>
      <c r="AC62" s="59">
        <v>12</v>
      </c>
      <c r="AD62" s="105">
        <v>0.82857142857142863</v>
      </c>
    </row>
    <row r="63" spans="1:30" x14ac:dyDescent="0.2">
      <c r="A63" s="83" t="str">
        <f t="shared" si="6"/>
        <v>21</v>
      </c>
      <c r="B63" s="86" t="str">
        <f t="shared" si="7"/>
        <v>Yu Ting Kuo</v>
      </c>
      <c r="C63" s="12">
        <v>9</v>
      </c>
      <c r="D63" s="13">
        <v>5</v>
      </c>
      <c r="E63" s="13">
        <v>0</v>
      </c>
      <c r="F63" s="14">
        <v>1</v>
      </c>
      <c r="G63" s="12">
        <v>7</v>
      </c>
      <c r="H63" s="13">
        <v>3</v>
      </c>
      <c r="I63" s="13">
        <v>0</v>
      </c>
      <c r="J63" s="14">
        <v>1</v>
      </c>
      <c r="K63" s="12">
        <v>6</v>
      </c>
      <c r="L63" s="13">
        <v>0</v>
      </c>
      <c r="M63" s="13">
        <v>2</v>
      </c>
      <c r="N63" s="14">
        <v>9</v>
      </c>
      <c r="O63" s="90">
        <f t="shared" ref="O63:R63" si="12">SUM(C7,G7,K7,O7,C35,G35,K35,O35,C63,G63,K63,T35)</f>
        <v>68</v>
      </c>
      <c r="P63" s="56">
        <f t="shared" si="12"/>
        <v>32</v>
      </c>
      <c r="Q63" s="56">
        <f t="shared" si="12"/>
        <v>9</v>
      </c>
      <c r="R63" s="91">
        <f t="shared" si="12"/>
        <v>39</v>
      </c>
      <c r="S63" s="85">
        <f t="shared" si="9"/>
        <v>0.47058823529411764</v>
      </c>
      <c r="U63" s="43" t="s">
        <v>111</v>
      </c>
      <c r="V63" s="86" t="s">
        <v>307</v>
      </c>
      <c r="W63" s="59">
        <v>39</v>
      </c>
      <c r="X63" s="59">
        <v>39</v>
      </c>
      <c r="Y63" s="60">
        <v>0.47058823529411764</v>
      </c>
      <c r="Z63" s="60" t="s">
        <v>270</v>
      </c>
      <c r="AA63" s="60">
        <v>3.25</v>
      </c>
      <c r="AB63" s="60" t="s">
        <v>270</v>
      </c>
      <c r="AC63" s="59">
        <v>12</v>
      </c>
      <c r="AD63" s="105">
        <v>0.47058823529411764</v>
      </c>
    </row>
    <row r="64" spans="1:30" x14ac:dyDescent="0.2">
      <c r="A64" s="83" t="str">
        <f t="shared" si="6"/>
        <v>52</v>
      </c>
      <c r="B64" s="86" t="str">
        <f t="shared" si="7"/>
        <v>Jen Jang Chang</v>
      </c>
      <c r="C64" s="12">
        <v>8</v>
      </c>
      <c r="D64" s="13">
        <v>7</v>
      </c>
      <c r="E64" s="13">
        <v>0</v>
      </c>
      <c r="F64" s="14">
        <v>0</v>
      </c>
      <c r="G64" s="12">
        <v>7</v>
      </c>
      <c r="H64" s="13">
        <v>5</v>
      </c>
      <c r="I64" s="13">
        <v>0</v>
      </c>
      <c r="J64" s="14">
        <v>5</v>
      </c>
      <c r="K64" s="12">
        <v>6</v>
      </c>
      <c r="L64" s="13">
        <v>3</v>
      </c>
      <c r="M64" s="13">
        <v>1</v>
      </c>
      <c r="N64" s="14">
        <v>2</v>
      </c>
      <c r="O64" s="90">
        <f t="shared" ref="O64:R64" si="13">SUM(C8,G8,K8,O8,C36,G36,K36,O36,C64,G64,K64,T36)</f>
        <v>58</v>
      </c>
      <c r="P64" s="56">
        <f t="shared" si="13"/>
        <v>33</v>
      </c>
      <c r="Q64" s="56">
        <f t="shared" si="13"/>
        <v>7</v>
      </c>
      <c r="R64" s="91">
        <f t="shared" si="13"/>
        <v>24</v>
      </c>
      <c r="S64" s="85">
        <f t="shared" si="9"/>
        <v>0.56896551724137934</v>
      </c>
      <c r="U64" s="43" t="s">
        <v>304</v>
      </c>
      <c r="V64" s="86" t="s">
        <v>308</v>
      </c>
      <c r="W64" s="59">
        <v>24</v>
      </c>
      <c r="X64" s="59">
        <v>24</v>
      </c>
      <c r="Y64" s="60">
        <v>0.56896551724137934</v>
      </c>
      <c r="Z64" s="60" t="s">
        <v>270</v>
      </c>
      <c r="AA64" s="60">
        <v>2.1818181818181817</v>
      </c>
      <c r="AB64" s="60" t="s">
        <v>270</v>
      </c>
      <c r="AC64" s="59">
        <v>11</v>
      </c>
      <c r="AD64" s="105">
        <v>0.56896551724137934</v>
      </c>
    </row>
    <row r="65" spans="1:30" x14ac:dyDescent="0.2">
      <c r="A65" s="83" t="str">
        <f t="shared" si="6"/>
        <v>26</v>
      </c>
      <c r="B65" s="86" t="str">
        <f t="shared" si="7"/>
        <v>Chih Chieh Lai</v>
      </c>
      <c r="C65" s="12">
        <v>4</v>
      </c>
      <c r="D65" s="13">
        <v>2</v>
      </c>
      <c r="E65" s="13">
        <v>1</v>
      </c>
      <c r="F65" s="14">
        <v>1</v>
      </c>
      <c r="G65" s="12">
        <v>7</v>
      </c>
      <c r="H65" s="13">
        <v>1</v>
      </c>
      <c r="I65" s="13">
        <v>1</v>
      </c>
      <c r="J65" s="14">
        <v>1</v>
      </c>
      <c r="K65" s="12">
        <v>0</v>
      </c>
      <c r="L65" s="13">
        <v>0</v>
      </c>
      <c r="M65" s="13">
        <v>0</v>
      </c>
      <c r="N65" s="14">
        <v>1</v>
      </c>
      <c r="O65" s="90">
        <f t="shared" ref="O65:R65" si="14">SUM(C9,G9,K9,O9,C37,G37,K37,O37,C65,G65,K65,T37)</f>
        <v>33</v>
      </c>
      <c r="P65" s="56">
        <f t="shared" si="14"/>
        <v>13</v>
      </c>
      <c r="Q65" s="56">
        <f t="shared" si="14"/>
        <v>6</v>
      </c>
      <c r="R65" s="91">
        <f t="shared" si="14"/>
        <v>9</v>
      </c>
      <c r="S65" s="85">
        <f t="shared" si="9"/>
        <v>0.39393939393939392</v>
      </c>
      <c r="U65" s="43" t="s">
        <v>108</v>
      </c>
      <c r="V65" s="86" t="s">
        <v>309</v>
      </c>
      <c r="W65" s="59">
        <v>9</v>
      </c>
      <c r="X65" s="59">
        <v>9</v>
      </c>
      <c r="Y65" s="60">
        <v>0.39393939393939392</v>
      </c>
      <c r="Z65" s="60" t="s">
        <v>270</v>
      </c>
      <c r="AA65" s="60">
        <v>0.9</v>
      </c>
      <c r="AB65" s="60" t="s">
        <v>270</v>
      </c>
      <c r="AC65" s="59">
        <v>10</v>
      </c>
      <c r="AD65" s="105">
        <v>0.39393939393939392</v>
      </c>
    </row>
    <row r="66" spans="1:30" x14ac:dyDescent="0.2">
      <c r="A66" s="83" t="str">
        <f t="shared" si="6"/>
        <v>25</v>
      </c>
      <c r="B66" s="86" t="str">
        <f t="shared" si="7"/>
        <v>Shao Hao Huang</v>
      </c>
      <c r="C66" s="12">
        <v>4</v>
      </c>
      <c r="D66" s="13">
        <v>4</v>
      </c>
      <c r="E66" s="13">
        <v>0</v>
      </c>
      <c r="F66" s="14">
        <v>0</v>
      </c>
      <c r="G66" s="12">
        <v>0</v>
      </c>
      <c r="H66" s="13">
        <v>0</v>
      </c>
      <c r="I66" s="13">
        <v>0</v>
      </c>
      <c r="J66" s="14">
        <v>4</v>
      </c>
      <c r="K66" s="12">
        <v>5</v>
      </c>
      <c r="L66" s="13">
        <v>3</v>
      </c>
      <c r="M66" s="13">
        <v>0</v>
      </c>
      <c r="N66" s="14">
        <v>0</v>
      </c>
      <c r="O66" s="90">
        <f t="shared" ref="O66:R66" si="15">SUM(C10,G10,K10,O10,C38,G38,K38,O38,C66,G66,K66,T38)</f>
        <v>37</v>
      </c>
      <c r="P66" s="56">
        <f t="shared" si="15"/>
        <v>17</v>
      </c>
      <c r="Q66" s="56">
        <f t="shared" si="15"/>
        <v>6</v>
      </c>
      <c r="R66" s="91">
        <f t="shared" si="15"/>
        <v>8</v>
      </c>
      <c r="S66" s="85">
        <f t="shared" si="9"/>
        <v>0.45945945945945948</v>
      </c>
      <c r="U66" s="43" t="s">
        <v>116</v>
      </c>
      <c r="V66" s="86" t="s">
        <v>370</v>
      </c>
      <c r="W66" s="59">
        <v>8</v>
      </c>
      <c r="X66" s="59">
        <v>8</v>
      </c>
      <c r="Y66" s="60">
        <v>0.45945945945945948</v>
      </c>
      <c r="Z66" s="60" t="s">
        <v>270</v>
      </c>
      <c r="AA66" s="60">
        <v>0.72727272727272729</v>
      </c>
      <c r="AB66" s="60" t="s">
        <v>270</v>
      </c>
      <c r="AC66" s="59">
        <v>11</v>
      </c>
      <c r="AD66" s="105">
        <v>0.45945945945945948</v>
      </c>
    </row>
    <row r="67" spans="1:30" x14ac:dyDescent="0.2">
      <c r="A67" s="83" t="str">
        <f t="shared" si="6"/>
        <v>56</v>
      </c>
      <c r="B67" s="86" t="str">
        <f t="shared" si="7"/>
        <v>Chih Yuan Huang</v>
      </c>
      <c r="C67" s="12">
        <v>0</v>
      </c>
      <c r="D67" s="13">
        <v>0</v>
      </c>
      <c r="E67" s="13">
        <v>0</v>
      </c>
      <c r="F67" s="14">
        <v>1</v>
      </c>
      <c r="G67" s="12"/>
      <c r="H67" s="13"/>
      <c r="I67" s="13"/>
      <c r="J67" s="14"/>
      <c r="K67" s="12"/>
      <c r="L67" s="13"/>
      <c r="M67" s="13"/>
      <c r="N67" s="14"/>
      <c r="O67" s="90">
        <f t="shared" ref="O67:R67" si="16">SUM(C11,G11,K11,O11,C39,G39,K39,O39,C67,G67,K67,T39)</f>
        <v>8</v>
      </c>
      <c r="P67" s="56">
        <f t="shared" si="16"/>
        <v>0</v>
      </c>
      <c r="Q67" s="56">
        <f t="shared" si="16"/>
        <v>7</v>
      </c>
      <c r="R67" s="91">
        <f t="shared" si="16"/>
        <v>11</v>
      </c>
      <c r="S67" s="85">
        <f t="shared" si="9"/>
        <v>0</v>
      </c>
      <c r="U67" s="43" t="s">
        <v>371</v>
      </c>
      <c r="V67" s="86" t="s">
        <v>372</v>
      </c>
      <c r="W67" s="59">
        <v>11</v>
      </c>
      <c r="X67" s="59">
        <v>11</v>
      </c>
      <c r="Y67" s="60">
        <v>0</v>
      </c>
      <c r="Z67" s="60" t="s">
        <v>276</v>
      </c>
      <c r="AA67" s="60">
        <v>1.8333333333333333</v>
      </c>
      <c r="AB67" s="60" t="s">
        <v>270</v>
      </c>
      <c r="AC67" s="59">
        <v>6</v>
      </c>
      <c r="AD67" s="105">
        <v>0</v>
      </c>
    </row>
    <row r="68" spans="1:30" x14ac:dyDescent="0.2">
      <c r="A68" s="83" t="str">
        <f t="shared" si="6"/>
        <v>23</v>
      </c>
      <c r="B68" s="86" t="str">
        <f t="shared" si="7"/>
        <v>Yong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7">SUM(C12,G12,K12,O12,C40,G40,K40,O40,C68,G68,K68,T40)</f>
        <v>1</v>
      </c>
      <c r="P68" s="56">
        <f t="shared" si="17"/>
        <v>1</v>
      </c>
      <c r="Q68" s="56">
        <f t="shared" si="17"/>
        <v>0</v>
      </c>
      <c r="R68" s="91">
        <f t="shared" si="17"/>
        <v>0</v>
      </c>
      <c r="S68" s="85">
        <f t="shared" si="9"/>
        <v>1</v>
      </c>
      <c r="U68" s="43" t="s">
        <v>174</v>
      </c>
      <c r="V68" s="86" t="s">
        <v>435</v>
      </c>
      <c r="W68" s="59">
        <v>0</v>
      </c>
      <c r="X68" s="59" t="s">
        <v>442</v>
      </c>
      <c r="Y68" s="60">
        <v>1</v>
      </c>
      <c r="Z68" s="60" t="s">
        <v>276</v>
      </c>
      <c r="AA68" s="60">
        <v>0</v>
      </c>
      <c r="AB68" s="60" t="s">
        <v>277</v>
      </c>
      <c r="AC68" s="59">
        <v>1</v>
      </c>
      <c r="AD68" s="105">
        <v>0.05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8">SUM(C13,G13,K13,O13,C41,G41,K41,O41,C69,G69,K69,T41)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9">SUM(C14,G14,K14,O14,C42,G42,K42,O42,C70,G70,K70,T42)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20">SUM(C15,G15,K15,O15,C43,G43,K43,O43,C71,G71,K71,T43)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1">SUM(C16,G16,K16,O16,C44,G44,K44,O44,C72,G72,K72,T44)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2">SUM(C17,G17,K17,O17,C45,G45,K45,O45,C73,G73,K73,T45)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SUM(C18,G18,K18,O18,C46,G46,K46,O46,C74,G74,K74,T46)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SUM(C19,G19,K19,O19,C47,G47,K47,O47,C75,G75,K75,T47)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SUM(C20,G20,K20,O20,C48,G48,K48,O48,C76,G76,K76,T48)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Chun Yu Lin</v>
      </c>
      <c r="C78" s="20">
        <v>52</v>
      </c>
      <c r="D78" s="21">
        <v>43</v>
      </c>
      <c r="E78" s="21">
        <v>2</v>
      </c>
      <c r="F78" s="22">
        <v>14</v>
      </c>
      <c r="G78" s="20">
        <v>42</v>
      </c>
      <c r="H78" s="21">
        <v>24</v>
      </c>
      <c r="I78" s="21">
        <v>2</v>
      </c>
      <c r="J78" s="22">
        <v>16</v>
      </c>
      <c r="K78" s="20">
        <v>35</v>
      </c>
      <c r="L78" s="21">
        <v>16</v>
      </c>
      <c r="M78" s="21">
        <v>5</v>
      </c>
      <c r="N78" s="22">
        <v>13</v>
      </c>
      <c r="O78" s="32">
        <f t="shared" ref="O78:Q79" si="26">SUM(C22,G22,K22,O22,C50,G50,K50,O50,C78,G78,K78,T50)</f>
        <v>397</v>
      </c>
      <c r="P78" s="21">
        <f t="shared" si="26"/>
        <v>237</v>
      </c>
      <c r="Q78" s="142">
        <f t="shared" si="26"/>
        <v>36</v>
      </c>
      <c r="R78" s="141"/>
      <c r="S78" s="143">
        <f>SUM(Q78/O78)</f>
        <v>9.06801007556675E-2</v>
      </c>
      <c r="V78" s="56" t="s">
        <v>23</v>
      </c>
      <c r="W78" s="59">
        <v>146</v>
      </c>
      <c r="X78" s="59">
        <v>146</v>
      </c>
      <c r="Y78" s="61"/>
      <c r="Z78" s="61"/>
      <c r="AA78" s="61"/>
      <c r="AB78" s="61"/>
      <c r="AC78" s="62"/>
    </row>
    <row r="79" spans="1:30" x14ac:dyDescent="0.2">
      <c r="A79" s="11"/>
      <c r="B79" s="140" t="str">
        <f>B51</f>
        <v>Te Cheng Chu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6"/>
        <v>19</v>
      </c>
      <c r="P79" s="56">
        <f t="shared" si="26"/>
        <v>4</v>
      </c>
      <c r="Q79" s="56">
        <f t="shared" si="26"/>
        <v>9</v>
      </c>
      <c r="R79" s="91"/>
      <c r="S79" s="144">
        <f>SUM(Q79/O79)</f>
        <v>0.47368421052631576</v>
      </c>
      <c r="V79" s="67" t="s">
        <v>24</v>
      </c>
      <c r="W79" s="62"/>
      <c r="X79" s="62"/>
      <c r="Y79" s="68">
        <v>1</v>
      </c>
      <c r="Z79" s="68"/>
      <c r="AA79" s="68">
        <v>3.25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ref="O80:Q81" si="27">SUM(C24,G24,K24,O24,C52,G52,K52,O52,C80,G80,K80)</f>
        <v>0</v>
      </c>
      <c r="P80" s="56">
        <f t="shared" si="27"/>
        <v>0</v>
      </c>
      <c r="Q80" s="56">
        <f t="shared" si="27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7"/>
        <v>0</v>
      </c>
      <c r="P81" s="26">
        <f t="shared" si="27"/>
        <v>0</v>
      </c>
      <c r="Q81" s="26">
        <f t="shared" si="27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8">SUM(C59:C76)</f>
        <v>52</v>
      </c>
      <c r="D82" s="29">
        <f t="shared" si="28"/>
        <v>43</v>
      </c>
      <c r="E82" s="29">
        <f t="shared" si="28"/>
        <v>2</v>
      </c>
      <c r="F82" s="29">
        <f t="shared" si="28"/>
        <v>14</v>
      </c>
      <c r="G82" s="29">
        <f t="shared" si="28"/>
        <v>42</v>
      </c>
      <c r="H82" s="29">
        <f t="shared" si="28"/>
        <v>24</v>
      </c>
      <c r="I82" s="29">
        <f t="shared" si="28"/>
        <v>2</v>
      </c>
      <c r="J82" s="29">
        <f t="shared" si="28"/>
        <v>16</v>
      </c>
      <c r="K82" s="29">
        <f t="shared" si="28"/>
        <v>35</v>
      </c>
      <c r="L82" s="29">
        <f t="shared" si="28"/>
        <v>16</v>
      </c>
      <c r="M82" s="29">
        <f t="shared" si="28"/>
        <v>5</v>
      </c>
      <c r="N82" s="29">
        <f t="shared" si="28"/>
        <v>13</v>
      </c>
      <c r="O82" s="29">
        <f t="shared" si="28"/>
        <v>416</v>
      </c>
      <c r="P82" s="29">
        <f t="shared" si="28"/>
        <v>241</v>
      </c>
      <c r="Q82" s="29">
        <f t="shared" si="28"/>
        <v>45</v>
      </c>
      <c r="R82" s="29">
        <f t="shared" si="28"/>
        <v>146</v>
      </c>
      <c r="S82" s="69">
        <f>AVERAGE(P82/O82)</f>
        <v>0.57932692307692313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306</v>
      </c>
      <c r="D83" s="29">
        <f>SUM(P55,D82)</f>
        <v>186</v>
      </c>
      <c r="E83" s="29">
        <f>SUM(Q55,E82)</f>
        <v>33</v>
      </c>
      <c r="F83" s="29">
        <f>SUM(R55,F82)</f>
        <v>104</v>
      </c>
      <c r="G83" s="29">
        <f t="shared" ref="G83:M83" si="29">SUM(C83,G82)</f>
        <v>348</v>
      </c>
      <c r="H83" s="29">
        <f t="shared" si="29"/>
        <v>210</v>
      </c>
      <c r="I83" s="29">
        <f t="shared" si="29"/>
        <v>35</v>
      </c>
      <c r="J83" s="29">
        <f t="shared" si="29"/>
        <v>120</v>
      </c>
      <c r="K83" s="29">
        <f t="shared" si="29"/>
        <v>383</v>
      </c>
      <c r="L83" s="29">
        <f t="shared" si="29"/>
        <v>226</v>
      </c>
      <c r="M83" s="29">
        <f t="shared" si="29"/>
        <v>40</v>
      </c>
      <c r="N83" s="29">
        <f>SUM(AA27,N82)</f>
        <v>13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0.35040431266846361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12</v>
      </c>
      <c r="E86" s="73" t="s">
        <v>32</v>
      </c>
      <c r="V86" s="77" t="s">
        <v>29</v>
      </c>
      <c r="W86" s="61" t="s">
        <v>400</v>
      </c>
      <c r="X86" s="79">
        <v>0.90931989924433254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373</v>
      </c>
      <c r="X87" s="147">
        <v>0.52631578947368429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4:T12">
    <sortCondition ref="T4"/>
  </sortState>
  <mergeCells count="13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  <mergeCell ref="T29:V29"/>
  </mergeCells>
  <phoneticPr fontId="0" type="noConversion"/>
  <conditionalFormatting sqref="Y59:Z74 Y77:Z77">
    <cfRule type="cellIs" dxfId="17" priority="5" stopIfTrue="1" operator="equal">
      <formula>$Y$79</formula>
    </cfRule>
  </conditionalFormatting>
  <conditionalFormatting sqref="AA59:AB74 AA77:AB77">
    <cfRule type="cellIs" dxfId="16" priority="6" stopIfTrue="1" operator="equal">
      <formula>$AA$79</formula>
    </cfRule>
  </conditionalFormatting>
  <conditionalFormatting sqref="Y75:Z75">
    <cfRule type="cellIs" dxfId="15" priority="3" stopIfTrue="1" operator="equal">
      <formula>$Y$79</formula>
    </cfRule>
  </conditionalFormatting>
  <conditionalFormatting sqref="AA75:AB75">
    <cfRule type="cellIs" dxfId="14" priority="4" stopIfTrue="1" operator="equal">
      <formula>$AA$79</formula>
    </cfRule>
  </conditionalFormatting>
  <conditionalFormatting sqref="Y76:Z76">
    <cfRule type="cellIs" dxfId="13" priority="1" stopIfTrue="1" operator="equal">
      <formula>$Y$79</formula>
    </cfRule>
  </conditionalFormatting>
  <conditionalFormatting sqref="AA76:AB76">
    <cfRule type="cellIs" dxfId="1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73" t="s">
        <v>75</v>
      </c>
      <c r="D1" s="174"/>
      <c r="E1" s="175"/>
      <c r="F1" s="4">
        <v>17</v>
      </c>
      <c r="G1" s="173" t="s">
        <v>71</v>
      </c>
      <c r="H1" s="174"/>
      <c r="I1" s="175"/>
      <c r="J1" s="4">
        <v>13</v>
      </c>
      <c r="K1" s="173" t="s">
        <v>40</v>
      </c>
      <c r="L1" s="174"/>
      <c r="M1" s="175"/>
      <c r="N1" s="4">
        <v>3</v>
      </c>
      <c r="O1" s="173" t="s">
        <v>287</v>
      </c>
      <c r="P1" s="174"/>
      <c r="Q1" s="175"/>
      <c r="R1" s="5">
        <v>10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6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122</v>
      </c>
      <c r="B3" s="86" t="s">
        <v>319</v>
      </c>
      <c r="C3" s="12">
        <v>2</v>
      </c>
      <c r="D3" s="130">
        <v>2</v>
      </c>
      <c r="E3" s="130">
        <v>0</v>
      </c>
      <c r="F3" s="14">
        <v>0</v>
      </c>
      <c r="G3" s="116">
        <v>4</v>
      </c>
      <c r="H3" s="117">
        <v>2</v>
      </c>
      <c r="I3" s="117">
        <v>2</v>
      </c>
      <c r="J3" s="118">
        <v>0</v>
      </c>
      <c r="K3" s="116">
        <v>2</v>
      </c>
      <c r="L3" s="117">
        <v>1</v>
      </c>
      <c r="M3" s="117">
        <v>1</v>
      </c>
      <c r="N3" s="118">
        <v>1</v>
      </c>
      <c r="O3" s="12">
        <v>5</v>
      </c>
      <c r="P3" s="130">
        <v>0</v>
      </c>
      <c r="Q3" s="130">
        <v>5</v>
      </c>
      <c r="R3" s="14">
        <v>0</v>
      </c>
      <c r="S3" s="17"/>
    </row>
    <row r="4" spans="1:19" x14ac:dyDescent="0.2">
      <c r="A4" s="83" t="s">
        <v>174</v>
      </c>
      <c r="B4" s="150" t="s">
        <v>385</v>
      </c>
      <c r="C4" s="12">
        <v>1</v>
      </c>
      <c r="D4" s="130">
        <v>0</v>
      </c>
      <c r="E4" s="130">
        <v>0</v>
      </c>
      <c r="F4" s="14">
        <v>0</v>
      </c>
      <c r="G4" s="116">
        <v>1</v>
      </c>
      <c r="H4" s="117">
        <v>0</v>
      </c>
      <c r="I4" s="117">
        <v>0</v>
      </c>
      <c r="J4" s="118">
        <v>0</v>
      </c>
      <c r="K4" s="116">
        <v>1</v>
      </c>
      <c r="L4" s="117">
        <v>0</v>
      </c>
      <c r="M4" s="117">
        <v>0</v>
      </c>
      <c r="N4" s="118">
        <v>0</v>
      </c>
      <c r="O4" s="12"/>
      <c r="P4" s="130"/>
      <c r="Q4" s="130"/>
      <c r="R4" s="14"/>
      <c r="S4" s="17"/>
    </row>
    <row r="5" spans="1:19" x14ac:dyDescent="0.2">
      <c r="A5" s="83" t="s">
        <v>170</v>
      </c>
      <c r="B5" s="86" t="s">
        <v>320</v>
      </c>
      <c r="C5" s="12">
        <v>1</v>
      </c>
      <c r="D5" s="130">
        <v>0</v>
      </c>
      <c r="E5" s="130">
        <v>0</v>
      </c>
      <c r="F5" s="14">
        <v>0</v>
      </c>
      <c r="G5" s="116">
        <v>1</v>
      </c>
      <c r="H5" s="117">
        <v>0</v>
      </c>
      <c r="I5" s="117">
        <v>1</v>
      </c>
      <c r="J5" s="118">
        <v>0</v>
      </c>
      <c r="K5" s="116">
        <v>3</v>
      </c>
      <c r="L5" s="117">
        <v>0</v>
      </c>
      <c r="M5" s="117">
        <v>2</v>
      </c>
      <c r="N5" s="118">
        <v>0</v>
      </c>
      <c r="O5" s="12"/>
      <c r="P5" s="130"/>
      <c r="Q5" s="130"/>
      <c r="R5" s="14"/>
      <c r="S5" s="17"/>
    </row>
    <row r="6" spans="1:19" x14ac:dyDescent="0.2">
      <c r="A6" s="83" t="s">
        <v>317</v>
      </c>
      <c r="B6" s="86" t="s">
        <v>386</v>
      </c>
      <c r="C6" s="12">
        <v>4</v>
      </c>
      <c r="D6" s="130">
        <v>1</v>
      </c>
      <c r="E6" s="130">
        <v>2</v>
      </c>
      <c r="F6" s="14">
        <v>2</v>
      </c>
      <c r="G6" s="116">
        <v>4</v>
      </c>
      <c r="H6" s="117">
        <v>0</v>
      </c>
      <c r="I6" s="117">
        <v>3</v>
      </c>
      <c r="J6" s="118">
        <v>8</v>
      </c>
      <c r="K6" s="116">
        <v>4</v>
      </c>
      <c r="L6" s="117">
        <v>2</v>
      </c>
      <c r="M6" s="117">
        <v>1</v>
      </c>
      <c r="N6" s="118">
        <v>2</v>
      </c>
      <c r="O6" s="12">
        <v>5</v>
      </c>
      <c r="P6" s="130">
        <v>2</v>
      </c>
      <c r="Q6" s="130">
        <v>0</v>
      </c>
      <c r="R6" s="14">
        <v>7</v>
      </c>
      <c r="S6" s="17" t="s">
        <v>8</v>
      </c>
    </row>
    <row r="7" spans="1:19" x14ac:dyDescent="0.2">
      <c r="A7" s="83" t="s">
        <v>188</v>
      </c>
      <c r="B7" s="86" t="s">
        <v>321</v>
      </c>
      <c r="C7" s="12">
        <v>4</v>
      </c>
      <c r="D7" s="130">
        <v>1</v>
      </c>
      <c r="E7" s="130">
        <v>3</v>
      </c>
      <c r="F7" s="14">
        <v>0</v>
      </c>
      <c r="G7" s="116">
        <v>2</v>
      </c>
      <c r="H7" s="117">
        <v>0</v>
      </c>
      <c r="I7" s="117">
        <v>2</v>
      </c>
      <c r="J7" s="118">
        <v>0</v>
      </c>
      <c r="K7" s="116">
        <v>3</v>
      </c>
      <c r="L7" s="117">
        <v>1</v>
      </c>
      <c r="M7" s="117">
        <v>0</v>
      </c>
      <c r="N7" s="118">
        <v>0</v>
      </c>
      <c r="O7" s="12">
        <v>5</v>
      </c>
      <c r="P7" s="130">
        <v>3</v>
      </c>
      <c r="Q7" s="130">
        <v>1</v>
      </c>
      <c r="R7" s="14">
        <v>1</v>
      </c>
      <c r="S7" s="17"/>
    </row>
    <row r="8" spans="1:19" x14ac:dyDescent="0.2">
      <c r="A8" s="83" t="s">
        <v>121</v>
      </c>
      <c r="B8" s="86" t="s">
        <v>323</v>
      </c>
      <c r="C8" s="12">
        <v>1</v>
      </c>
      <c r="D8" s="130">
        <v>0</v>
      </c>
      <c r="E8" s="130">
        <v>1</v>
      </c>
      <c r="F8" s="14">
        <v>0</v>
      </c>
      <c r="G8" s="116">
        <v>2</v>
      </c>
      <c r="H8" s="117">
        <v>0</v>
      </c>
      <c r="I8" s="117">
        <v>2</v>
      </c>
      <c r="J8" s="118">
        <v>0</v>
      </c>
      <c r="K8" s="116">
        <v>1</v>
      </c>
      <c r="L8" s="117">
        <v>0</v>
      </c>
      <c r="M8" s="117">
        <v>1</v>
      </c>
      <c r="N8" s="118">
        <v>2</v>
      </c>
      <c r="O8" s="12">
        <v>5</v>
      </c>
      <c r="P8" s="130">
        <v>2</v>
      </c>
      <c r="Q8" s="130">
        <v>1</v>
      </c>
      <c r="R8" s="14">
        <v>0</v>
      </c>
      <c r="S8" s="17"/>
    </row>
    <row r="9" spans="1:19" x14ac:dyDescent="0.2">
      <c r="A9" s="83" t="s">
        <v>252</v>
      </c>
      <c r="B9" s="86" t="s">
        <v>322</v>
      </c>
      <c r="C9" s="12">
        <v>3</v>
      </c>
      <c r="D9" s="130">
        <v>0</v>
      </c>
      <c r="E9" s="130">
        <v>1</v>
      </c>
      <c r="F9" s="14">
        <v>0</v>
      </c>
      <c r="G9" s="116">
        <v>0</v>
      </c>
      <c r="H9" s="117">
        <v>0</v>
      </c>
      <c r="I9" s="117">
        <v>0</v>
      </c>
      <c r="J9" s="118">
        <v>0</v>
      </c>
      <c r="K9" s="116">
        <v>3</v>
      </c>
      <c r="L9" s="117">
        <v>1</v>
      </c>
      <c r="M9" s="117">
        <v>1</v>
      </c>
      <c r="N9" s="118">
        <v>0</v>
      </c>
      <c r="O9" s="12">
        <v>0</v>
      </c>
      <c r="P9" s="130">
        <v>0</v>
      </c>
      <c r="Q9" s="130">
        <v>0</v>
      </c>
      <c r="R9" s="14">
        <v>1</v>
      </c>
      <c r="S9" s="17"/>
    </row>
    <row r="10" spans="1:19" x14ac:dyDescent="0.2">
      <c r="A10" s="83" t="s">
        <v>110</v>
      </c>
      <c r="B10" s="150" t="s">
        <v>324</v>
      </c>
      <c r="C10" s="12">
        <v>4</v>
      </c>
      <c r="D10" s="130">
        <v>1</v>
      </c>
      <c r="E10" s="130">
        <v>2</v>
      </c>
      <c r="F10" s="14">
        <v>0</v>
      </c>
      <c r="G10" s="116">
        <v>4</v>
      </c>
      <c r="H10" s="117">
        <v>1</v>
      </c>
      <c r="I10" s="117">
        <v>0</v>
      </c>
      <c r="J10" s="118">
        <v>1</v>
      </c>
      <c r="K10" s="116">
        <v>2</v>
      </c>
      <c r="L10" s="117">
        <v>0</v>
      </c>
      <c r="M10" s="117">
        <v>2</v>
      </c>
      <c r="N10" s="118">
        <v>0</v>
      </c>
      <c r="O10" s="12">
        <v>5</v>
      </c>
      <c r="P10" s="130">
        <v>3</v>
      </c>
      <c r="Q10" s="130">
        <v>2</v>
      </c>
      <c r="R10" s="14">
        <v>1</v>
      </c>
      <c r="S10" s="17"/>
    </row>
    <row r="11" spans="1:19" x14ac:dyDescent="0.2">
      <c r="A11" s="83" t="s">
        <v>118</v>
      </c>
      <c r="B11" s="150" t="s">
        <v>387</v>
      </c>
      <c r="C11" s="12">
        <v>2</v>
      </c>
      <c r="D11" s="130">
        <v>0</v>
      </c>
      <c r="E11" s="130">
        <v>2</v>
      </c>
      <c r="F11" s="14">
        <v>1</v>
      </c>
      <c r="G11" s="12">
        <v>2</v>
      </c>
      <c r="H11" s="130">
        <v>2</v>
      </c>
      <c r="I11" s="130">
        <v>0</v>
      </c>
      <c r="J11" s="14">
        <v>0</v>
      </c>
      <c r="K11" s="12">
        <v>4</v>
      </c>
      <c r="L11" s="130">
        <v>1</v>
      </c>
      <c r="M11" s="130">
        <v>3</v>
      </c>
      <c r="N11" s="14">
        <v>0</v>
      </c>
      <c r="O11" s="15">
        <v>5</v>
      </c>
      <c r="P11" s="130">
        <v>2</v>
      </c>
      <c r="Q11" s="130">
        <v>2</v>
      </c>
      <c r="R11" s="16">
        <v>0</v>
      </c>
      <c r="S11" s="17"/>
    </row>
    <row r="12" spans="1:19" x14ac:dyDescent="0.2">
      <c r="A12" s="83" t="s">
        <v>176</v>
      </c>
      <c r="B12" s="86" t="s">
        <v>411</v>
      </c>
      <c r="C12" s="12">
        <v>1</v>
      </c>
      <c r="D12" s="130">
        <v>0</v>
      </c>
      <c r="E12" s="130">
        <v>0</v>
      </c>
      <c r="F12" s="14">
        <v>0</v>
      </c>
      <c r="G12" s="12">
        <v>4</v>
      </c>
      <c r="H12" s="130">
        <v>1</v>
      </c>
      <c r="I12" s="130">
        <v>3</v>
      </c>
      <c r="J12" s="14">
        <v>1</v>
      </c>
      <c r="K12" s="12">
        <v>1</v>
      </c>
      <c r="L12" s="130">
        <v>0</v>
      </c>
      <c r="M12" s="130">
        <v>1</v>
      </c>
      <c r="N12" s="14">
        <v>0</v>
      </c>
      <c r="O12" s="15">
        <v>0</v>
      </c>
      <c r="P12" s="130">
        <v>0</v>
      </c>
      <c r="Q12" s="130">
        <v>0</v>
      </c>
      <c r="R12" s="16">
        <v>0</v>
      </c>
      <c r="S12" s="17"/>
    </row>
    <row r="13" spans="1:19" x14ac:dyDescent="0.2">
      <c r="A13" s="83"/>
      <c r="B13" s="150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6"/>
      <c r="S13" s="17"/>
    </row>
    <row r="14" spans="1:19" x14ac:dyDescent="0.2">
      <c r="A14" s="83"/>
      <c r="B14" s="150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6"/>
      <c r="S14" s="17"/>
    </row>
    <row r="15" spans="1:19" x14ac:dyDescent="0.2">
      <c r="A15" s="83"/>
      <c r="B15" s="150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6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6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5"/>
      <c r="P17" s="130"/>
      <c r="Q17" s="130"/>
      <c r="R17" s="14"/>
      <c r="S17" s="17"/>
    </row>
    <row r="18" spans="1:24" x14ac:dyDescent="0.2">
      <c r="A18" s="83"/>
      <c r="B18" s="150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388</v>
      </c>
      <c r="C22" s="20">
        <v>23</v>
      </c>
      <c r="D22" s="21">
        <v>5</v>
      </c>
      <c r="E22" s="21">
        <v>11</v>
      </c>
      <c r="F22" s="22">
        <v>3</v>
      </c>
      <c r="G22" s="20">
        <v>24</v>
      </c>
      <c r="H22" s="21">
        <v>6</v>
      </c>
      <c r="I22" s="21">
        <v>13</v>
      </c>
      <c r="J22" s="22">
        <v>10</v>
      </c>
      <c r="K22" s="20">
        <v>13</v>
      </c>
      <c r="L22" s="21">
        <v>3</v>
      </c>
      <c r="M22" s="21">
        <v>5</v>
      </c>
      <c r="N22" s="22">
        <v>5</v>
      </c>
      <c r="O22" s="20">
        <v>30</v>
      </c>
      <c r="P22" s="21">
        <v>12</v>
      </c>
      <c r="Q22" s="21">
        <v>11</v>
      </c>
      <c r="R22" s="23">
        <v>10</v>
      </c>
      <c r="S22" s="24"/>
    </row>
    <row r="23" spans="1:24" x14ac:dyDescent="0.2">
      <c r="A23" s="18"/>
      <c r="B23" s="152" t="s">
        <v>412</v>
      </c>
      <c r="C23" s="90"/>
      <c r="D23" s="56"/>
      <c r="E23" s="56"/>
      <c r="F23" s="91"/>
      <c r="G23" s="90"/>
      <c r="H23" s="56"/>
      <c r="I23" s="56"/>
      <c r="J23" s="91"/>
      <c r="K23" s="90">
        <v>11</v>
      </c>
      <c r="L23" s="56">
        <v>3</v>
      </c>
      <c r="M23" s="56">
        <v>7</v>
      </c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5</v>
      </c>
      <c r="E26" s="29">
        <f t="shared" si="0"/>
        <v>11</v>
      </c>
      <c r="F26" s="29">
        <f t="shared" si="0"/>
        <v>3</v>
      </c>
      <c r="G26" s="29">
        <f t="shared" si="0"/>
        <v>24</v>
      </c>
      <c r="H26" s="29">
        <f t="shared" si="0"/>
        <v>6</v>
      </c>
      <c r="I26" s="29">
        <f t="shared" si="0"/>
        <v>13</v>
      </c>
      <c r="J26" s="29">
        <f t="shared" si="0"/>
        <v>10</v>
      </c>
      <c r="K26" s="29">
        <f t="shared" si="0"/>
        <v>24</v>
      </c>
      <c r="L26" s="29">
        <f t="shared" si="0"/>
        <v>6</v>
      </c>
      <c r="M26" s="29">
        <f t="shared" si="0"/>
        <v>12</v>
      </c>
      <c r="N26" s="29">
        <f t="shared" si="0"/>
        <v>5</v>
      </c>
      <c r="O26" s="29">
        <f t="shared" si="0"/>
        <v>30</v>
      </c>
      <c r="P26" s="29">
        <f t="shared" si="0"/>
        <v>12</v>
      </c>
      <c r="Q26" s="29">
        <f t="shared" si="0"/>
        <v>11</v>
      </c>
      <c r="R26" s="29">
        <f t="shared" si="0"/>
        <v>10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5</v>
      </c>
      <c r="E27" s="30">
        <f>E26</f>
        <v>11</v>
      </c>
      <c r="F27" s="30">
        <f>F26</f>
        <v>3</v>
      </c>
      <c r="G27" s="30">
        <f t="shared" ref="G27:R27" si="1">SUM(C27,G26)</f>
        <v>47</v>
      </c>
      <c r="H27" s="30">
        <f t="shared" si="1"/>
        <v>11</v>
      </c>
      <c r="I27" s="30">
        <f t="shared" si="1"/>
        <v>24</v>
      </c>
      <c r="J27" s="30">
        <f t="shared" si="1"/>
        <v>13</v>
      </c>
      <c r="K27" s="30">
        <f t="shared" si="1"/>
        <v>71</v>
      </c>
      <c r="L27" s="30">
        <f t="shared" si="1"/>
        <v>17</v>
      </c>
      <c r="M27" s="30">
        <f t="shared" si="1"/>
        <v>36</v>
      </c>
      <c r="N27" s="30">
        <f t="shared" si="1"/>
        <v>18</v>
      </c>
      <c r="O27" s="31">
        <f t="shared" si="1"/>
        <v>101</v>
      </c>
      <c r="P27" s="30">
        <f t="shared" si="1"/>
        <v>29</v>
      </c>
      <c r="Q27" s="30">
        <f t="shared" si="1"/>
        <v>47</v>
      </c>
      <c r="R27" s="32">
        <f t="shared" si="1"/>
        <v>28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0" t="s">
        <v>106</v>
      </c>
      <c r="D29" s="174"/>
      <c r="E29" s="175"/>
      <c r="F29" s="4">
        <v>16</v>
      </c>
      <c r="G29" s="180" t="s">
        <v>165</v>
      </c>
      <c r="H29" s="174"/>
      <c r="I29" s="175"/>
      <c r="J29" s="4">
        <v>3</v>
      </c>
      <c r="K29" s="180" t="s">
        <v>240</v>
      </c>
      <c r="L29" s="174"/>
      <c r="M29" s="175"/>
      <c r="N29" s="4">
        <v>12</v>
      </c>
      <c r="O29" s="180" t="s">
        <v>93</v>
      </c>
      <c r="P29" s="174"/>
      <c r="Q29" s="175"/>
      <c r="R29" s="5">
        <v>20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8" t="s">
        <v>4</v>
      </c>
      <c r="P30" s="8" t="s">
        <v>5</v>
      </c>
      <c r="Q30" s="8" t="s">
        <v>6</v>
      </c>
      <c r="R30" s="167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55</v>
      </c>
      <c r="B31" s="86" t="str">
        <f t="shared" si="2"/>
        <v>Ho Cheng Chi</v>
      </c>
      <c r="C31" s="12">
        <v>2</v>
      </c>
      <c r="D31" s="130">
        <v>1</v>
      </c>
      <c r="E31" s="130">
        <v>1</v>
      </c>
      <c r="F31" s="14">
        <v>0</v>
      </c>
      <c r="G31" s="12">
        <v>3</v>
      </c>
      <c r="H31" s="130">
        <v>1</v>
      </c>
      <c r="I31" s="130">
        <v>2</v>
      </c>
      <c r="J31" s="14">
        <v>2</v>
      </c>
      <c r="K31" s="12">
        <v>3</v>
      </c>
      <c r="L31" s="130">
        <v>2</v>
      </c>
      <c r="M31" s="130">
        <v>1</v>
      </c>
      <c r="N31" s="14">
        <v>0</v>
      </c>
      <c r="O31" s="15">
        <v>2</v>
      </c>
      <c r="P31" s="130">
        <v>0</v>
      </c>
      <c r="Q31" s="130">
        <v>2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23</v>
      </c>
      <c r="B32" s="86" t="str">
        <f t="shared" si="2"/>
        <v>Yong An Zhuang</v>
      </c>
      <c r="C32" s="12">
        <v>3</v>
      </c>
      <c r="D32" s="130">
        <v>0</v>
      </c>
      <c r="E32" s="130">
        <v>0</v>
      </c>
      <c r="F32" s="14">
        <v>0</v>
      </c>
      <c r="G32" s="12"/>
      <c r="H32" s="130"/>
      <c r="I32" s="130"/>
      <c r="J32" s="14"/>
      <c r="K32" s="12">
        <v>2</v>
      </c>
      <c r="L32" s="130">
        <v>1</v>
      </c>
      <c r="M32" s="130">
        <v>0</v>
      </c>
      <c r="N32" s="14">
        <v>0</v>
      </c>
      <c r="O32" s="15">
        <v>1</v>
      </c>
      <c r="P32" s="130">
        <v>0</v>
      </c>
      <c r="Q32" s="130">
        <v>1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24</v>
      </c>
      <c r="B33" s="86" t="str">
        <f t="shared" si="2"/>
        <v>Tsun Wei Huang</v>
      </c>
      <c r="C33" s="12">
        <v>4</v>
      </c>
      <c r="D33" s="130">
        <v>1</v>
      </c>
      <c r="E33" s="130">
        <v>3</v>
      </c>
      <c r="F33" s="14">
        <v>0</v>
      </c>
      <c r="G33" s="12"/>
      <c r="H33" s="130"/>
      <c r="I33" s="130"/>
      <c r="J33" s="14"/>
      <c r="K33" s="12"/>
      <c r="L33" s="130"/>
      <c r="M33" s="130"/>
      <c r="N33" s="14"/>
      <c r="O33" s="15">
        <v>4</v>
      </c>
      <c r="P33" s="130">
        <v>0</v>
      </c>
      <c r="Q33" s="130">
        <v>3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29</v>
      </c>
      <c r="B34" s="86" t="str">
        <f t="shared" si="2"/>
        <v>Shih Hsiung Yen</v>
      </c>
      <c r="C34" s="12">
        <v>4</v>
      </c>
      <c r="D34" s="130">
        <v>1</v>
      </c>
      <c r="E34" s="130">
        <v>1</v>
      </c>
      <c r="F34" s="14">
        <v>0</v>
      </c>
      <c r="G34" s="12">
        <v>4</v>
      </c>
      <c r="H34" s="130">
        <v>1</v>
      </c>
      <c r="I34" s="130">
        <v>0</v>
      </c>
      <c r="J34" s="14">
        <v>6</v>
      </c>
      <c r="K34" s="12">
        <v>5</v>
      </c>
      <c r="L34" s="130">
        <v>1</v>
      </c>
      <c r="M34" s="130">
        <v>2</v>
      </c>
      <c r="N34" s="14">
        <v>3</v>
      </c>
      <c r="O34" s="15">
        <v>2</v>
      </c>
      <c r="P34" s="130">
        <v>0</v>
      </c>
      <c r="Q34" s="130">
        <v>0</v>
      </c>
      <c r="R34" s="16">
        <v>2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32</v>
      </c>
      <c r="B35" s="86" t="str">
        <f t="shared" si="2"/>
        <v>Yu Hsin Chang</v>
      </c>
      <c r="C35" s="12">
        <v>2</v>
      </c>
      <c r="D35" s="130">
        <v>0</v>
      </c>
      <c r="E35" s="130">
        <v>1</v>
      </c>
      <c r="F35" s="14">
        <v>0</v>
      </c>
      <c r="G35" s="12">
        <v>4</v>
      </c>
      <c r="H35" s="130">
        <v>1</v>
      </c>
      <c r="I35" s="130">
        <v>2</v>
      </c>
      <c r="J35" s="14">
        <v>1</v>
      </c>
      <c r="K35" s="12">
        <v>5</v>
      </c>
      <c r="L35" s="130">
        <v>4</v>
      </c>
      <c r="M35" s="130">
        <v>1</v>
      </c>
      <c r="N35" s="14">
        <v>0</v>
      </c>
      <c r="O35" s="15">
        <v>3</v>
      </c>
      <c r="P35" s="130">
        <v>0</v>
      </c>
      <c r="Q35" s="130">
        <v>2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35</v>
      </c>
      <c r="B36" s="86" t="str">
        <f t="shared" si="2"/>
        <v>Jun Qin Chen</v>
      </c>
      <c r="C36" s="12">
        <v>3</v>
      </c>
      <c r="D36" s="130">
        <v>2</v>
      </c>
      <c r="E36" s="130">
        <v>0</v>
      </c>
      <c r="F36" s="14">
        <v>2</v>
      </c>
      <c r="G36" s="12">
        <v>1</v>
      </c>
      <c r="H36" s="130">
        <v>0</v>
      </c>
      <c r="I36" s="130">
        <v>1</v>
      </c>
      <c r="J36" s="14">
        <v>0</v>
      </c>
      <c r="K36" s="12">
        <v>2</v>
      </c>
      <c r="L36" s="130">
        <v>1</v>
      </c>
      <c r="M36" s="130">
        <v>0</v>
      </c>
      <c r="N36" s="14">
        <v>2</v>
      </c>
      <c r="O36" s="15">
        <v>3</v>
      </c>
      <c r="P36" s="130">
        <v>1</v>
      </c>
      <c r="Q36" s="130">
        <v>1</v>
      </c>
      <c r="R36" s="16">
        <v>1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36</v>
      </c>
      <c r="B37" s="86" t="str">
        <f t="shared" si="2"/>
        <v>Jia Liang Wan</v>
      </c>
      <c r="C37" s="12">
        <v>4</v>
      </c>
      <c r="D37" s="130">
        <v>3</v>
      </c>
      <c r="E37" s="130">
        <v>0</v>
      </c>
      <c r="F37" s="14">
        <v>2</v>
      </c>
      <c r="G37" s="12">
        <v>2</v>
      </c>
      <c r="H37" s="130">
        <v>1</v>
      </c>
      <c r="I37" s="130">
        <v>1</v>
      </c>
      <c r="J37" s="14">
        <v>0</v>
      </c>
      <c r="K37" s="12">
        <v>3</v>
      </c>
      <c r="L37" s="130">
        <v>0</v>
      </c>
      <c r="M37" s="130">
        <v>3</v>
      </c>
      <c r="N37" s="14">
        <v>1</v>
      </c>
      <c r="O37" s="15">
        <v>4</v>
      </c>
      <c r="P37" s="130">
        <v>2</v>
      </c>
      <c r="Q37" s="130">
        <v>0</v>
      </c>
      <c r="R37" s="16">
        <v>2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7</v>
      </c>
      <c r="B38" s="86" t="str">
        <f t="shared" si="2"/>
        <v>Chun Yi Kao</v>
      </c>
      <c r="C38" s="12"/>
      <c r="D38" s="130"/>
      <c r="E38" s="130"/>
      <c r="F38" s="14"/>
      <c r="G38" s="12">
        <v>2</v>
      </c>
      <c r="H38" s="130">
        <v>0</v>
      </c>
      <c r="I38" s="130">
        <v>2</v>
      </c>
      <c r="J38" s="14">
        <v>0</v>
      </c>
      <c r="K38" s="12">
        <v>2</v>
      </c>
      <c r="L38" s="130">
        <v>1</v>
      </c>
      <c r="M38" s="130">
        <v>0</v>
      </c>
      <c r="N38" s="14">
        <v>0</v>
      </c>
      <c r="O38" s="15">
        <v>0</v>
      </c>
      <c r="P38" s="130">
        <v>0</v>
      </c>
      <c r="Q38" s="130">
        <v>0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4</v>
      </c>
      <c r="B39" s="86" t="str">
        <f t="shared" si="2"/>
        <v>Po Chin Huang</v>
      </c>
      <c r="C39" s="12">
        <v>1</v>
      </c>
      <c r="D39" s="130">
        <v>0</v>
      </c>
      <c r="E39" s="130">
        <v>1</v>
      </c>
      <c r="F39" s="14">
        <v>0</v>
      </c>
      <c r="G39" s="12">
        <v>3</v>
      </c>
      <c r="H39" s="130">
        <v>0</v>
      </c>
      <c r="I39" s="130">
        <v>1</v>
      </c>
      <c r="J39" s="14">
        <v>0</v>
      </c>
      <c r="K39" s="12">
        <v>5</v>
      </c>
      <c r="L39" s="130">
        <v>1</v>
      </c>
      <c r="M39" s="130">
        <v>1</v>
      </c>
      <c r="N39" s="14">
        <v>0</v>
      </c>
      <c r="O39" s="15">
        <v>1</v>
      </c>
      <c r="P39" s="130">
        <v>0</v>
      </c>
      <c r="Q39" s="130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8</v>
      </c>
      <c r="B40" s="86" t="str">
        <f t="shared" si="2"/>
        <v>Hsi Fan Chen</v>
      </c>
      <c r="C40" s="12">
        <v>3</v>
      </c>
      <c r="D40" s="130">
        <v>0</v>
      </c>
      <c r="E40" s="130">
        <v>0</v>
      </c>
      <c r="F40" s="14">
        <v>0</v>
      </c>
      <c r="G40" s="12">
        <v>1</v>
      </c>
      <c r="H40" s="130">
        <v>1</v>
      </c>
      <c r="I40" s="130">
        <v>0</v>
      </c>
      <c r="J40" s="14">
        <v>0</v>
      </c>
      <c r="K40" s="12">
        <v>2</v>
      </c>
      <c r="L40" s="130">
        <v>2</v>
      </c>
      <c r="M40" s="130">
        <v>0</v>
      </c>
      <c r="N40" s="14">
        <v>0</v>
      </c>
      <c r="O40" s="15">
        <v>2</v>
      </c>
      <c r="P40" s="130">
        <v>1</v>
      </c>
      <c r="Q40" s="130">
        <v>0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Hsiang Jui Chen</v>
      </c>
      <c r="C50" s="20">
        <v>26</v>
      </c>
      <c r="D50" s="21">
        <v>8</v>
      </c>
      <c r="E50" s="21">
        <v>7</v>
      </c>
      <c r="F50" s="22">
        <v>4</v>
      </c>
      <c r="G50" s="20">
        <v>20</v>
      </c>
      <c r="H50" s="21">
        <v>5</v>
      </c>
      <c r="I50" s="21">
        <v>9</v>
      </c>
      <c r="J50" s="22">
        <v>9</v>
      </c>
      <c r="K50" s="20">
        <v>29</v>
      </c>
      <c r="L50" s="21">
        <v>13</v>
      </c>
      <c r="M50" s="21">
        <v>8</v>
      </c>
      <c r="N50" s="22">
        <v>6</v>
      </c>
      <c r="O50" s="20">
        <v>22</v>
      </c>
      <c r="P50" s="21">
        <v>4</v>
      </c>
      <c r="Q50" s="21">
        <v>9</v>
      </c>
      <c r="R50" s="23">
        <v>5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Chia Jung Huang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26</v>
      </c>
      <c r="D54" s="29">
        <f t="shared" si="4"/>
        <v>8</v>
      </c>
      <c r="E54" s="29">
        <f t="shared" si="4"/>
        <v>7</v>
      </c>
      <c r="F54" s="29">
        <f t="shared" si="4"/>
        <v>4</v>
      </c>
      <c r="G54" s="29">
        <f t="shared" si="4"/>
        <v>20</v>
      </c>
      <c r="H54" s="29">
        <f t="shared" si="4"/>
        <v>5</v>
      </c>
      <c r="I54" s="29">
        <f t="shared" si="4"/>
        <v>9</v>
      </c>
      <c r="J54" s="29">
        <f t="shared" si="4"/>
        <v>9</v>
      </c>
      <c r="K54" s="29">
        <f t="shared" si="4"/>
        <v>29</v>
      </c>
      <c r="L54" s="29">
        <f t="shared" si="4"/>
        <v>13</v>
      </c>
      <c r="M54" s="29">
        <f t="shared" si="4"/>
        <v>8</v>
      </c>
      <c r="N54" s="29">
        <f t="shared" si="4"/>
        <v>6</v>
      </c>
      <c r="O54" s="29">
        <f t="shared" si="4"/>
        <v>22</v>
      </c>
      <c r="P54" s="29">
        <f t="shared" si="4"/>
        <v>4</v>
      </c>
      <c r="Q54" s="29">
        <f t="shared" si="4"/>
        <v>9</v>
      </c>
      <c r="R54" s="29">
        <f t="shared" si="4"/>
        <v>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127</v>
      </c>
      <c r="D55" s="30">
        <f>SUM(P27,D54)</f>
        <v>37</v>
      </c>
      <c r="E55" s="30">
        <f>SUM(Q27,E54)</f>
        <v>54</v>
      </c>
      <c r="F55" s="30">
        <f>SUM(R27,F54)</f>
        <v>32</v>
      </c>
      <c r="G55" s="30">
        <f t="shared" ref="G55:R55" si="5">SUM(C55,G54)</f>
        <v>147</v>
      </c>
      <c r="H55" s="30">
        <f t="shared" si="5"/>
        <v>42</v>
      </c>
      <c r="I55" s="30">
        <f t="shared" si="5"/>
        <v>63</v>
      </c>
      <c r="J55" s="30">
        <f t="shared" si="5"/>
        <v>41</v>
      </c>
      <c r="K55" s="30">
        <f t="shared" si="5"/>
        <v>176</v>
      </c>
      <c r="L55" s="30">
        <f t="shared" si="5"/>
        <v>55</v>
      </c>
      <c r="M55" s="30">
        <f t="shared" si="5"/>
        <v>71</v>
      </c>
      <c r="N55" s="30">
        <f t="shared" si="5"/>
        <v>47</v>
      </c>
      <c r="O55" s="31">
        <f t="shared" si="5"/>
        <v>198</v>
      </c>
      <c r="P55" s="30">
        <f t="shared" si="5"/>
        <v>59</v>
      </c>
      <c r="Q55" s="30">
        <f t="shared" si="5"/>
        <v>80</v>
      </c>
      <c r="R55" s="32">
        <f t="shared" si="5"/>
        <v>52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104</v>
      </c>
      <c r="D57" s="174"/>
      <c r="E57" s="175"/>
      <c r="F57" s="49">
        <v>11</v>
      </c>
      <c r="G57" s="173" t="s">
        <v>282</v>
      </c>
      <c r="H57" s="174"/>
      <c r="I57" s="175"/>
      <c r="J57" s="49">
        <v>11</v>
      </c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116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55</v>
      </c>
      <c r="B59" s="86" t="str">
        <f t="shared" ref="B59:B76" si="7">B31</f>
        <v>Ho Cheng Chi</v>
      </c>
      <c r="C59" s="12">
        <v>4</v>
      </c>
      <c r="D59" s="130">
        <v>1</v>
      </c>
      <c r="E59" s="130">
        <v>2</v>
      </c>
      <c r="F59" s="14">
        <v>4</v>
      </c>
      <c r="G59" s="12">
        <v>5</v>
      </c>
      <c r="H59" s="130">
        <v>5</v>
      </c>
      <c r="I59" s="130">
        <v>0</v>
      </c>
      <c r="J59" s="14">
        <v>1</v>
      </c>
      <c r="K59" s="12"/>
      <c r="L59" s="130"/>
      <c r="M59" s="130"/>
      <c r="N59" s="14"/>
      <c r="O59" s="58">
        <f>SUM(C3,G3,K3,O3,C31,G31,K31,O31,C59,G59,K59)</f>
        <v>32</v>
      </c>
      <c r="P59" s="88">
        <f>SUM(D3,H3,L3,P3,D31,H31,L31,P31,D59,H59,L59)</f>
        <v>15</v>
      </c>
      <c r="Q59" s="88">
        <f>SUM(E3,I3,M3,Q3,E31,I31,M31,Q31,E59,I59,M59)</f>
        <v>16</v>
      </c>
      <c r="R59" s="89">
        <f>SUM(F3,J3,N3,R3,F31,J31,N31,R31,F59,J59,N59)</f>
        <v>8</v>
      </c>
      <c r="S59" s="84">
        <f>IF(O59=0,0,AVERAGE(P59/O59))</f>
        <v>0.46875</v>
      </c>
      <c r="U59" s="43" t="s">
        <v>122</v>
      </c>
      <c r="V59" s="86" t="s">
        <v>319</v>
      </c>
      <c r="W59" s="59">
        <v>8</v>
      </c>
      <c r="X59" s="59">
        <v>8</v>
      </c>
      <c r="Y59" s="60">
        <v>0.46875</v>
      </c>
      <c r="Z59" s="60" t="s">
        <v>270</v>
      </c>
      <c r="AA59" s="60">
        <v>0.8</v>
      </c>
      <c r="AB59" s="60" t="s">
        <v>270</v>
      </c>
      <c r="AC59" s="59">
        <v>10</v>
      </c>
      <c r="AD59" s="105">
        <v>0.46875</v>
      </c>
    </row>
    <row r="60" spans="1:30" x14ac:dyDescent="0.2">
      <c r="A60" s="83" t="str">
        <f t="shared" si="6"/>
        <v>23</v>
      </c>
      <c r="B60" s="86" t="str">
        <f t="shared" si="7"/>
        <v>Yong An Zhuang</v>
      </c>
      <c r="C60" s="12"/>
      <c r="D60" s="130"/>
      <c r="E60" s="130"/>
      <c r="F60" s="14"/>
      <c r="G60" s="12">
        <v>1</v>
      </c>
      <c r="H60" s="130">
        <v>0</v>
      </c>
      <c r="I60" s="130">
        <v>1</v>
      </c>
      <c r="J60" s="14">
        <v>1</v>
      </c>
      <c r="K60" s="12"/>
      <c r="L60" s="130"/>
      <c r="M60" s="130"/>
      <c r="N60" s="14"/>
      <c r="O60" s="90">
        <f t="shared" ref="O60:R60" si="8">SUM(C4,G4,K4,O4,C32,G32,K32,O32,C60,G60,K60)</f>
        <v>10</v>
      </c>
      <c r="P60" s="56">
        <f t="shared" si="8"/>
        <v>1</v>
      </c>
      <c r="Q60" s="56">
        <f t="shared" si="8"/>
        <v>2</v>
      </c>
      <c r="R60" s="91">
        <f t="shared" si="8"/>
        <v>1</v>
      </c>
      <c r="S60" s="85">
        <f t="shared" ref="S60:S76" si="9">IF(O60=0,0,AVERAGE(P60/O60))</f>
        <v>0.1</v>
      </c>
      <c r="U60" s="43" t="s">
        <v>174</v>
      </c>
      <c r="V60" s="86" t="s">
        <v>385</v>
      </c>
      <c r="W60" s="59">
        <v>1</v>
      </c>
      <c r="X60" s="59">
        <v>1</v>
      </c>
      <c r="Y60" s="60">
        <v>0.1</v>
      </c>
      <c r="Z60" s="60" t="s">
        <v>276</v>
      </c>
      <c r="AA60" s="60">
        <v>0.14285714285714285</v>
      </c>
      <c r="AB60" s="60" t="s">
        <v>270</v>
      </c>
      <c r="AC60" s="59">
        <v>7</v>
      </c>
      <c r="AD60" s="105">
        <v>0.05</v>
      </c>
    </row>
    <row r="61" spans="1:30" x14ac:dyDescent="0.2">
      <c r="A61" s="83" t="str">
        <f t="shared" si="6"/>
        <v>24</v>
      </c>
      <c r="B61" s="86" t="str">
        <f t="shared" si="7"/>
        <v>Tsun Wei Huang</v>
      </c>
      <c r="C61" s="12">
        <v>2</v>
      </c>
      <c r="D61" s="130">
        <v>1</v>
      </c>
      <c r="E61" s="130">
        <v>0</v>
      </c>
      <c r="F61" s="14">
        <v>0</v>
      </c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15</v>
      </c>
      <c r="P61" s="56">
        <f t="shared" si="10"/>
        <v>2</v>
      </c>
      <c r="Q61" s="56">
        <f t="shared" si="10"/>
        <v>9</v>
      </c>
      <c r="R61" s="91">
        <f t="shared" si="10"/>
        <v>0</v>
      </c>
      <c r="S61" s="85">
        <f t="shared" si="9"/>
        <v>0.13333333333333333</v>
      </c>
      <c r="U61" s="43" t="s">
        <v>170</v>
      </c>
      <c r="V61" s="86" t="s">
        <v>320</v>
      </c>
      <c r="W61" s="59">
        <v>0</v>
      </c>
      <c r="X61" s="59" t="s">
        <v>442</v>
      </c>
      <c r="Y61" s="60">
        <v>0.13333333333333333</v>
      </c>
      <c r="Z61" s="60" t="s">
        <v>276</v>
      </c>
      <c r="AA61" s="60">
        <v>0</v>
      </c>
      <c r="AB61" s="60" t="s">
        <v>270</v>
      </c>
      <c r="AC61" s="59">
        <v>6</v>
      </c>
      <c r="AD61" s="105">
        <v>0.1</v>
      </c>
    </row>
    <row r="62" spans="1:30" x14ac:dyDescent="0.2">
      <c r="A62" s="83" t="str">
        <f t="shared" si="6"/>
        <v>29</v>
      </c>
      <c r="B62" s="86" t="str">
        <f t="shared" si="7"/>
        <v>Shih Hsiung Yen</v>
      </c>
      <c r="C62" s="12">
        <v>3</v>
      </c>
      <c r="D62" s="130">
        <v>1</v>
      </c>
      <c r="E62" s="130">
        <v>1</v>
      </c>
      <c r="F62" s="14">
        <v>4</v>
      </c>
      <c r="G62" s="12">
        <v>5</v>
      </c>
      <c r="H62" s="130">
        <v>2</v>
      </c>
      <c r="I62" s="130">
        <v>3</v>
      </c>
      <c r="J62" s="14">
        <v>2</v>
      </c>
      <c r="K62" s="12"/>
      <c r="L62" s="130"/>
      <c r="M62" s="130"/>
      <c r="N62" s="14"/>
      <c r="O62" s="90">
        <f t="shared" ref="O62:R62" si="11">SUM(C6,G6,K6,O6,C34,G34,K34,O34,C62,G62,K62)</f>
        <v>40</v>
      </c>
      <c r="P62" s="56">
        <f t="shared" si="11"/>
        <v>11</v>
      </c>
      <c r="Q62" s="56">
        <f t="shared" si="11"/>
        <v>13</v>
      </c>
      <c r="R62" s="91">
        <f t="shared" si="11"/>
        <v>36</v>
      </c>
      <c r="S62" s="85">
        <f t="shared" si="9"/>
        <v>0.27500000000000002</v>
      </c>
      <c r="U62" s="43" t="s">
        <v>317</v>
      </c>
      <c r="V62" s="86" t="s">
        <v>386</v>
      </c>
      <c r="W62" s="59">
        <v>36</v>
      </c>
      <c r="X62" s="59">
        <v>36</v>
      </c>
      <c r="Y62" s="60">
        <v>0.27500000000000002</v>
      </c>
      <c r="Z62" s="60" t="s">
        <v>270</v>
      </c>
      <c r="AA62" s="60">
        <v>3.6</v>
      </c>
      <c r="AB62" s="60" t="s">
        <v>270</v>
      </c>
      <c r="AC62" s="59">
        <v>10</v>
      </c>
      <c r="AD62" s="105">
        <v>0.27500000000000002</v>
      </c>
    </row>
    <row r="63" spans="1:30" x14ac:dyDescent="0.2">
      <c r="A63" s="83" t="str">
        <f t="shared" si="6"/>
        <v>32</v>
      </c>
      <c r="B63" s="86" t="str">
        <f t="shared" si="7"/>
        <v>Yu Hsin Chang</v>
      </c>
      <c r="C63" s="12">
        <v>2</v>
      </c>
      <c r="D63" s="130">
        <v>0</v>
      </c>
      <c r="E63" s="130">
        <v>2</v>
      </c>
      <c r="F63" s="14">
        <v>0</v>
      </c>
      <c r="G63" s="12">
        <v>6</v>
      </c>
      <c r="H63" s="130">
        <v>2</v>
      </c>
      <c r="I63" s="130">
        <v>3</v>
      </c>
      <c r="J63" s="14">
        <v>0</v>
      </c>
      <c r="K63" s="12"/>
      <c r="L63" s="130"/>
      <c r="M63" s="130"/>
      <c r="N63" s="14"/>
      <c r="O63" s="90">
        <f t="shared" ref="O63:R63" si="12">SUM(C7,G7,K7,O7,C35,G35,K35,O35,C63,G63,K63)</f>
        <v>36</v>
      </c>
      <c r="P63" s="56">
        <f t="shared" si="12"/>
        <v>12</v>
      </c>
      <c r="Q63" s="56">
        <f t="shared" si="12"/>
        <v>17</v>
      </c>
      <c r="R63" s="91">
        <f t="shared" si="12"/>
        <v>2</v>
      </c>
      <c r="S63" s="85">
        <f t="shared" si="9"/>
        <v>0.33333333333333331</v>
      </c>
      <c r="U63" s="43" t="s">
        <v>188</v>
      </c>
      <c r="V63" s="86" t="s">
        <v>321</v>
      </c>
      <c r="W63" s="59">
        <v>2</v>
      </c>
      <c r="X63" s="59">
        <v>2</v>
      </c>
      <c r="Y63" s="60">
        <v>0.33333333333333331</v>
      </c>
      <c r="Z63" s="60" t="s">
        <v>270</v>
      </c>
      <c r="AA63" s="60">
        <v>0.2</v>
      </c>
      <c r="AB63" s="60" t="s">
        <v>270</v>
      </c>
      <c r="AC63" s="59">
        <v>10</v>
      </c>
      <c r="AD63" s="105">
        <v>0.33333333333333331</v>
      </c>
    </row>
    <row r="64" spans="1:30" x14ac:dyDescent="0.2">
      <c r="A64" s="83" t="str">
        <f t="shared" si="6"/>
        <v>35</v>
      </c>
      <c r="B64" s="86" t="str">
        <f t="shared" si="7"/>
        <v>Jun Qin Chen</v>
      </c>
      <c r="C64" s="12">
        <v>4</v>
      </c>
      <c r="D64" s="130">
        <v>2</v>
      </c>
      <c r="E64" s="130">
        <v>0</v>
      </c>
      <c r="F64" s="14">
        <v>1</v>
      </c>
      <c r="G64" s="12">
        <v>6</v>
      </c>
      <c r="H64" s="130">
        <v>3</v>
      </c>
      <c r="I64" s="130">
        <v>0</v>
      </c>
      <c r="J64" s="14">
        <v>3</v>
      </c>
      <c r="K64" s="12"/>
      <c r="L64" s="130"/>
      <c r="M64" s="130"/>
      <c r="N64" s="14"/>
      <c r="O64" s="90">
        <f t="shared" ref="O64:R64" si="13">SUM(C8,G8,K8,O8,C36,G36,K36,O36,C64,G64,K64)</f>
        <v>28</v>
      </c>
      <c r="P64" s="56">
        <f t="shared" si="13"/>
        <v>11</v>
      </c>
      <c r="Q64" s="56">
        <f t="shared" si="13"/>
        <v>7</v>
      </c>
      <c r="R64" s="91">
        <f t="shared" si="13"/>
        <v>11</v>
      </c>
      <c r="S64" s="85">
        <f t="shared" si="9"/>
        <v>0.39285714285714285</v>
      </c>
      <c r="U64" s="43" t="s">
        <v>121</v>
      </c>
      <c r="V64" s="86" t="s">
        <v>323</v>
      </c>
      <c r="W64" s="59">
        <v>11</v>
      </c>
      <c r="X64" s="59">
        <v>11</v>
      </c>
      <c r="Y64" s="60">
        <v>0.39285714285714285</v>
      </c>
      <c r="Z64" s="60" t="s">
        <v>270</v>
      </c>
      <c r="AA64" s="60">
        <v>1.1000000000000001</v>
      </c>
      <c r="AB64" s="60" t="s">
        <v>270</v>
      </c>
      <c r="AC64" s="59">
        <v>10</v>
      </c>
      <c r="AD64" s="105">
        <v>0.39285714285714285</v>
      </c>
    </row>
    <row r="65" spans="1:30" x14ac:dyDescent="0.2">
      <c r="A65" s="83" t="str">
        <f t="shared" si="6"/>
        <v>36</v>
      </c>
      <c r="B65" s="86" t="str">
        <f t="shared" si="7"/>
        <v>Jia Liang Wan</v>
      </c>
      <c r="C65" s="12">
        <v>4</v>
      </c>
      <c r="D65" s="130">
        <v>0</v>
      </c>
      <c r="E65" s="130">
        <v>2</v>
      </c>
      <c r="F65" s="14">
        <v>2</v>
      </c>
      <c r="G65" s="12">
        <v>4</v>
      </c>
      <c r="H65" s="130">
        <v>3</v>
      </c>
      <c r="I65" s="130">
        <v>1</v>
      </c>
      <c r="J65" s="14">
        <v>1</v>
      </c>
      <c r="K65" s="12"/>
      <c r="L65" s="130"/>
      <c r="M65" s="130"/>
      <c r="N65" s="14"/>
      <c r="O65" s="90">
        <f t="shared" ref="O65:R65" si="14">SUM(C9,G9,K9,O9,C37,G37,K37,O37,C65,G65,K65)</f>
        <v>27</v>
      </c>
      <c r="P65" s="56">
        <f t="shared" si="14"/>
        <v>10</v>
      </c>
      <c r="Q65" s="56">
        <f t="shared" si="14"/>
        <v>9</v>
      </c>
      <c r="R65" s="91">
        <f t="shared" si="14"/>
        <v>9</v>
      </c>
      <c r="S65" s="85">
        <f t="shared" si="9"/>
        <v>0.37037037037037035</v>
      </c>
      <c r="U65" s="43" t="s">
        <v>252</v>
      </c>
      <c r="V65" s="86" t="s">
        <v>322</v>
      </c>
      <c r="W65" s="59">
        <v>9</v>
      </c>
      <c r="X65" s="59">
        <v>9</v>
      </c>
      <c r="Y65" s="60">
        <v>0.37037037037037035</v>
      </c>
      <c r="Z65" s="60" t="s">
        <v>270</v>
      </c>
      <c r="AA65" s="60">
        <v>0.9</v>
      </c>
      <c r="AB65" s="60" t="s">
        <v>270</v>
      </c>
      <c r="AC65" s="59">
        <v>10</v>
      </c>
      <c r="AD65" s="105">
        <v>0.37037037037037035</v>
      </c>
    </row>
    <row r="66" spans="1:30" x14ac:dyDescent="0.2">
      <c r="A66" s="83" t="str">
        <f t="shared" si="6"/>
        <v>7</v>
      </c>
      <c r="B66" s="86" t="str">
        <f t="shared" si="7"/>
        <v>Chun Yi Kao</v>
      </c>
      <c r="C66" s="12">
        <v>1</v>
      </c>
      <c r="D66" s="130">
        <v>0</v>
      </c>
      <c r="E66" s="130">
        <v>0</v>
      </c>
      <c r="F66" s="14">
        <v>0</v>
      </c>
      <c r="G66" s="12">
        <v>0</v>
      </c>
      <c r="H66" s="130">
        <v>0</v>
      </c>
      <c r="I66" s="130">
        <v>0</v>
      </c>
      <c r="J66" s="14">
        <v>1</v>
      </c>
      <c r="K66" s="12"/>
      <c r="L66" s="130"/>
      <c r="M66" s="130"/>
      <c r="N66" s="14"/>
      <c r="O66" s="90">
        <f t="shared" ref="O66:R66" si="15">SUM(C10,G10,K10,O10,C38,G38,K38,O38,C66,G66,K66)</f>
        <v>20</v>
      </c>
      <c r="P66" s="56">
        <f t="shared" si="15"/>
        <v>6</v>
      </c>
      <c r="Q66" s="56">
        <f t="shared" si="15"/>
        <v>8</v>
      </c>
      <c r="R66" s="91">
        <f t="shared" si="15"/>
        <v>3</v>
      </c>
      <c r="S66" s="85">
        <f t="shared" si="9"/>
        <v>0.3</v>
      </c>
      <c r="U66" s="43" t="s">
        <v>110</v>
      </c>
      <c r="V66" s="86" t="s">
        <v>324</v>
      </c>
      <c r="W66" s="59">
        <v>3</v>
      </c>
      <c r="X66" s="59">
        <v>3</v>
      </c>
      <c r="Y66" s="60">
        <v>0.3</v>
      </c>
      <c r="Z66" s="60" t="s">
        <v>270</v>
      </c>
      <c r="AA66" s="60">
        <v>0.33333333333333331</v>
      </c>
      <c r="AB66" s="60" t="s">
        <v>270</v>
      </c>
      <c r="AC66" s="59">
        <v>9</v>
      </c>
      <c r="AD66" s="105">
        <v>0.3</v>
      </c>
    </row>
    <row r="67" spans="1:30" x14ac:dyDescent="0.2">
      <c r="A67" s="83" t="str">
        <f t="shared" si="6"/>
        <v>4</v>
      </c>
      <c r="B67" s="86" t="str">
        <f t="shared" si="7"/>
        <v>Po Chin Huang</v>
      </c>
      <c r="C67" s="12">
        <v>2</v>
      </c>
      <c r="D67" s="130">
        <v>0</v>
      </c>
      <c r="E67" s="130">
        <v>0</v>
      </c>
      <c r="F67" s="14">
        <v>2</v>
      </c>
      <c r="G67" s="12">
        <v>5</v>
      </c>
      <c r="H67" s="130">
        <v>2</v>
      </c>
      <c r="I67" s="130">
        <v>3</v>
      </c>
      <c r="J67" s="14">
        <v>0</v>
      </c>
      <c r="K67" s="12"/>
      <c r="L67" s="130"/>
      <c r="M67" s="130"/>
      <c r="N67" s="14"/>
      <c r="O67" s="90">
        <f t="shared" ref="O67:R67" si="16">SUM(C11,G11,K11,O11,C39,G39,K39,O39,C67,G67,K67)</f>
        <v>30</v>
      </c>
      <c r="P67" s="56">
        <f t="shared" si="16"/>
        <v>8</v>
      </c>
      <c r="Q67" s="56">
        <f t="shared" si="16"/>
        <v>13</v>
      </c>
      <c r="R67" s="91">
        <f t="shared" si="16"/>
        <v>3</v>
      </c>
      <c r="S67" s="85">
        <f t="shared" si="9"/>
        <v>0.26666666666666666</v>
      </c>
      <c r="U67" s="43" t="s">
        <v>118</v>
      </c>
      <c r="V67" s="86" t="s">
        <v>387</v>
      </c>
      <c r="W67" s="59">
        <v>3</v>
      </c>
      <c r="X67" s="59">
        <v>3</v>
      </c>
      <c r="Y67" s="60">
        <v>0.26666666666666666</v>
      </c>
      <c r="Z67" s="60" t="s">
        <v>270</v>
      </c>
      <c r="AA67" s="60">
        <v>0.3</v>
      </c>
      <c r="AB67" s="60" t="s">
        <v>270</v>
      </c>
      <c r="AC67" s="59">
        <v>10</v>
      </c>
      <c r="AD67" s="105">
        <v>0.26666666666666666</v>
      </c>
    </row>
    <row r="68" spans="1:30" x14ac:dyDescent="0.2">
      <c r="A68" s="83" t="str">
        <f t="shared" si="6"/>
        <v>8</v>
      </c>
      <c r="B68" s="86" t="str">
        <f t="shared" si="7"/>
        <v>Hsi Fan Chen</v>
      </c>
      <c r="C68" s="12">
        <v>1</v>
      </c>
      <c r="D68" s="130">
        <v>0</v>
      </c>
      <c r="E68" s="130">
        <v>1</v>
      </c>
      <c r="F68" s="14">
        <v>0</v>
      </c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15</v>
      </c>
      <c r="P68" s="56">
        <f t="shared" si="17"/>
        <v>5</v>
      </c>
      <c r="Q68" s="56">
        <f t="shared" si="17"/>
        <v>5</v>
      </c>
      <c r="R68" s="91">
        <f t="shared" si="17"/>
        <v>1</v>
      </c>
      <c r="S68" s="85">
        <f t="shared" si="9"/>
        <v>0.33333333333333331</v>
      </c>
      <c r="U68" s="43" t="s">
        <v>176</v>
      </c>
      <c r="V68" s="86" t="s">
        <v>411</v>
      </c>
      <c r="W68" s="59">
        <v>1</v>
      </c>
      <c r="X68" s="59">
        <v>1</v>
      </c>
      <c r="Y68" s="60">
        <v>0.33333333333333331</v>
      </c>
      <c r="Z68" s="60" t="s">
        <v>276</v>
      </c>
      <c r="AA68" s="60">
        <v>0.1111111111111111</v>
      </c>
      <c r="AB68" s="60" t="s">
        <v>270</v>
      </c>
      <c r="AC68" s="59">
        <v>9</v>
      </c>
      <c r="AD68" s="105">
        <v>0.25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Hsiang Jui Chen</v>
      </c>
      <c r="C78" s="20">
        <v>23</v>
      </c>
      <c r="D78" s="21">
        <v>5</v>
      </c>
      <c r="E78" s="21">
        <v>8</v>
      </c>
      <c r="F78" s="22">
        <v>13</v>
      </c>
      <c r="G78" s="20">
        <v>32</v>
      </c>
      <c r="H78" s="21">
        <v>17</v>
      </c>
      <c r="I78" s="21">
        <v>11</v>
      </c>
      <c r="J78" s="22">
        <v>9</v>
      </c>
      <c r="K78" s="64"/>
      <c r="L78" s="65"/>
      <c r="M78" s="65"/>
      <c r="N78" s="66"/>
      <c r="O78" s="32">
        <f t="shared" ref="O78:Q81" si="26">SUM(C22,G22,K22,O22,C50,G50,K50,O50,C78,G78,K78)</f>
        <v>242</v>
      </c>
      <c r="P78" s="21">
        <f t="shared" si="26"/>
        <v>78</v>
      </c>
      <c r="Q78" s="142">
        <f t="shared" si="26"/>
        <v>92</v>
      </c>
      <c r="R78" s="141"/>
      <c r="S78" s="143">
        <f>SUM(Q78/O78)</f>
        <v>0.38016528925619836</v>
      </c>
      <c r="V78" s="56" t="s">
        <v>23</v>
      </c>
      <c r="W78" s="59">
        <v>74</v>
      </c>
      <c r="X78" s="59">
        <v>74</v>
      </c>
      <c r="Y78" s="61"/>
      <c r="Z78" s="61"/>
      <c r="AA78" s="61"/>
      <c r="AB78" s="61"/>
      <c r="AC78" s="162"/>
    </row>
    <row r="79" spans="1:30" x14ac:dyDescent="0.2">
      <c r="A79" s="157"/>
      <c r="B79" s="140" t="str">
        <f>B51</f>
        <v>Chia Jung Huang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11</v>
      </c>
      <c r="P79" s="56">
        <f t="shared" si="26"/>
        <v>3</v>
      </c>
      <c r="Q79" s="56">
        <f t="shared" si="26"/>
        <v>7</v>
      </c>
      <c r="R79" s="91"/>
      <c r="S79" s="144">
        <f>SUM(Q79/O79)</f>
        <v>0.63636363636363635</v>
      </c>
      <c r="V79" s="67" t="s">
        <v>24</v>
      </c>
      <c r="W79" s="162"/>
      <c r="X79" s="162"/>
      <c r="Y79" s="68">
        <v>0.46875</v>
      </c>
      <c r="Z79" s="68"/>
      <c r="AA79" s="68">
        <v>3.6</v>
      </c>
      <c r="AB79" s="68"/>
      <c r="AC79" s="162"/>
    </row>
    <row r="80" spans="1:30" x14ac:dyDescent="0.2">
      <c r="A80" s="157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62"/>
      <c r="X80" s="162"/>
      <c r="Y80" s="68"/>
      <c r="Z80" s="68"/>
      <c r="AA80" s="68"/>
      <c r="AB80" s="68"/>
      <c r="AC80" s="162"/>
    </row>
    <row r="81" spans="1:29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62"/>
      <c r="X81" s="162"/>
      <c r="Y81" s="68"/>
      <c r="Z81" s="68"/>
      <c r="AA81" s="68"/>
      <c r="AB81" s="68"/>
      <c r="AC81" s="162"/>
    </row>
    <row r="82" spans="1:29" ht="13.5" thickBot="1" x14ac:dyDescent="0.25">
      <c r="A82" s="18"/>
      <c r="B82" s="28" t="s">
        <v>10</v>
      </c>
      <c r="C82" s="29">
        <f t="shared" ref="C82:R82" si="27">SUM(C59:C76)</f>
        <v>23</v>
      </c>
      <c r="D82" s="29">
        <f t="shared" si="27"/>
        <v>5</v>
      </c>
      <c r="E82" s="29">
        <f t="shared" si="27"/>
        <v>8</v>
      </c>
      <c r="F82" s="29">
        <f t="shared" si="27"/>
        <v>13</v>
      </c>
      <c r="G82" s="29">
        <f t="shared" si="27"/>
        <v>32</v>
      </c>
      <c r="H82" s="29">
        <f t="shared" si="27"/>
        <v>17</v>
      </c>
      <c r="I82" s="29">
        <f t="shared" si="27"/>
        <v>11</v>
      </c>
      <c r="J82" s="29">
        <f t="shared" si="27"/>
        <v>9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253</v>
      </c>
      <c r="P82" s="29">
        <f t="shared" si="27"/>
        <v>81</v>
      </c>
      <c r="Q82" s="29">
        <f t="shared" si="27"/>
        <v>99</v>
      </c>
      <c r="R82" s="29">
        <f t="shared" si="27"/>
        <v>74</v>
      </c>
      <c r="S82" s="69">
        <f>AVERAGE(P82/O82)</f>
        <v>0.3201581027667984</v>
      </c>
      <c r="Y82" s="162"/>
      <c r="Z82" s="162"/>
    </row>
    <row r="83" spans="1:29" ht="13.5" thickBot="1" x14ac:dyDescent="0.25">
      <c r="A83" s="18"/>
      <c r="B83" s="28" t="s">
        <v>11</v>
      </c>
      <c r="C83" s="29">
        <f>SUM(O55,C82)</f>
        <v>221</v>
      </c>
      <c r="D83" s="29">
        <f>SUM(P55,D82)</f>
        <v>64</v>
      </c>
      <c r="E83" s="29">
        <f>SUM(Q55,E82)</f>
        <v>88</v>
      </c>
      <c r="F83" s="29">
        <f>SUM(R55,F82)</f>
        <v>65</v>
      </c>
      <c r="G83" s="29">
        <f t="shared" ref="G83:M83" si="28">SUM(C83,G82)</f>
        <v>253</v>
      </c>
      <c r="H83" s="29">
        <f t="shared" si="28"/>
        <v>81</v>
      </c>
      <c r="I83" s="29">
        <f t="shared" si="28"/>
        <v>99</v>
      </c>
      <c r="J83" s="29">
        <f t="shared" si="28"/>
        <v>74</v>
      </c>
      <c r="K83" s="29">
        <f t="shared" si="28"/>
        <v>253</v>
      </c>
      <c r="L83" s="29">
        <f t="shared" si="28"/>
        <v>81</v>
      </c>
      <c r="M83" s="29">
        <f t="shared" si="28"/>
        <v>99</v>
      </c>
      <c r="N83" s="29">
        <f>SUM(AA27,N82)</f>
        <v>0</v>
      </c>
      <c r="O83" s="70"/>
      <c r="P83" s="71"/>
      <c r="Q83" s="71"/>
      <c r="R83" s="71"/>
      <c r="S83" s="72"/>
      <c r="Y83" s="162"/>
      <c r="Z83" s="162"/>
      <c r="AC83" s="1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0.47402597402597402</v>
      </c>
      <c r="V84" s="177" t="s">
        <v>25</v>
      </c>
      <c r="W84" s="178"/>
      <c r="X84" s="179"/>
      <c r="Y84" s="162"/>
      <c r="Z84" s="162"/>
      <c r="AA84" s="73" t="s">
        <v>26</v>
      </c>
      <c r="AB84" s="73"/>
      <c r="AC84" s="162"/>
    </row>
    <row r="85" spans="1:29" x14ac:dyDescent="0.2">
      <c r="V85" s="77" t="s">
        <v>27</v>
      </c>
      <c r="W85" s="61"/>
      <c r="X85" s="78"/>
      <c r="Y85" s="162"/>
      <c r="Z85" s="162"/>
      <c r="AA85" s="73" t="s">
        <v>28</v>
      </c>
      <c r="AB85" s="73"/>
      <c r="AC85" s="162"/>
    </row>
    <row r="86" spans="1:29" x14ac:dyDescent="0.2">
      <c r="A86" s="67" t="s">
        <v>31</v>
      </c>
      <c r="C86" s="130">
        <f>MAX(AC59:AC76)</f>
        <v>10</v>
      </c>
      <c r="E86" s="73" t="s">
        <v>32</v>
      </c>
      <c r="V86" s="77" t="s">
        <v>29</v>
      </c>
      <c r="W86" s="61" t="s">
        <v>388</v>
      </c>
      <c r="X86" s="79">
        <v>0.61983471074380159</v>
      </c>
      <c r="Y86" s="162" t="s">
        <v>270</v>
      </c>
      <c r="Z86" s="162"/>
      <c r="AA86" s="73" t="s">
        <v>30</v>
      </c>
      <c r="AB86" s="73"/>
      <c r="AC86" s="162"/>
    </row>
    <row r="87" spans="1:29" x14ac:dyDescent="0.2">
      <c r="E87" s="73"/>
      <c r="V87" s="77" t="s">
        <v>29</v>
      </c>
      <c r="W87" s="61" t="s">
        <v>412</v>
      </c>
      <c r="X87" s="147">
        <v>0.36363636363636365</v>
      </c>
      <c r="Y87" s="162" t="s">
        <v>278</v>
      </c>
      <c r="Z87" s="162"/>
      <c r="AA87" s="162"/>
      <c r="AB87" s="162"/>
      <c r="AC87" s="162"/>
    </row>
    <row r="88" spans="1:29" x14ac:dyDescent="0.2">
      <c r="V88" s="77" t="s">
        <v>29</v>
      </c>
      <c r="W88" s="61">
        <v>0</v>
      </c>
      <c r="X88" s="147" t="e">
        <v>#DIV/0!</v>
      </c>
      <c r="Y88" s="1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62" t="s">
        <v>278</v>
      </c>
    </row>
  </sheetData>
  <sheetProtection password="97AA" sheet="1" objects="1" scenarios="1"/>
  <sortState ref="T59:T67">
    <sortCondition ref="T59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1" priority="5" stopIfTrue="1" operator="equal">
      <formula>$Y$79</formula>
    </cfRule>
  </conditionalFormatting>
  <conditionalFormatting sqref="AA59:AB74 AA77:AB77">
    <cfRule type="cellIs" dxfId="10" priority="6" stopIfTrue="1" operator="equal">
      <formula>$AA$79</formula>
    </cfRule>
  </conditionalFormatting>
  <conditionalFormatting sqref="Y75:Z75">
    <cfRule type="cellIs" dxfId="9" priority="3" stopIfTrue="1" operator="equal">
      <formula>$Y$79</formula>
    </cfRule>
  </conditionalFormatting>
  <conditionalFormatting sqref="AA75:AB75">
    <cfRule type="cellIs" dxfId="8" priority="4" stopIfTrue="1" operator="equal">
      <formula>$AA$79</formula>
    </cfRule>
  </conditionalFormatting>
  <conditionalFormatting sqref="Y76:Z76">
    <cfRule type="cellIs" dxfId="7" priority="1" stopIfTrue="1" operator="equal">
      <formula>$Y$79</formula>
    </cfRule>
  </conditionalFormatting>
  <conditionalFormatting sqref="AA76:AB76">
    <cfRule type="cellIs" dxfId="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73" t="s">
        <v>280</v>
      </c>
      <c r="D1" s="174"/>
      <c r="E1" s="175"/>
      <c r="F1" s="4">
        <v>7</v>
      </c>
      <c r="G1" s="173" t="s">
        <v>283</v>
      </c>
      <c r="H1" s="174"/>
      <c r="I1" s="175"/>
      <c r="J1" s="4">
        <v>2</v>
      </c>
      <c r="K1" s="173" t="s">
        <v>74</v>
      </c>
      <c r="L1" s="174"/>
      <c r="M1" s="175"/>
      <c r="N1" s="4">
        <v>18</v>
      </c>
      <c r="O1" s="173" t="s">
        <v>40</v>
      </c>
      <c r="P1" s="174"/>
      <c r="Q1" s="175"/>
      <c r="R1" s="5">
        <v>1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185</v>
      </c>
      <c r="B3" s="86" t="s">
        <v>343</v>
      </c>
      <c r="C3" s="12">
        <v>5</v>
      </c>
      <c r="D3" s="13">
        <v>4</v>
      </c>
      <c r="E3" s="13">
        <v>1</v>
      </c>
      <c r="F3" s="14">
        <v>0</v>
      </c>
      <c r="G3" s="116">
        <v>4</v>
      </c>
      <c r="H3" s="117">
        <v>0</v>
      </c>
      <c r="I3" s="117">
        <v>4</v>
      </c>
      <c r="J3" s="118">
        <v>0</v>
      </c>
      <c r="K3" s="116">
        <v>4</v>
      </c>
      <c r="L3" s="117">
        <v>1</v>
      </c>
      <c r="M3" s="117">
        <v>3</v>
      </c>
      <c r="N3" s="118">
        <v>0</v>
      </c>
      <c r="O3" s="12">
        <v>4</v>
      </c>
      <c r="P3" s="13">
        <v>1</v>
      </c>
      <c r="Q3" s="13">
        <v>2</v>
      </c>
      <c r="R3" s="14">
        <v>0</v>
      </c>
      <c r="S3" s="17"/>
    </row>
    <row r="4" spans="1:20" x14ac:dyDescent="0.2">
      <c r="A4" s="83" t="s">
        <v>184</v>
      </c>
      <c r="B4" s="86" t="s">
        <v>80</v>
      </c>
      <c r="C4" s="12">
        <v>0</v>
      </c>
      <c r="D4" s="130">
        <v>0</v>
      </c>
      <c r="E4" s="130">
        <v>0</v>
      </c>
      <c r="F4" s="14">
        <v>1</v>
      </c>
      <c r="G4" s="116">
        <v>0</v>
      </c>
      <c r="H4" s="117">
        <v>0</v>
      </c>
      <c r="I4" s="117">
        <v>0</v>
      </c>
      <c r="J4" s="118">
        <v>1</v>
      </c>
      <c r="K4" s="116">
        <v>0</v>
      </c>
      <c r="L4" s="117">
        <v>0</v>
      </c>
      <c r="M4" s="117">
        <v>0</v>
      </c>
      <c r="N4" s="118">
        <v>0</v>
      </c>
      <c r="O4" s="12">
        <v>0</v>
      </c>
      <c r="P4" s="13">
        <v>0</v>
      </c>
      <c r="Q4" s="13">
        <v>0</v>
      </c>
      <c r="R4" s="14">
        <v>2</v>
      </c>
      <c r="S4" s="17"/>
    </row>
    <row r="5" spans="1:20" x14ac:dyDescent="0.2">
      <c r="A5" s="83" t="s">
        <v>112</v>
      </c>
      <c r="B5" s="86" t="s">
        <v>220</v>
      </c>
      <c r="C5" s="12">
        <v>5</v>
      </c>
      <c r="D5" s="130">
        <v>3</v>
      </c>
      <c r="E5" s="130">
        <v>1</v>
      </c>
      <c r="F5" s="14">
        <v>1</v>
      </c>
      <c r="G5" s="116">
        <v>2</v>
      </c>
      <c r="H5" s="117">
        <v>2</v>
      </c>
      <c r="I5" s="117">
        <v>0</v>
      </c>
      <c r="J5" s="118">
        <v>1</v>
      </c>
      <c r="K5" s="116">
        <v>4</v>
      </c>
      <c r="L5" s="117">
        <v>2</v>
      </c>
      <c r="M5" s="117">
        <v>0</v>
      </c>
      <c r="N5" s="118">
        <v>4</v>
      </c>
      <c r="O5" s="12">
        <v>4</v>
      </c>
      <c r="P5" s="13">
        <v>3</v>
      </c>
      <c r="Q5" s="13">
        <v>0</v>
      </c>
      <c r="R5" s="14">
        <v>0</v>
      </c>
      <c r="S5" s="17"/>
    </row>
    <row r="6" spans="1:20" x14ac:dyDescent="0.2">
      <c r="A6" s="83" t="s">
        <v>114</v>
      </c>
      <c r="B6" s="86" t="s">
        <v>221</v>
      </c>
      <c r="C6" s="12">
        <v>5</v>
      </c>
      <c r="D6" s="130">
        <v>0</v>
      </c>
      <c r="E6" s="130">
        <v>4</v>
      </c>
      <c r="F6" s="14">
        <v>1</v>
      </c>
      <c r="G6" s="116">
        <v>4</v>
      </c>
      <c r="H6" s="117">
        <v>2</v>
      </c>
      <c r="I6" s="117">
        <v>0</v>
      </c>
      <c r="J6" s="118">
        <v>0</v>
      </c>
      <c r="K6" s="116">
        <v>4</v>
      </c>
      <c r="L6" s="117">
        <v>1</v>
      </c>
      <c r="M6" s="117">
        <v>2</v>
      </c>
      <c r="N6" s="118">
        <v>1</v>
      </c>
      <c r="O6" s="12">
        <v>4</v>
      </c>
      <c r="P6" s="130">
        <v>0</v>
      </c>
      <c r="Q6" s="130">
        <v>4</v>
      </c>
      <c r="R6" s="14">
        <v>1</v>
      </c>
      <c r="S6" s="17"/>
      <c r="T6" s="131"/>
    </row>
    <row r="7" spans="1:20" x14ac:dyDescent="0.2">
      <c r="A7" s="83" t="s">
        <v>175</v>
      </c>
      <c r="B7" s="86" t="s">
        <v>222</v>
      </c>
      <c r="C7" s="12">
        <v>5</v>
      </c>
      <c r="D7" s="130">
        <v>2</v>
      </c>
      <c r="E7" s="130">
        <v>2</v>
      </c>
      <c r="F7" s="14">
        <v>1</v>
      </c>
      <c r="G7" s="116">
        <v>4</v>
      </c>
      <c r="H7" s="117">
        <v>3</v>
      </c>
      <c r="I7" s="117">
        <v>1</v>
      </c>
      <c r="J7" s="118">
        <v>1</v>
      </c>
      <c r="K7" s="116">
        <v>4</v>
      </c>
      <c r="L7" s="117">
        <v>1</v>
      </c>
      <c r="M7" s="117">
        <v>1</v>
      </c>
      <c r="N7" s="118">
        <v>1</v>
      </c>
      <c r="O7" s="12">
        <v>4</v>
      </c>
      <c r="P7" s="130">
        <v>1</v>
      </c>
      <c r="Q7" s="130">
        <v>2</v>
      </c>
      <c r="R7" s="14">
        <v>0</v>
      </c>
      <c r="S7" s="17"/>
      <c r="T7" s="131"/>
    </row>
    <row r="8" spans="1:20" x14ac:dyDescent="0.2">
      <c r="A8" s="83" t="s">
        <v>122</v>
      </c>
      <c r="B8" s="86" t="s">
        <v>62</v>
      </c>
      <c r="C8" s="12"/>
      <c r="D8" s="130"/>
      <c r="E8" s="130"/>
      <c r="F8" s="14"/>
      <c r="G8" s="116"/>
      <c r="H8" s="117"/>
      <c r="I8" s="117"/>
      <c r="J8" s="118"/>
      <c r="K8" s="116">
        <v>2</v>
      </c>
      <c r="L8" s="117">
        <v>0</v>
      </c>
      <c r="M8" s="117">
        <v>0</v>
      </c>
      <c r="N8" s="118">
        <v>0</v>
      </c>
      <c r="O8" s="12">
        <v>1</v>
      </c>
      <c r="P8" s="130">
        <v>0</v>
      </c>
      <c r="Q8" s="130">
        <v>0</v>
      </c>
      <c r="R8" s="14">
        <v>0</v>
      </c>
      <c r="S8" s="17"/>
      <c r="T8" s="131"/>
    </row>
    <row r="9" spans="1:20" x14ac:dyDescent="0.2">
      <c r="A9" s="83" t="s">
        <v>111</v>
      </c>
      <c r="B9" s="86" t="s">
        <v>346</v>
      </c>
      <c r="C9" s="12"/>
      <c r="D9" s="130"/>
      <c r="E9" s="130"/>
      <c r="F9" s="14"/>
      <c r="G9" s="116">
        <v>3</v>
      </c>
      <c r="H9" s="117">
        <v>0</v>
      </c>
      <c r="I9" s="117">
        <v>1</v>
      </c>
      <c r="J9" s="118">
        <v>0</v>
      </c>
      <c r="K9" s="116"/>
      <c r="L9" s="117"/>
      <c r="M9" s="117"/>
      <c r="N9" s="118"/>
      <c r="O9" s="12">
        <v>3</v>
      </c>
      <c r="P9" s="130">
        <v>0</v>
      </c>
      <c r="Q9" s="130">
        <v>1</v>
      </c>
      <c r="R9" s="14">
        <v>0</v>
      </c>
      <c r="S9" s="17"/>
      <c r="T9" s="131"/>
    </row>
    <row r="10" spans="1:20" x14ac:dyDescent="0.2">
      <c r="A10" s="83" t="s">
        <v>118</v>
      </c>
      <c r="B10" s="86" t="s">
        <v>344</v>
      </c>
      <c r="C10" s="12">
        <v>5</v>
      </c>
      <c r="D10" s="130">
        <v>3</v>
      </c>
      <c r="E10" s="130">
        <v>2</v>
      </c>
      <c r="F10" s="14">
        <v>1</v>
      </c>
      <c r="G10" s="12">
        <v>3</v>
      </c>
      <c r="H10" s="130">
        <v>0</v>
      </c>
      <c r="I10" s="130">
        <v>2</v>
      </c>
      <c r="J10" s="14">
        <v>1</v>
      </c>
      <c r="K10" s="12">
        <v>4</v>
      </c>
      <c r="L10" s="130">
        <v>1</v>
      </c>
      <c r="M10" s="130">
        <v>1</v>
      </c>
      <c r="N10" s="14">
        <v>0</v>
      </c>
      <c r="O10" s="15">
        <v>4</v>
      </c>
      <c r="P10" s="130">
        <v>1</v>
      </c>
      <c r="Q10" s="130">
        <v>2</v>
      </c>
      <c r="R10" s="16">
        <v>0</v>
      </c>
      <c r="S10" s="17"/>
      <c r="T10" s="131"/>
    </row>
    <row r="11" spans="1:20" x14ac:dyDescent="0.2">
      <c r="A11" s="83" t="s">
        <v>188</v>
      </c>
      <c r="B11" s="86" t="s">
        <v>345</v>
      </c>
      <c r="C11" s="12">
        <v>5</v>
      </c>
      <c r="D11" s="130">
        <v>0</v>
      </c>
      <c r="E11" s="130">
        <v>4</v>
      </c>
      <c r="F11" s="14">
        <v>0</v>
      </c>
      <c r="G11" s="12">
        <v>2</v>
      </c>
      <c r="H11" s="130">
        <v>0</v>
      </c>
      <c r="I11" s="130">
        <v>1</v>
      </c>
      <c r="J11" s="14">
        <v>0</v>
      </c>
      <c r="K11" s="12">
        <v>2</v>
      </c>
      <c r="L11" s="130">
        <v>0</v>
      </c>
      <c r="M11" s="130">
        <v>1</v>
      </c>
      <c r="N11" s="14">
        <v>0</v>
      </c>
      <c r="O11" s="15"/>
      <c r="P11" s="130"/>
      <c r="Q11" s="130"/>
      <c r="R11" s="16"/>
      <c r="S11" s="17"/>
      <c r="T11" s="131"/>
    </row>
    <row r="12" spans="1:20" x14ac:dyDescent="0.2">
      <c r="A12" s="83"/>
      <c r="B12" s="86"/>
      <c r="C12" s="12"/>
      <c r="D12" s="130"/>
      <c r="E12" s="130"/>
      <c r="F12" s="14"/>
      <c r="G12" s="12"/>
      <c r="H12" s="13"/>
      <c r="I12" s="13"/>
      <c r="J12" s="14"/>
      <c r="K12" s="12"/>
      <c r="L12" s="13"/>
      <c r="M12" s="13"/>
      <c r="N12" s="14"/>
      <c r="O12" s="15"/>
      <c r="P12" s="13"/>
      <c r="Q12" s="13"/>
      <c r="R12" s="16"/>
      <c r="S12" s="17"/>
    </row>
    <row r="13" spans="1:20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5"/>
      <c r="P13" s="13"/>
      <c r="Q13" s="13"/>
      <c r="R13" s="16"/>
      <c r="S13" s="17"/>
    </row>
    <row r="14" spans="1:20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224</v>
      </c>
      <c r="C22" s="20">
        <v>30</v>
      </c>
      <c r="D22" s="21">
        <v>12</v>
      </c>
      <c r="E22" s="21">
        <v>14</v>
      </c>
      <c r="F22" s="22">
        <v>5</v>
      </c>
      <c r="G22" s="20">
        <v>22</v>
      </c>
      <c r="H22" s="21">
        <v>7</v>
      </c>
      <c r="I22" s="21">
        <v>9</v>
      </c>
      <c r="J22" s="22">
        <v>4</v>
      </c>
      <c r="K22" s="20">
        <v>24</v>
      </c>
      <c r="L22" s="21">
        <v>6</v>
      </c>
      <c r="M22" s="21">
        <v>8</v>
      </c>
      <c r="N22" s="22">
        <v>6</v>
      </c>
      <c r="O22" s="20">
        <v>24</v>
      </c>
      <c r="P22" s="21">
        <v>6</v>
      </c>
      <c r="Q22" s="21">
        <v>11</v>
      </c>
      <c r="R22" s="23">
        <v>3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30</v>
      </c>
      <c r="D26" s="29">
        <f t="shared" si="0"/>
        <v>12</v>
      </c>
      <c r="E26" s="29">
        <f t="shared" si="0"/>
        <v>14</v>
      </c>
      <c r="F26" s="29">
        <f t="shared" si="0"/>
        <v>5</v>
      </c>
      <c r="G26" s="29">
        <f t="shared" si="0"/>
        <v>22</v>
      </c>
      <c r="H26" s="29">
        <f t="shared" si="0"/>
        <v>7</v>
      </c>
      <c r="I26" s="29">
        <f t="shared" si="0"/>
        <v>9</v>
      </c>
      <c r="J26" s="29">
        <f t="shared" si="0"/>
        <v>4</v>
      </c>
      <c r="K26" s="29">
        <f t="shared" si="0"/>
        <v>24</v>
      </c>
      <c r="L26" s="29">
        <f t="shared" si="0"/>
        <v>6</v>
      </c>
      <c r="M26" s="29">
        <f t="shared" si="0"/>
        <v>8</v>
      </c>
      <c r="N26" s="29">
        <f t="shared" si="0"/>
        <v>6</v>
      </c>
      <c r="O26" s="29">
        <f t="shared" si="0"/>
        <v>24</v>
      </c>
      <c r="P26" s="29">
        <f t="shared" si="0"/>
        <v>6</v>
      </c>
      <c r="Q26" s="29">
        <f t="shared" si="0"/>
        <v>11</v>
      </c>
      <c r="R26" s="29">
        <f t="shared" si="0"/>
        <v>3</v>
      </c>
      <c r="S26" s="24"/>
    </row>
    <row r="27" spans="1:24" ht="13.5" thickBot="1" x14ac:dyDescent="0.25">
      <c r="A27" s="18"/>
      <c r="B27" s="28" t="s">
        <v>11</v>
      </c>
      <c r="C27" s="30">
        <f>C26</f>
        <v>30</v>
      </c>
      <c r="D27" s="30">
        <f>D26</f>
        <v>12</v>
      </c>
      <c r="E27" s="30">
        <f>E26</f>
        <v>14</v>
      </c>
      <c r="F27" s="30">
        <f>F26</f>
        <v>5</v>
      </c>
      <c r="G27" s="30">
        <f t="shared" ref="G27:R27" si="1">SUM(C27,G26)</f>
        <v>52</v>
      </c>
      <c r="H27" s="30">
        <f t="shared" si="1"/>
        <v>19</v>
      </c>
      <c r="I27" s="30">
        <f t="shared" si="1"/>
        <v>23</v>
      </c>
      <c r="J27" s="30">
        <f t="shared" si="1"/>
        <v>9</v>
      </c>
      <c r="K27" s="30">
        <f t="shared" si="1"/>
        <v>76</v>
      </c>
      <c r="L27" s="30">
        <f t="shared" si="1"/>
        <v>25</v>
      </c>
      <c r="M27" s="30">
        <f t="shared" si="1"/>
        <v>31</v>
      </c>
      <c r="N27" s="30">
        <f t="shared" si="1"/>
        <v>15</v>
      </c>
      <c r="O27" s="31">
        <f t="shared" si="1"/>
        <v>100</v>
      </c>
      <c r="P27" s="30">
        <f t="shared" si="1"/>
        <v>31</v>
      </c>
      <c r="Q27" s="30">
        <f t="shared" si="1"/>
        <v>42</v>
      </c>
      <c r="R27" s="32">
        <f t="shared" si="1"/>
        <v>18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80" t="s">
        <v>39</v>
      </c>
      <c r="D29" s="174"/>
      <c r="E29" s="175"/>
      <c r="F29" s="4">
        <v>16</v>
      </c>
      <c r="G29" s="180" t="s">
        <v>289</v>
      </c>
      <c r="H29" s="174"/>
      <c r="I29" s="175"/>
      <c r="J29" s="4">
        <v>1</v>
      </c>
      <c r="K29" s="180" t="s">
        <v>104</v>
      </c>
      <c r="L29" s="174"/>
      <c r="M29" s="175"/>
      <c r="N29" s="4">
        <v>9</v>
      </c>
      <c r="O29" s="180" t="s">
        <v>240</v>
      </c>
      <c r="P29" s="174"/>
      <c r="Q29" s="175"/>
      <c r="R29" s="5">
        <v>12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22</v>
      </c>
      <c r="B31" s="86" t="str">
        <f t="shared" si="2"/>
        <v>Derrick Floyd</v>
      </c>
      <c r="C31" s="12">
        <v>4</v>
      </c>
      <c r="D31" s="13">
        <v>1</v>
      </c>
      <c r="E31" s="13">
        <v>2</v>
      </c>
      <c r="F31" s="14">
        <v>0</v>
      </c>
      <c r="G31" s="12">
        <v>5</v>
      </c>
      <c r="H31" s="13">
        <v>3</v>
      </c>
      <c r="I31" s="13">
        <v>2</v>
      </c>
      <c r="J31" s="14">
        <v>0</v>
      </c>
      <c r="K31" s="12">
        <v>4</v>
      </c>
      <c r="L31" s="13">
        <v>1</v>
      </c>
      <c r="M31" s="13">
        <v>1</v>
      </c>
      <c r="N31" s="14">
        <v>0</v>
      </c>
      <c r="O31" s="15">
        <v>5</v>
      </c>
      <c r="P31" s="13">
        <v>1</v>
      </c>
      <c r="Q31" s="13">
        <v>2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33</v>
      </c>
      <c r="B32" s="86" t="str">
        <f t="shared" si="2"/>
        <v>Rose Reed</v>
      </c>
      <c r="C32" s="12">
        <v>0</v>
      </c>
      <c r="D32" s="13">
        <v>0</v>
      </c>
      <c r="E32" s="13">
        <v>0</v>
      </c>
      <c r="F32" s="14">
        <v>0</v>
      </c>
      <c r="G32" s="12">
        <v>0</v>
      </c>
      <c r="H32" s="13">
        <v>0</v>
      </c>
      <c r="I32" s="13">
        <v>0</v>
      </c>
      <c r="J32" s="14">
        <v>0</v>
      </c>
      <c r="K32" s="12">
        <v>0</v>
      </c>
      <c r="L32" s="13">
        <v>0</v>
      </c>
      <c r="M32" s="13">
        <v>0</v>
      </c>
      <c r="N32" s="14">
        <v>2</v>
      </c>
      <c r="O32" s="15">
        <v>0</v>
      </c>
      <c r="P32" s="13">
        <v>0</v>
      </c>
      <c r="Q32" s="13">
        <v>0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</v>
      </c>
      <c r="B33" s="86" t="str">
        <f t="shared" si="2"/>
        <v>Ronald Jordan</v>
      </c>
      <c r="C33" s="12">
        <v>4</v>
      </c>
      <c r="D33" s="13">
        <v>2</v>
      </c>
      <c r="E33" s="13">
        <v>0</v>
      </c>
      <c r="F33" s="14">
        <v>0</v>
      </c>
      <c r="G33" s="12">
        <v>5</v>
      </c>
      <c r="H33" s="13">
        <v>3</v>
      </c>
      <c r="I33" s="13">
        <v>2</v>
      </c>
      <c r="J33" s="14">
        <v>0</v>
      </c>
      <c r="K33" s="12">
        <v>4</v>
      </c>
      <c r="L33" s="13">
        <v>2</v>
      </c>
      <c r="M33" s="13">
        <v>2</v>
      </c>
      <c r="N33" s="14">
        <v>6</v>
      </c>
      <c r="O33" s="15">
        <v>4</v>
      </c>
      <c r="P33" s="13">
        <v>3</v>
      </c>
      <c r="Q33" s="13">
        <v>1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</v>
      </c>
      <c r="B34" s="86" t="str">
        <f t="shared" si="2"/>
        <v>Jason Gainey</v>
      </c>
      <c r="C34" s="12">
        <v>4</v>
      </c>
      <c r="D34" s="13">
        <v>1</v>
      </c>
      <c r="E34" s="13">
        <v>1</v>
      </c>
      <c r="F34" s="14">
        <v>0</v>
      </c>
      <c r="G34" s="12">
        <v>4</v>
      </c>
      <c r="H34" s="13">
        <v>2</v>
      </c>
      <c r="I34" s="13">
        <v>1</v>
      </c>
      <c r="J34" s="14">
        <v>2</v>
      </c>
      <c r="K34" s="12">
        <v>3</v>
      </c>
      <c r="L34" s="13">
        <v>0</v>
      </c>
      <c r="M34" s="13">
        <v>2</v>
      </c>
      <c r="N34" s="14">
        <v>4</v>
      </c>
      <c r="O34" s="15">
        <v>4</v>
      </c>
      <c r="P34" s="13">
        <v>0</v>
      </c>
      <c r="Q34" s="13">
        <v>3</v>
      </c>
      <c r="R34" s="16">
        <v>4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16</v>
      </c>
      <c r="B35" s="86" t="str">
        <f t="shared" si="2"/>
        <v>John Ingram</v>
      </c>
      <c r="C35" s="12">
        <v>4</v>
      </c>
      <c r="D35" s="13">
        <v>1</v>
      </c>
      <c r="E35" s="13">
        <v>2</v>
      </c>
      <c r="F35" s="14">
        <v>1</v>
      </c>
      <c r="G35" s="12">
        <v>5</v>
      </c>
      <c r="H35" s="13">
        <v>4</v>
      </c>
      <c r="I35" s="13">
        <v>0</v>
      </c>
      <c r="J35" s="14">
        <v>0</v>
      </c>
      <c r="K35" s="12">
        <v>1</v>
      </c>
      <c r="L35" s="13">
        <v>0</v>
      </c>
      <c r="M35" s="13">
        <v>0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55</v>
      </c>
      <c r="B36" s="86" t="str">
        <f t="shared" si="2"/>
        <v>Larry Reed</v>
      </c>
      <c r="C36" s="12">
        <v>4</v>
      </c>
      <c r="D36" s="13">
        <v>0</v>
      </c>
      <c r="E36" s="13">
        <v>4</v>
      </c>
      <c r="F36" s="14">
        <v>0</v>
      </c>
      <c r="G36" s="12"/>
      <c r="H36" s="13"/>
      <c r="I36" s="13"/>
      <c r="J36" s="14"/>
      <c r="K36" s="12">
        <v>3</v>
      </c>
      <c r="L36" s="13">
        <v>0</v>
      </c>
      <c r="M36" s="13">
        <v>1</v>
      </c>
      <c r="N36" s="14">
        <v>0</v>
      </c>
      <c r="O36" s="15">
        <v>4</v>
      </c>
      <c r="P36" s="13">
        <v>1</v>
      </c>
      <c r="Q36" s="13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21</v>
      </c>
      <c r="B37" s="86" t="str">
        <f t="shared" si="2"/>
        <v>Sarah Hernandez</v>
      </c>
      <c r="C37" s="12"/>
      <c r="D37" s="13"/>
      <c r="E37" s="13"/>
      <c r="F37" s="14"/>
      <c r="G37" s="12">
        <v>1</v>
      </c>
      <c r="H37" s="13">
        <v>0</v>
      </c>
      <c r="I37" s="13">
        <v>1</v>
      </c>
      <c r="J37" s="14">
        <v>0</v>
      </c>
      <c r="K37" s="12"/>
      <c r="L37" s="13"/>
      <c r="M37" s="13"/>
      <c r="N37" s="14"/>
      <c r="O37" s="15">
        <v>4</v>
      </c>
      <c r="P37" s="13">
        <v>2</v>
      </c>
      <c r="Q37" s="13">
        <v>1</v>
      </c>
      <c r="R37" s="16">
        <v>1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4</v>
      </c>
      <c r="B38" s="86" t="str">
        <f t="shared" si="2"/>
        <v>Julius Artis</v>
      </c>
      <c r="C38" s="12">
        <v>4</v>
      </c>
      <c r="D38" s="13">
        <v>1</v>
      </c>
      <c r="E38" s="13">
        <v>1</v>
      </c>
      <c r="F38" s="14">
        <v>0</v>
      </c>
      <c r="G38" s="12">
        <v>4</v>
      </c>
      <c r="H38" s="130">
        <v>0</v>
      </c>
      <c r="I38" s="130">
        <v>4</v>
      </c>
      <c r="J38" s="14">
        <v>1</v>
      </c>
      <c r="K38" s="12">
        <v>3</v>
      </c>
      <c r="L38" s="13">
        <v>0</v>
      </c>
      <c r="M38" s="13">
        <v>3</v>
      </c>
      <c r="N38" s="14">
        <v>0</v>
      </c>
      <c r="O38" s="15">
        <v>4</v>
      </c>
      <c r="P38" s="13">
        <v>0</v>
      </c>
      <c r="Q38" s="13">
        <v>3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32</v>
      </c>
      <c r="B39" s="86" t="str">
        <f t="shared" si="2"/>
        <v>OJ McNair</v>
      </c>
      <c r="C39" s="12"/>
      <c r="D39" s="13"/>
      <c r="E39" s="13"/>
      <c r="F39" s="14"/>
      <c r="G39" s="12">
        <v>3</v>
      </c>
      <c r="H39" s="13">
        <v>0</v>
      </c>
      <c r="I39" s="13">
        <v>2</v>
      </c>
      <c r="J39" s="14">
        <v>0</v>
      </c>
      <c r="K39" s="12">
        <v>3</v>
      </c>
      <c r="L39" s="13">
        <v>0</v>
      </c>
      <c r="M39" s="13">
        <v>2</v>
      </c>
      <c r="N39" s="14">
        <v>0</v>
      </c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"/>
      <c r="E40" s="13"/>
      <c r="F40" s="14"/>
      <c r="G40" s="12"/>
      <c r="H40" s="130"/>
      <c r="I40" s="130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Elzie Haskett</v>
      </c>
      <c r="C50" s="20">
        <v>24</v>
      </c>
      <c r="D50" s="21">
        <v>6</v>
      </c>
      <c r="E50" s="21">
        <v>10</v>
      </c>
      <c r="F50" s="22">
        <v>1</v>
      </c>
      <c r="G50" s="20">
        <v>27</v>
      </c>
      <c r="H50" s="21">
        <v>12</v>
      </c>
      <c r="I50" s="21">
        <v>12</v>
      </c>
      <c r="J50" s="22">
        <v>3</v>
      </c>
      <c r="K50" s="20">
        <v>21</v>
      </c>
      <c r="L50" s="21">
        <v>3</v>
      </c>
      <c r="M50" s="21">
        <v>11</v>
      </c>
      <c r="N50" s="22">
        <v>12</v>
      </c>
      <c r="O50" s="20">
        <v>25</v>
      </c>
      <c r="P50" s="21">
        <v>7</v>
      </c>
      <c r="Q50" s="21">
        <v>11</v>
      </c>
      <c r="R50" s="23">
        <v>6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24</v>
      </c>
      <c r="D54" s="29">
        <f t="shared" si="3"/>
        <v>6</v>
      </c>
      <c r="E54" s="29">
        <f t="shared" si="3"/>
        <v>10</v>
      </c>
      <c r="F54" s="29">
        <f t="shared" si="3"/>
        <v>1</v>
      </c>
      <c r="G54" s="29">
        <f t="shared" si="3"/>
        <v>27</v>
      </c>
      <c r="H54" s="29">
        <f t="shared" si="3"/>
        <v>12</v>
      </c>
      <c r="I54" s="29">
        <f t="shared" si="3"/>
        <v>12</v>
      </c>
      <c r="J54" s="29">
        <f t="shared" si="3"/>
        <v>3</v>
      </c>
      <c r="K54" s="29">
        <f t="shared" si="3"/>
        <v>21</v>
      </c>
      <c r="L54" s="29">
        <f t="shared" si="3"/>
        <v>3</v>
      </c>
      <c r="M54" s="29">
        <f t="shared" si="3"/>
        <v>11</v>
      </c>
      <c r="N54" s="29">
        <f t="shared" si="3"/>
        <v>12</v>
      </c>
      <c r="O54" s="29">
        <f t="shared" si="3"/>
        <v>25</v>
      </c>
      <c r="P54" s="29">
        <f t="shared" si="3"/>
        <v>7</v>
      </c>
      <c r="Q54" s="29">
        <f t="shared" si="3"/>
        <v>11</v>
      </c>
      <c r="R54" s="29">
        <f t="shared" si="3"/>
        <v>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124</v>
      </c>
      <c r="D55" s="30">
        <f>SUM(P27,D54)</f>
        <v>37</v>
      </c>
      <c r="E55" s="30">
        <f>SUM(Q27,E54)</f>
        <v>52</v>
      </c>
      <c r="F55" s="30">
        <f>SUM(R27,F54)</f>
        <v>19</v>
      </c>
      <c r="G55" s="30">
        <f t="shared" ref="G55:R55" si="4">SUM(C55,G54)</f>
        <v>151</v>
      </c>
      <c r="H55" s="30">
        <f t="shared" si="4"/>
        <v>49</v>
      </c>
      <c r="I55" s="30">
        <f t="shared" si="4"/>
        <v>64</v>
      </c>
      <c r="J55" s="30">
        <f t="shared" si="4"/>
        <v>22</v>
      </c>
      <c r="K55" s="30">
        <f t="shared" si="4"/>
        <v>172</v>
      </c>
      <c r="L55" s="30">
        <f t="shared" si="4"/>
        <v>52</v>
      </c>
      <c r="M55" s="30">
        <f t="shared" si="4"/>
        <v>75</v>
      </c>
      <c r="N55" s="30">
        <f t="shared" si="4"/>
        <v>34</v>
      </c>
      <c r="O55" s="31">
        <f t="shared" si="4"/>
        <v>197</v>
      </c>
      <c r="P55" s="30">
        <f t="shared" si="4"/>
        <v>59</v>
      </c>
      <c r="Q55" s="30">
        <f t="shared" si="4"/>
        <v>86</v>
      </c>
      <c r="R55" s="32">
        <f t="shared" si="4"/>
        <v>40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280</v>
      </c>
      <c r="D57" s="174"/>
      <c r="E57" s="175"/>
      <c r="F57" s="49">
        <v>5</v>
      </c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71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22</v>
      </c>
      <c r="B59" s="86" t="str">
        <f t="shared" ref="B59:B76" si="6">B31</f>
        <v>Derrick Floyd</v>
      </c>
      <c r="C59" s="12">
        <v>5</v>
      </c>
      <c r="D59" s="13">
        <v>1</v>
      </c>
      <c r="E59" s="13">
        <v>3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40</v>
      </c>
      <c r="P59" s="88">
        <f>SUM(D3,H3,L3,P3,D31,H31,L31,P31,D59,H59,L59)</f>
        <v>13</v>
      </c>
      <c r="Q59" s="88">
        <f>SUM(E3,I3,M3,Q3,E31,I31,M31,Q31,E59,I59,M59)</f>
        <v>20</v>
      </c>
      <c r="R59" s="89">
        <f>SUM(F3,J3,N3,R3,F31,J31,N31,R31,F59,J59,N59)</f>
        <v>0</v>
      </c>
      <c r="S59" s="84">
        <f>IF(O59=0,0,AVERAGE(P59/O59))</f>
        <v>0.32500000000000001</v>
      </c>
      <c r="U59" s="43" t="s">
        <v>185</v>
      </c>
      <c r="V59" s="86" t="s">
        <v>343</v>
      </c>
      <c r="W59" s="59">
        <v>0</v>
      </c>
      <c r="X59" s="59" t="s">
        <v>442</v>
      </c>
      <c r="Y59" s="60">
        <v>0.32500000000000001</v>
      </c>
      <c r="Z59" s="60" t="s">
        <v>270</v>
      </c>
      <c r="AA59" s="60">
        <v>0</v>
      </c>
      <c r="AB59" s="60" t="s">
        <v>270</v>
      </c>
      <c r="AC59" s="59">
        <v>9</v>
      </c>
      <c r="AD59" s="105">
        <v>0.32500000000000001</v>
      </c>
    </row>
    <row r="60" spans="1:30" x14ac:dyDescent="0.2">
      <c r="A60" s="83" t="str">
        <f t="shared" si="5"/>
        <v>33</v>
      </c>
      <c r="B60" s="86" t="str">
        <f t="shared" si="6"/>
        <v>Rose Reed</v>
      </c>
      <c r="C60" s="12">
        <v>0</v>
      </c>
      <c r="D60" s="13">
        <v>0</v>
      </c>
      <c r="E60" s="13">
        <v>0</v>
      </c>
      <c r="F60" s="14">
        <v>0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0</v>
      </c>
      <c r="P60" s="56">
        <f t="shared" si="7"/>
        <v>0</v>
      </c>
      <c r="Q60" s="56">
        <f t="shared" si="7"/>
        <v>0</v>
      </c>
      <c r="R60" s="91">
        <f t="shared" si="7"/>
        <v>6</v>
      </c>
      <c r="S60" s="85">
        <f t="shared" ref="S60:S76" si="8">IF(O60=0,0,AVERAGE(P60/O60))</f>
        <v>0</v>
      </c>
      <c r="U60" s="43" t="s">
        <v>184</v>
      </c>
      <c r="V60" s="86" t="s">
        <v>80</v>
      </c>
      <c r="W60" s="59">
        <v>6</v>
      </c>
      <c r="X60" s="59">
        <v>6</v>
      </c>
      <c r="Y60" s="60">
        <v>0</v>
      </c>
      <c r="Z60" s="60" t="s">
        <v>276</v>
      </c>
      <c r="AA60" s="60">
        <v>0.66666666666666663</v>
      </c>
      <c r="AB60" s="60" t="s">
        <v>270</v>
      </c>
      <c r="AC60" s="59">
        <v>9</v>
      </c>
      <c r="AD60" s="105">
        <v>0</v>
      </c>
    </row>
    <row r="61" spans="1:30" x14ac:dyDescent="0.2">
      <c r="A61" s="83" t="str">
        <f t="shared" si="5"/>
        <v>2</v>
      </c>
      <c r="B61" s="86" t="str">
        <f t="shared" si="6"/>
        <v>Ronald Jordan</v>
      </c>
      <c r="C61" s="12">
        <v>5</v>
      </c>
      <c r="D61" s="13">
        <v>4</v>
      </c>
      <c r="E61" s="13">
        <v>1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37</v>
      </c>
      <c r="P61" s="56">
        <f t="shared" si="9"/>
        <v>24</v>
      </c>
      <c r="Q61" s="56">
        <f t="shared" si="9"/>
        <v>7</v>
      </c>
      <c r="R61" s="91">
        <f t="shared" si="9"/>
        <v>13</v>
      </c>
      <c r="S61" s="85">
        <f t="shared" si="8"/>
        <v>0.64864864864864868</v>
      </c>
      <c r="U61" s="43" t="s">
        <v>112</v>
      </c>
      <c r="V61" s="86" t="s">
        <v>220</v>
      </c>
      <c r="W61" s="59">
        <v>13</v>
      </c>
      <c r="X61" s="59">
        <v>13</v>
      </c>
      <c r="Y61" s="60">
        <v>0.64864864864864868</v>
      </c>
      <c r="Z61" s="60" t="s">
        <v>270</v>
      </c>
      <c r="AA61" s="60">
        <v>1.4444444444444444</v>
      </c>
      <c r="AB61" s="60" t="s">
        <v>270</v>
      </c>
      <c r="AC61" s="59">
        <v>9</v>
      </c>
      <c r="AD61" s="105">
        <v>0.64864864864864868</v>
      </c>
    </row>
    <row r="62" spans="1:30" x14ac:dyDescent="0.2">
      <c r="A62" s="83" t="str">
        <f t="shared" si="5"/>
        <v>1</v>
      </c>
      <c r="B62" s="86" t="str">
        <f t="shared" si="6"/>
        <v>Jason Gainey</v>
      </c>
      <c r="C62" s="12">
        <v>4</v>
      </c>
      <c r="D62" s="13">
        <v>1</v>
      </c>
      <c r="E62" s="13">
        <v>3</v>
      </c>
      <c r="F62" s="14">
        <v>2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36</v>
      </c>
      <c r="P62" s="56">
        <f t="shared" si="10"/>
        <v>7</v>
      </c>
      <c r="Q62" s="56">
        <f t="shared" si="10"/>
        <v>20</v>
      </c>
      <c r="R62" s="91">
        <f t="shared" si="10"/>
        <v>15</v>
      </c>
      <c r="S62" s="85">
        <f t="shared" si="8"/>
        <v>0.19444444444444445</v>
      </c>
      <c r="U62" s="43" t="s">
        <v>114</v>
      </c>
      <c r="V62" s="86" t="s">
        <v>221</v>
      </c>
      <c r="W62" s="59">
        <v>15</v>
      </c>
      <c r="X62" s="59">
        <v>15</v>
      </c>
      <c r="Y62" s="60">
        <v>0.19444444444444445</v>
      </c>
      <c r="Z62" s="60" t="s">
        <v>270</v>
      </c>
      <c r="AA62" s="60">
        <v>1.6666666666666667</v>
      </c>
      <c r="AB62" s="60" t="s">
        <v>270</v>
      </c>
      <c r="AC62" s="59">
        <v>9</v>
      </c>
      <c r="AD62" s="105">
        <v>0.19444444444444445</v>
      </c>
    </row>
    <row r="63" spans="1:30" x14ac:dyDescent="0.2">
      <c r="A63" s="83" t="str">
        <f t="shared" si="5"/>
        <v>16</v>
      </c>
      <c r="B63" s="86" t="str">
        <f t="shared" si="6"/>
        <v>John Ingram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27</v>
      </c>
      <c r="P63" s="56">
        <f t="shared" si="11"/>
        <v>12</v>
      </c>
      <c r="Q63" s="56">
        <f t="shared" si="11"/>
        <v>8</v>
      </c>
      <c r="R63" s="91">
        <f t="shared" si="11"/>
        <v>4</v>
      </c>
      <c r="S63" s="85">
        <f t="shared" si="8"/>
        <v>0.44444444444444442</v>
      </c>
      <c r="U63" s="43" t="s">
        <v>175</v>
      </c>
      <c r="V63" s="86" t="s">
        <v>222</v>
      </c>
      <c r="W63" s="59">
        <v>4</v>
      </c>
      <c r="X63" s="59">
        <v>4</v>
      </c>
      <c r="Y63" s="60">
        <v>0.44444444444444442</v>
      </c>
      <c r="Z63" s="60" t="s">
        <v>270</v>
      </c>
      <c r="AA63" s="60">
        <v>0.5714285714285714</v>
      </c>
      <c r="AB63" s="60" t="s">
        <v>270</v>
      </c>
      <c r="AC63" s="59">
        <v>7</v>
      </c>
      <c r="AD63" s="105">
        <v>0.44444444444444442</v>
      </c>
    </row>
    <row r="64" spans="1:30" x14ac:dyDescent="0.2">
      <c r="A64" s="83" t="str">
        <f t="shared" si="5"/>
        <v>55</v>
      </c>
      <c r="B64" s="86" t="str">
        <f t="shared" si="6"/>
        <v>Larry Reed</v>
      </c>
      <c r="C64" s="12">
        <v>3</v>
      </c>
      <c r="D64" s="13">
        <v>1</v>
      </c>
      <c r="E64" s="13">
        <v>0</v>
      </c>
      <c r="F64" s="14">
        <v>1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17</v>
      </c>
      <c r="P64" s="56">
        <f t="shared" si="12"/>
        <v>2</v>
      </c>
      <c r="Q64" s="56">
        <f t="shared" si="12"/>
        <v>6</v>
      </c>
      <c r="R64" s="91">
        <f t="shared" si="12"/>
        <v>1</v>
      </c>
      <c r="S64" s="85">
        <f t="shared" si="8"/>
        <v>0.11764705882352941</v>
      </c>
      <c r="U64" s="43" t="s">
        <v>122</v>
      </c>
      <c r="V64" s="86" t="s">
        <v>62</v>
      </c>
      <c r="W64" s="59">
        <v>1</v>
      </c>
      <c r="X64" s="59">
        <v>1</v>
      </c>
      <c r="Y64" s="60">
        <v>0.11764705882352941</v>
      </c>
      <c r="Z64" s="60" t="s">
        <v>276</v>
      </c>
      <c r="AA64" s="60">
        <v>0.16666666666666666</v>
      </c>
      <c r="AB64" s="60" t="s">
        <v>270</v>
      </c>
      <c r="AC64" s="59">
        <v>6</v>
      </c>
      <c r="AD64" s="105">
        <v>0.1</v>
      </c>
    </row>
    <row r="65" spans="1:30" x14ac:dyDescent="0.2">
      <c r="A65" s="83" t="str">
        <f t="shared" si="5"/>
        <v>21</v>
      </c>
      <c r="B65" s="86" t="str">
        <f t="shared" si="6"/>
        <v>Sarah Hernandez</v>
      </c>
      <c r="C65" s="12">
        <v>4</v>
      </c>
      <c r="D65" s="13">
        <v>0</v>
      </c>
      <c r="E65" s="13">
        <v>2</v>
      </c>
      <c r="F65" s="14">
        <v>1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15</v>
      </c>
      <c r="P65" s="56">
        <f t="shared" si="13"/>
        <v>2</v>
      </c>
      <c r="Q65" s="56">
        <f t="shared" si="13"/>
        <v>6</v>
      </c>
      <c r="R65" s="91">
        <f t="shared" si="13"/>
        <v>2</v>
      </c>
      <c r="S65" s="85">
        <f t="shared" si="8"/>
        <v>0.13333333333333333</v>
      </c>
      <c r="U65" s="43" t="s">
        <v>111</v>
      </c>
      <c r="V65" s="86" t="s">
        <v>346</v>
      </c>
      <c r="W65" s="59">
        <v>2</v>
      </c>
      <c r="X65" s="59">
        <v>2</v>
      </c>
      <c r="Y65" s="60">
        <v>0.13333333333333333</v>
      </c>
      <c r="Z65" s="60" t="s">
        <v>276</v>
      </c>
      <c r="AA65" s="60">
        <v>0.4</v>
      </c>
      <c r="AB65" s="60" t="s">
        <v>270</v>
      </c>
      <c r="AC65" s="59">
        <v>5</v>
      </c>
      <c r="AD65" s="105">
        <v>0.1</v>
      </c>
    </row>
    <row r="66" spans="1:30" x14ac:dyDescent="0.2">
      <c r="A66" s="83" t="str">
        <f t="shared" si="5"/>
        <v>4</v>
      </c>
      <c r="B66" s="86" t="str">
        <f t="shared" si="6"/>
        <v>Julius Artis</v>
      </c>
      <c r="C66" s="12">
        <v>4</v>
      </c>
      <c r="D66" s="13">
        <v>0</v>
      </c>
      <c r="E66" s="13">
        <v>2</v>
      </c>
      <c r="F66" s="14">
        <v>1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35</v>
      </c>
      <c r="P66" s="56">
        <f t="shared" si="14"/>
        <v>6</v>
      </c>
      <c r="Q66" s="56">
        <f t="shared" si="14"/>
        <v>20</v>
      </c>
      <c r="R66" s="91">
        <f t="shared" si="14"/>
        <v>4</v>
      </c>
      <c r="S66" s="85">
        <f t="shared" si="8"/>
        <v>0.17142857142857143</v>
      </c>
      <c r="U66" s="43" t="s">
        <v>118</v>
      </c>
      <c r="V66" s="86" t="s">
        <v>344</v>
      </c>
      <c r="W66" s="59">
        <v>4</v>
      </c>
      <c r="X66" s="59">
        <v>4</v>
      </c>
      <c r="Y66" s="60">
        <v>0.17142857142857143</v>
      </c>
      <c r="Z66" s="60" t="s">
        <v>270</v>
      </c>
      <c r="AA66" s="60">
        <v>0.44444444444444442</v>
      </c>
      <c r="AB66" s="60" t="s">
        <v>270</v>
      </c>
      <c r="AC66" s="59">
        <v>9</v>
      </c>
      <c r="AD66" s="105">
        <v>0.17142857142857143</v>
      </c>
    </row>
    <row r="67" spans="1:30" x14ac:dyDescent="0.2">
      <c r="A67" s="83" t="str">
        <f t="shared" si="5"/>
        <v>32</v>
      </c>
      <c r="B67" s="86" t="str">
        <f t="shared" si="6"/>
        <v>OJ McNair</v>
      </c>
      <c r="C67" s="12">
        <v>1</v>
      </c>
      <c r="D67" s="13">
        <v>1</v>
      </c>
      <c r="E67" s="13">
        <v>0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16</v>
      </c>
      <c r="P67" s="56">
        <f t="shared" si="15"/>
        <v>1</v>
      </c>
      <c r="Q67" s="56">
        <f t="shared" si="15"/>
        <v>10</v>
      </c>
      <c r="R67" s="91">
        <f t="shared" si="15"/>
        <v>0</v>
      </c>
      <c r="S67" s="85">
        <f t="shared" si="8"/>
        <v>6.25E-2</v>
      </c>
      <c r="U67" s="43" t="s">
        <v>188</v>
      </c>
      <c r="V67" s="86" t="s">
        <v>345</v>
      </c>
      <c r="W67" s="59">
        <v>0</v>
      </c>
      <c r="X67" s="59" t="s">
        <v>442</v>
      </c>
      <c r="Y67" s="60">
        <v>6.25E-2</v>
      </c>
      <c r="Z67" s="60" t="s">
        <v>276</v>
      </c>
      <c r="AA67" s="60">
        <v>0</v>
      </c>
      <c r="AB67" s="60" t="s">
        <v>270</v>
      </c>
      <c r="AC67" s="59">
        <v>6</v>
      </c>
      <c r="AD67" s="105">
        <v>0.05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Elzie Haskett</v>
      </c>
      <c r="C78" s="20">
        <v>26</v>
      </c>
      <c r="D78" s="21">
        <v>8</v>
      </c>
      <c r="E78" s="21">
        <v>11</v>
      </c>
      <c r="F78" s="22">
        <v>5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223</v>
      </c>
      <c r="P78" s="21">
        <f t="shared" si="25"/>
        <v>67</v>
      </c>
      <c r="Q78" s="142">
        <f t="shared" si="25"/>
        <v>97</v>
      </c>
      <c r="R78" s="141"/>
      <c r="S78" s="143">
        <f>SUM(Q78/O78)</f>
        <v>0.4349775784753363</v>
      </c>
      <c r="V78" s="56" t="s">
        <v>23</v>
      </c>
      <c r="W78" s="59">
        <v>45</v>
      </c>
      <c r="X78" s="59">
        <v>45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90"/>
      <c r="D79" s="56"/>
      <c r="E79" s="56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0.64864864864864868</v>
      </c>
      <c r="Z79" s="68"/>
      <c r="AA79" s="68">
        <v>1.6666666666666667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26</v>
      </c>
      <c r="D82" s="29">
        <f t="shared" si="26"/>
        <v>8</v>
      </c>
      <c r="E82" s="29">
        <f t="shared" si="26"/>
        <v>11</v>
      </c>
      <c r="F82" s="29">
        <f t="shared" si="26"/>
        <v>5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223</v>
      </c>
      <c r="P82" s="29">
        <f t="shared" si="26"/>
        <v>67</v>
      </c>
      <c r="Q82" s="29">
        <f t="shared" si="26"/>
        <v>97</v>
      </c>
      <c r="R82" s="29">
        <f t="shared" si="26"/>
        <v>45</v>
      </c>
      <c r="S82" s="69">
        <f>AVERAGE(P82/O82)</f>
        <v>0.30044843049327352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223</v>
      </c>
      <c r="D83" s="29">
        <f>SUM(P55,D82)</f>
        <v>67</v>
      </c>
      <c r="E83" s="29">
        <f>SUM(Q55,E82)</f>
        <v>97</v>
      </c>
      <c r="F83" s="29">
        <f>SUM(R55,F82)</f>
        <v>45</v>
      </c>
      <c r="G83" s="29">
        <f t="shared" ref="G83:M83" si="27">SUM(C83,G82)</f>
        <v>223</v>
      </c>
      <c r="H83" s="29">
        <f t="shared" si="27"/>
        <v>67</v>
      </c>
      <c r="I83" s="29">
        <f t="shared" si="27"/>
        <v>97</v>
      </c>
      <c r="J83" s="29">
        <f t="shared" si="27"/>
        <v>45</v>
      </c>
      <c r="K83" s="29">
        <f t="shared" si="27"/>
        <v>223</v>
      </c>
      <c r="L83" s="29">
        <f t="shared" si="27"/>
        <v>67</v>
      </c>
      <c r="M83" s="29">
        <f t="shared" si="27"/>
        <v>97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0.46825396825396826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9</v>
      </c>
      <c r="E86" s="73" t="s">
        <v>32</v>
      </c>
      <c r="V86" s="77" t="s">
        <v>29</v>
      </c>
      <c r="W86" s="61" t="s">
        <v>224</v>
      </c>
      <c r="X86" s="79">
        <v>0.56502242152466375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5" priority="5" stopIfTrue="1" operator="equal">
      <formula>$Y$79</formula>
    </cfRule>
  </conditionalFormatting>
  <conditionalFormatting sqref="AA59:AB74 AA77:AB77">
    <cfRule type="cellIs" dxfId="4" priority="6" stopIfTrue="1" operator="equal">
      <formula>$AA$79</formula>
    </cfRule>
  </conditionalFormatting>
  <conditionalFormatting sqref="Y75:Z75">
    <cfRule type="cellIs" dxfId="3" priority="3" stopIfTrue="1" operator="equal">
      <formula>$Y$79</formula>
    </cfRule>
  </conditionalFormatting>
  <conditionalFormatting sqref="AA75:AB75">
    <cfRule type="cellIs" dxfId="2" priority="4" stopIfTrue="1" operator="equal">
      <formula>$AA$79</formula>
    </cfRule>
  </conditionalFormatting>
  <conditionalFormatting sqref="Y76:Z76">
    <cfRule type="cellIs" dxfId="1" priority="1" stopIfTrue="1" operator="equal">
      <formula>$Y$79</formula>
    </cfRule>
  </conditionalFormatting>
  <conditionalFormatting sqref="AA76:AB76">
    <cfRule type="cellIs" dxfId="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  <pageSetUpPr fitToPage="1"/>
  </sheetPr>
  <dimension ref="A1:J257"/>
  <sheetViews>
    <sheetView zoomScaleNormal="100" workbookViewId="0"/>
  </sheetViews>
  <sheetFormatPr defaultRowHeight="12.75" x14ac:dyDescent="0.2"/>
  <cols>
    <col min="1" max="1" width="22.28515625" style="181" customWidth="1"/>
    <col min="2" max="2" width="19" style="181" customWidth="1"/>
    <col min="3" max="3" width="5" style="183" customWidth="1"/>
    <col min="4" max="7" width="4.7109375" style="181" customWidth="1"/>
    <col min="8" max="8" width="6.42578125" style="182" customWidth="1"/>
    <col min="9" max="9" width="7.7109375" style="181" customWidth="1"/>
    <col min="10" max="10" width="7.42578125" style="181" customWidth="1"/>
    <col min="11" max="16384" width="9.140625" style="181"/>
  </cols>
  <sheetData>
    <row r="1" spans="1:10" x14ac:dyDescent="0.2">
      <c r="A1" s="181" t="s">
        <v>70</v>
      </c>
      <c r="B1" s="181" t="s">
        <v>70</v>
      </c>
      <c r="C1" s="181" t="s">
        <v>70</v>
      </c>
      <c r="D1" s="181" t="s">
        <v>70</v>
      </c>
      <c r="E1" s="181" t="s">
        <v>70</v>
      </c>
      <c r="F1" s="181" t="s">
        <v>70</v>
      </c>
      <c r="G1" s="181" t="s">
        <v>70</v>
      </c>
      <c r="H1" s="181" t="s">
        <v>70</v>
      </c>
      <c r="I1" s="181" t="s">
        <v>70</v>
      </c>
      <c r="J1" s="181" t="s">
        <v>70</v>
      </c>
    </row>
    <row r="2" spans="1:10" x14ac:dyDescent="0.2">
      <c r="A2" s="199" t="s">
        <v>36</v>
      </c>
      <c r="B2" s="199" t="s">
        <v>33</v>
      </c>
      <c r="C2" s="198" t="s">
        <v>45</v>
      </c>
      <c r="D2" s="196" t="s">
        <v>4</v>
      </c>
      <c r="E2" s="197" t="s">
        <v>5</v>
      </c>
      <c r="F2" s="196" t="s">
        <v>6</v>
      </c>
      <c r="G2" s="197" t="s">
        <v>7</v>
      </c>
      <c r="H2" s="196" t="s">
        <v>46</v>
      </c>
      <c r="I2" s="196" t="s">
        <v>443</v>
      </c>
      <c r="J2" s="196" t="s">
        <v>47</v>
      </c>
    </row>
    <row r="3" spans="1:10" x14ac:dyDescent="0.2">
      <c r="A3" s="189" t="s">
        <v>281</v>
      </c>
      <c r="B3" s="195" t="s">
        <v>250</v>
      </c>
      <c r="C3" s="190">
        <v>8</v>
      </c>
      <c r="D3" s="194">
        <v>35</v>
      </c>
      <c r="E3" s="191">
        <v>12</v>
      </c>
      <c r="F3" s="192">
        <v>15</v>
      </c>
      <c r="G3" s="191">
        <v>3</v>
      </c>
      <c r="H3" s="185">
        <f>IF(D3=0,0,E3/D3)</f>
        <v>0.34285714285714286</v>
      </c>
      <c r="I3" s="185">
        <f>IF(D3=0,0,F3/D3)</f>
        <v>0.42857142857142855</v>
      </c>
      <c r="J3" s="184">
        <f>G3/C3</f>
        <v>0.375</v>
      </c>
    </row>
    <row r="4" spans="1:10" x14ac:dyDescent="0.2">
      <c r="A4" s="189" t="s">
        <v>281</v>
      </c>
      <c r="B4" s="186" t="s">
        <v>95</v>
      </c>
      <c r="C4" s="190">
        <v>5</v>
      </c>
      <c r="D4" s="186">
        <v>20</v>
      </c>
      <c r="E4" s="182">
        <v>9</v>
      </c>
      <c r="F4" s="186">
        <v>7</v>
      </c>
      <c r="G4" s="182">
        <v>11</v>
      </c>
      <c r="H4" s="185">
        <f>IF(D4=0,0,E4/D4)</f>
        <v>0.45</v>
      </c>
      <c r="I4" s="185">
        <f>IF(D4=0,0,F4/D4)</f>
        <v>0.35</v>
      </c>
      <c r="J4" s="184">
        <f>G4/C4</f>
        <v>2.2000000000000002</v>
      </c>
    </row>
    <row r="5" spans="1:10" x14ac:dyDescent="0.2">
      <c r="A5" s="189" t="s">
        <v>281</v>
      </c>
      <c r="B5" s="193" t="s">
        <v>361</v>
      </c>
      <c r="C5" s="190">
        <v>8</v>
      </c>
      <c r="D5" s="192">
        <v>36</v>
      </c>
      <c r="E5" s="191">
        <v>13</v>
      </c>
      <c r="F5" s="192">
        <v>12</v>
      </c>
      <c r="G5" s="191">
        <v>11</v>
      </c>
      <c r="H5" s="185">
        <f>IF(D5=0,0,E5/D5)</f>
        <v>0.3611111111111111</v>
      </c>
      <c r="I5" s="185">
        <f>IF(D5=0,0,F5/D5)</f>
        <v>0.33333333333333331</v>
      </c>
      <c r="J5" s="184">
        <f>G5/C5</f>
        <v>1.375</v>
      </c>
    </row>
    <row r="6" spans="1:10" x14ac:dyDescent="0.2">
      <c r="A6" s="189" t="s">
        <v>281</v>
      </c>
      <c r="B6" s="193" t="s">
        <v>254</v>
      </c>
      <c r="C6" s="190">
        <v>8</v>
      </c>
      <c r="D6" s="192">
        <v>31</v>
      </c>
      <c r="E6" s="191">
        <v>8</v>
      </c>
      <c r="F6" s="192">
        <v>19</v>
      </c>
      <c r="G6" s="191">
        <v>1</v>
      </c>
      <c r="H6" s="185">
        <f>IF(D6=0,0,E6/D6)</f>
        <v>0.25806451612903225</v>
      </c>
      <c r="I6" s="185">
        <f>IF(D6=0,0,F6/D6)</f>
        <v>0.61290322580645162</v>
      </c>
      <c r="J6" s="184">
        <f>G6/C6</f>
        <v>0.125</v>
      </c>
    </row>
    <row r="7" spans="1:10" x14ac:dyDescent="0.2">
      <c r="A7" s="189" t="s">
        <v>281</v>
      </c>
      <c r="B7" s="193" t="s">
        <v>253</v>
      </c>
      <c r="C7" s="190">
        <v>3</v>
      </c>
      <c r="D7" s="192">
        <v>2</v>
      </c>
      <c r="E7" s="191">
        <v>0</v>
      </c>
      <c r="F7" s="192">
        <v>2</v>
      </c>
      <c r="G7" s="191">
        <v>0</v>
      </c>
      <c r="H7" s="185">
        <f>IF(D7=0,0,E7/D7)</f>
        <v>0</v>
      </c>
      <c r="I7" s="185">
        <f>IF(D7=0,0,F7/D7)</f>
        <v>1</v>
      </c>
      <c r="J7" s="184">
        <f>G7/C7</f>
        <v>0</v>
      </c>
    </row>
    <row r="8" spans="1:10" x14ac:dyDescent="0.2">
      <c r="A8" s="189" t="s">
        <v>281</v>
      </c>
      <c r="B8" s="193" t="s">
        <v>143</v>
      </c>
      <c r="C8" s="190">
        <v>8</v>
      </c>
      <c r="D8" s="192">
        <v>33</v>
      </c>
      <c r="E8" s="191">
        <v>4</v>
      </c>
      <c r="F8" s="192">
        <v>7</v>
      </c>
      <c r="G8" s="191">
        <v>5</v>
      </c>
      <c r="H8" s="185">
        <f>IF(D8=0,0,E8/D8)</f>
        <v>0.12121212121212122</v>
      </c>
      <c r="I8" s="185">
        <f>IF(D8=0,0,F8/D8)</f>
        <v>0.21212121212121213</v>
      </c>
      <c r="J8" s="184">
        <f>G8/C8</f>
        <v>0.625</v>
      </c>
    </row>
    <row r="9" spans="1:10" x14ac:dyDescent="0.2">
      <c r="A9" s="189" t="s">
        <v>281</v>
      </c>
      <c r="B9" s="193" t="s">
        <v>217</v>
      </c>
      <c r="C9" s="190">
        <v>8</v>
      </c>
      <c r="D9" s="192">
        <v>16</v>
      </c>
      <c r="E9" s="191">
        <v>2</v>
      </c>
      <c r="F9" s="192">
        <v>9</v>
      </c>
      <c r="G9" s="191">
        <v>5</v>
      </c>
      <c r="H9" s="185">
        <f>IF(D9=0,0,E9/D9)</f>
        <v>0.125</v>
      </c>
      <c r="I9" s="185">
        <f>IF(D9=0,0,F9/D9)</f>
        <v>0.5625</v>
      </c>
      <c r="J9" s="184">
        <f>G9/C9</f>
        <v>0.625</v>
      </c>
    </row>
    <row r="10" spans="1:10" x14ac:dyDescent="0.2">
      <c r="A10" s="189" t="s">
        <v>281</v>
      </c>
      <c r="B10" s="186" t="s">
        <v>251</v>
      </c>
      <c r="C10" s="190">
        <v>8</v>
      </c>
      <c r="D10" s="186">
        <v>29</v>
      </c>
      <c r="E10" s="182">
        <v>12</v>
      </c>
      <c r="F10" s="186">
        <v>16</v>
      </c>
      <c r="G10" s="182">
        <v>23</v>
      </c>
      <c r="H10" s="185">
        <f>IF(D10=0,0,E10/D10)</f>
        <v>0.41379310344827586</v>
      </c>
      <c r="I10" s="185">
        <f>IF(D10=0,0,F10/D10)</f>
        <v>0.55172413793103448</v>
      </c>
      <c r="J10" s="184">
        <f>G10/C10</f>
        <v>2.875</v>
      </c>
    </row>
    <row r="11" spans="1:10" x14ac:dyDescent="0.2">
      <c r="A11" s="189" t="s">
        <v>162</v>
      </c>
      <c r="B11" s="193" t="s">
        <v>117</v>
      </c>
      <c r="C11" s="190">
        <v>8</v>
      </c>
      <c r="D11" s="192">
        <v>23</v>
      </c>
      <c r="E11" s="191">
        <v>2</v>
      </c>
      <c r="F11" s="192">
        <v>10</v>
      </c>
      <c r="G11" s="191">
        <v>0</v>
      </c>
      <c r="H11" s="185">
        <f>IF(D11=0,0,E11/D11)</f>
        <v>8.6956521739130432E-2</v>
      </c>
      <c r="I11" s="185">
        <f>IF(D11=0,0,F11/D11)</f>
        <v>0.43478260869565216</v>
      </c>
      <c r="J11" s="184">
        <f>G11/C11</f>
        <v>0</v>
      </c>
    </row>
    <row r="12" spans="1:10" x14ac:dyDescent="0.2">
      <c r="A12" s="189" t="s">
        <v>162</v>
      </c>
      <c r="B12" s="186" t="s">
        <v>428</v>
      </c>
      <c r="C12" s="190">
        <v>8</v>
      </c>
      <c r="D12" s="186">
        <v>28</v>
      </c>
      <c r="E12" s="182">
        <v>8</v>
      </c>
      <c r="F12" s="186">
        <v>12</v>
      </c>
      <c r="G12" s="182">
        <v>11</v>
      </c>
      <c r="H12" s="185">
        <f>IF(D12=0,0,E12/D12)</f>
        <v>0.2857142857142857</v>
      </c>
      <c r="I12" s="185">
        <f>IF(D12=0,0,F12/D12)</f>
        <v>0.42857142857142855</v>
      </c>
      <c r="J12" s="184">
        <f>G12/C12</f>
        <v>1.375</v>
      </c>
    </row>
    <row r="13" spans="1:10" x14ac:dyDescent="0.2">
      <c r="A13" s="189" t="s">
        <v>162</v>
      </c>
      <c r="B13" s="186" t="s">
        <v>255</v>
      </c>
      <c r="C13" s="190">
        <v>4</v>
      </c>
      <c r="D13" s="192">
        <v>5</v>
      </c>
      <c r="E13" s="191">
        <v>1</v>
      </c>
      <c r="F13" s="192">
        <v>3</v>
      </c>
      <c r="G13" s="191">
        <v>0</v>
      </c>
      <c r="H13" s="185">
        <f>IF(D13=0,0,E13/D13)</f>
        <v>0.2</v>
      </c>
      <c r="I13" s="185">
        <f>IF(D13=0,0,F13/D13)</f>
        <v>0.6</v>
      </c>
      <c r="J13" s="184">
        <f>G13/C13</f>
        <v>0</v>
      </c>
    </row>
    <row r="14" spans="1:10" x14ac:dyDescent="0.2">
      <c r="A14" s="189" t="s">
        <v>162</v>
      </c>
      <c r="B14" s="186" t="s">
        <v>256</v>
      </c>
      <c r="C14" s="190">
        <v>8</v>
      </c>
      <c r="D14" s="186">
        <v>30</v>
      </c>
      <c r="E14" s="182">
        <v>5</v>
      </c>
      <c r="F14" s="186">
        <v>14</v>
      </c>
      <c r="G14" s="182">
        <v>26</v>
      </c>
      <c r="H14" s="185">
        <f>IF(D14=0,0,E14/D14)</f>
        <v>0.16666666666666666</v>
      </c>
      <c r="I14" s="185">
        <f>IF(D14=0,0,F14/D14)</f>
        <v>0.46666666666666667</v>
      </c>
      <c r="J14" s="184">
        <f>G14/C14</f>
        <v>3.25</v>
      </c>
    </row>
    <row r="15" spans="1:10" x14ac:dyDescent="0.2">
      <c r="A15" s="189" t="s">
        <v>162</v>
      </c>
      <c r="B15" s="193" t="s">
        <v>427</v>
      </c>
      <c r="C15" s="190">
        <v>8</v>
      </c>
      <c r="D15" s="192">
        <v>26</v>
      </c>
      <c r="E15" s="191">
        <v>3</v>
      </c>
      <c r="F15" s="192">
        <v>11</v>
      </c>
      <c r="G15" s="191">
        <v>1</v>
      </c>
      <c r="H15" s="185">
        <f>IF(D15=0,0,E15/D15)</f>
        <v>0.11538461538461539</v>
      </c>
      <c r="I15" s="185">
        <f>IF(D15=0,0,F15/D15)</f>
        <v>0.42307692307692307</v>
      </c>
      <c r="J15" s="184">
        <f>G15/C15</f>
        <v>0.125</v>
      </c>
    </row>
    <row r="16" spans="1:10" x14ac:dyDescent="0.2">
      <c r="A16" s="189" t="s">
        <v>162</v>
      </c>
      <c r="B16" s="186" t="s">
        <v>167</v>
      </c>
      <c r="C16" s="190">
        <v>7</v>
      </c>
      <c r="D16" s="186">
        <v>20</v>
      </c>
      <c r="E16" s="182">
        <v>8</v>
      </c>
      <c r="F16" s="186">
        <v>8</v>
      </c>
      <c r="G16" s="182">
        <v>3</v>
      </c>
      <c r="H16" s="185">
        <f>IF(D16=0,0,E16/D16)</f>
        <v>0.4</v>
      </c>
      <c r="I16" s="185">
        <f>IF(D16=0,0,F16/D16)</f>
        <v>0.4</v>
      </c>
      <c r="J16" s="184">
        <f>G16/C16</f>
        <v>0.42857142857142855</v>
      </c>
    </row>
    <row r="17" spans="1:10" x14ac:dyDescent="0.2">
      <c r="A17" s="189" t="s">
        <v>162</v>
      </c>
      <c r="B17" s="186" t="s">
        <v>325</v>
      </c>
      <c r="C17" s="190">
        <v>5</v>
      </c>
      <c r="D17" s="186">
        <v>15</v>
      </c>
      <c r="E17" s="182">
        <v>6</v>
      </c>
      <c r="F17" s="186">
        <v>6</v>
      </c>
      <c r="G17" s="182">
        <v>0</v>
      </c>
      <c r="H17" s="185">
        <f>IF(D17=0,0,E17/D17)</f>
        <v>0.4</v>
      </c>
      <c r="I17" s="185">
        <f>IF(D17=0,0,F17/D17)</f>
        <v>0.4</v>
      </c>
      <c r="J17" s="184">
        <f>G17/C17</f>
        <v>0</v>
      </c>
    </row>
    <row r="18" spans="1:10" x14ac:dyDescent="0.2">
      <c r="A18" s="189" t="s">
        <v>162</v>
      </c>
      <c r="B18" s="186" t="s">
        <v>326</v>
      </c>
      <c r="C18" s="190">
        <v>7</v>
      </c>
      <c r="D18" s="186">
        <v>18</v>
      </c>
      <c r="E18" s="182">
        <v>3</v>
      </c>
      <c r="F18" s="186">
        <v>12</v>
      </c>
      <c r="G18" s="182">
        <v>2</v>
      </c>
      <c r="H18" s="185">
        <f>IF(D18=0,0,E18/D18)</f>
        <v>0.16666666666666666</v>
      </c>
      <c r="I18" s="185">
        <f>IF(D18=0,0,F18/D18)</f>
        <v>0.66666666666666663</v>
      </c>
      <c r="J18" s="184">
        <f>G18/C18</f>
        <v>0.2857142857142857</v>
      </c>
    </row>
    <row r="19" spans="1:10" x14ac:dyDescent="0.2">
      <c r="A19" s="189" t="s">
        <v>162</v>
      </c>
      <c r="B19" s="186" t="s">
        <v>408</v>
      </c>
      <c r="C19" s="190">
        <v>3</v>
      </c>
      <c r="D19" s="186">
        <v>3</v>
      </c>
      <c r="E19" s="182">
        <v>0</v>
      </c>
      <c r="F19" s="186">
        <v>2</v>
      </c>
      <c r="G19" s="182">
        <v>0</v>
      </c>
      <c r="H19" s="185">
        <f>IF(D19=0,0,E19/D19)</f>
        <v>0</v>
      </c>
      <c r="I19" s="185">
        <f>IF(D19=0,0,F19/D19)</f>
        <v>0.66666666666666663</v>
      </c>
      <c r="J19" s="184">
        <f>G19/C19</f>
        <v>0</v>
      </c>
    </row>
    <row r="20" spans="1:10" x14ac:dyDescent="0.2">
      <c r="A20" s="189" t="s">
        <v>162</v>
      </c>
      <c r="B20" s="186" t="s">
        <v>409</v>
      </c>
      <c r="C20" s="190">
        <v>5</v>
      </c>
      <c r="D20" s="186">
        <v>5</v>
      </c>
      <c r="E20" s="182">
        <v>0</v>
      </c>
      <c r="F20" s="186">
        <v>2</v>
      </c>
      <c r="G20" s="182">
        <v>0</v>
      </c>
      <c r="H20" s="185">
        <f>IF(D20=0,0,E20/D20)</f>
        <v>0</v>
      </c>
      <c r="I20" s="185">
        <f>IF(D20=0,0,F20/D20)</f>
        <v>0.4</v>
      </c>
      <c r="J20" s="184">
        <f>G20/C20</f>
        <v>0</v>
      </c>
    </row>
    <row r="21" spans="1:10" x14ac:dyDescent="0.2">
      <c r="A21" s="189" t="s">
        <v>162</v>
      </c>
      <c r="B21" s="186" t="s">
        <v>384</v>
      </c>
      <c r="C21" s="190">
        <v>1</v>
      </c>
      <c r="D21" s="186">
        <v>2</v>
      </c>
      <c r="E21" s="182">
        <v>1</v>
      </c>
      <c r="F21" s="186">
        <v>1</v>
      </c>
      <c r="G21" s="182">
        <v>0</v>
      </c>
      <c r="H21" s="185">
        <f>IF(D21=0,0,E21/D21)</f>
        <v>0.5</v>
      </c>
      <c r="I21" s="185">
        <f>IF(D21=0,0,F21/D21)</f>
        <v>0.5</v>
      </c>
      <c r="J21" s="188">
        <f>G21/C21</f>
        <v>0</v>
      </c>
    </row>
    <row r="22" spans="1:10" x14ac:dyDescent="0.2">
      <c r="A22" s="189" t="s">
        <v>164</v>
      </c>
      <c r="B22" s="186" t="s">
        <v>199</v>
      </c>
      <c r="C22" s="190">
        <v>8</v>
      </c>
      <c r="D22" s="186">
        <v>1</v>
      </c>
      <c r="E22" s="182">
        <v>0</v>
      </c>
      <c r="F22" s="186">
        <v>0</v>
      </c>
      <c r="G22" s="182">
        <v>1</v>
      </c>
      <c r="H22" s="185">
        <f>IF(D22=0,0,E22/D22)</f>
        <v>0</v>
      </c>
      <c r="I22" s="185">
        <f>IF(D22=0,0,F22/D22)</f>
        <v>0</v>
      </c>
      <c r="J22" s="184">
        <f>G22/C22</f>
        <v>0.125</v>
      </c>
    </row>
    <row r="23" spans="1:10" x14ac:dyDescent="0.2">
      <c r="A23" s="189" t="s">
        <v>164</v>
      </c>
      <c r="B23" s="186" t="s">
        <v>200</v>
      </c>
      <c r="C23" s="190">
        <v>9</v>
      </c>
      <c r="D23" s="186">
        <v>36</v>
      </c>
      <c r="E23" s="182">
        <v>12</v>
      </c>
      <c r="F23" s="186">
        <v>16</v>
      </c>
      <c r="G23" s="182">
        <v>16</v>
      </c>
      <c r="H23" s="185">
        <f>IF(D23=0,0,E23/D23)</f>
        <v>0.33333333333333331</v>
      </c>
      <c r="I23" s="185">
        <f>IF(D23=0,0,F23/D23)</f>
        <v>0.44444444444444442</v>
      </c>
      <c r="J23" s="184">
        <f>G23/C23</f>
        <v>1.7777777777777777</v>
      </c>
    </row>
    <row r="24" spans="1:10" x14ac:dyDescent="0.2">
      <c r="A24" s="189" t="s">
        <v>164</v>
      </c>
      <c r="B24" s="186" t="s">
        <v>226</v>
      </c>
      <c r="C24" s="190">
        <v>4</v>
      </c>
      <c r="D24" s="186">
        <v>6</v>
      </c>
      <c r="E24" s="182">
        <v>0</v>
      </c>
      <c r="F24" s="186">
        <v>3</v>
      </c>
      <c r="G24" s="182">
        <v>0</v>
      </c>
      <c r="H24" s="185">
        <f>IF(D24=0,0,E24/D24)</f>
        <v>0</v>
      </c>
      <c r="I24" s="185">
        <f>IF(D24=0,0,F24/D24)</f>
        <v>0.5</v>
      </c>
      <c r="J24" s="188">
        <f>G24/C24</f>
        <v>0</v>
      </c>
    </row>
    <row r="25" spans="1:10" x14ac:dyDescent="0.2">
      <c r="A25" s="189" t="s">
        <v>164</v>
      </c>
      <c r="B25" s="186" t="s">
        <v>152</v>
      </c>
      <c r="C25" s="190">
        <v>4</v>
      </c>
      <c r="D25" s="186">
        <v>11</v>
      </c>
      <c r="E25" s="182">
        <v>2</v>
      </c>
      <c r="F25" s="186">
        <v>6</v>
      </c>
      <c r="G25" s="182">
        <v>1</v>
      </c>
      <c r="H25" s="185">
        <f>IF(D25=0,0,E25/D25)</f>
        <v>0.18181818181818182</v>
      </c>
      <c r="I25" s="185">
        <f>IF(D25=0,0,F25/D25)</f>
        <v>0.54545454545454541</v>
      </c>
      <c r="J25" s="188">
        <f>G25/C25</f>
        <v>0.25</v>
      </c>
    </row>
    <row r="26" spans="1:10" x14ac:dyDescent="0.2">
      <c r="A26" s="189" t="s">
        <v>164</v>
      </c>
      <c r="B26" s="186" t="s">
        <v>227</v>
      </c>
      <c r="C26" s="190">
        <v>9</v>
      </c>
      <c r="D26" s="186">
        <v>32</v>
      </c>
      <c r="E26" s="182">
        <v>7</v>
      </c>
      <c r="F26" s="186">
        <v>16</v>
      </c>
      <c r="G26" s="182">
        <v>1</v>
      </c>
      <c r="H26" s="185">
        <f>IF(D26=0,0,E26/D26)</f>
        <v>0.21875</v>
      </c>
      <c r="I26" s="185">
        <f>IF(D26=0,0,F26/D26)</f>
        <v>0.5</v>
      </c>
      <c r="J26" s="184">
        <f>G26/C26</f>
        <v>0.1111111111111111</v>
      </c>
    </row>
    <row r="27" spans="1:10" x14ac:dyDescent="0.2">
      <c r="A27" s="189" t="s">
        <v>164</v>
      </c>
      <c r="B27" s="186" t="s">
        <v>271</v>
      </c>
      <c r="C27" s="190">
        <v>9</v>
      </c>
      <c r="D27" s="186">
        <v>34</v>
      </c>
      <c r="E27" s="182">
        <v>11</v>
      </c>
      <c r="F27" s="186">
        <v>14</v>
      </c>
      <c r="G27" s="182">
        <v>42</v>
      </c>
      <c r="H27" s="185">
        <f>IF(D27=0,0,E27/D27)</f>
        <v>0.3235294117647059</v>
      </c>
      <c r="I27" s="185">
        <f>IF(D27=0,0,F27/D27)</f>
        <v>0.41176470588235292</v>
      </c>
      <c r="J27" s="184">
        <f>G27/C27</f>
        <v>4.666666666666667</v>
      </c>
    </row>
    <row r="28" spans="1:10" x14ac:dyDescent="0.2">
      <c r="A28" s="189" t="s">
        <v>164</v>
      </c>
      <c r="B28" s="186" t="s">
        <v>272</v>
      </c>
      <c r="C28" s="190">
        <v>7</v>
      </c>
      <c r="D28" s="186">
        <v>23</v>
      </c>
      <c r="E28" s="182">
        <v>5</v>
      </c>
      <c r="F28" s="186">
        <v>13</v>
      </c>
      <c r="G28" s="182">
        <v>2</v>
      </c>
      <c r="H28" s="185">
        <f>IF(D28=0,0,E28/D28)</f>
        <v>0.21739130434782608</v>
      </c>
      <c r="I28" s="185">
        <f>IF(D28=0,0,F28/D28)</f>
        <v>0.56521739130434778</v>
      </c>
      <c r="J28" s="184">
        <f>G28/C28</f>
        <v>0.2857142857142857</v>
      </c>
    </row>
    <row r="29" spans="1:10" x14ac:dyDescent="0.2">
      <c r="A29" s="189" t="s">
        <v>164</v>
      </c>
      <c r="B29" s="186" t="s">
        <v>273</v>
      </c>
      <c r="C29" s="190">
        <v>8</v>
      </c>
      <c r="D29" s="186">
        <v>24</v>
      </c>
      <c r="E29" s="182">
        <v>4</v>
      </c>
      <c r="F29" s="186">
        <v>14</v>
      </c>
      <c r="G29" s="182">
        <v>6</v>
      </c>
      <c r="H29" s="185">
        <f>IF(D29=0,0,E29/D29)</f>
        <v>0.16666666666666666</v>
      </c>
      <c r="I29" s="185">
        <f>IF(D29=0,0,F29/D29)</f>
        <v>0.58333333333333337</v>
      </c>
      <c r="J29" s="184">
        <f>G29/C29</f>
        <v>0.75</v>
      </c>
    </row>
    <row r="30" spans="1:10" x14ac:dyDescent="0.2">
      <c r="A30" s="189" t="s">
        <v>164</v>
      </c>
      <c r="B30" s="186" t="s">
        <v>260</v>
      </c>
      <c r="C30" s="190">
        <v>4</v>
      </c>
      <c r="D30" s="186">
        <v>6</v>
      </c>
      <c r="E30" s="182">
        <v>1</v>
      </c>
      <c r="F30" s="186">
        <v>4</v>
      </c>
      <c r="G30" s="182">
        <v>2</v>
      </c>
      <c r="H30" s="185">
        <f>IF(D30=0,0,E30/D30)</f>
        <v>0.16666666666666666</v>
      </c>
      <c r="I30" s="185">
        <f>IF(D30=0,0,F30/D30)</f>
        <v>0.66666666666666663</v>
      </c>
      <c r="J30" s="184">
        <f>G30/C30</f>
        <v>0.5</v>
      </c>
    </row>
    <row r="31" spans="1:10" x14ac:dyDescent="0.2">
      <c r="A31" s="189" t="s">
        <v>164</v>
      </c>
      <c r="B31" s="186" t="s">
        <v>301</v>
      </c>
      <c r="C31" s="190">
        <v>8</v>
      </c>
      <c r="D31" s="186">
        <v>28</v>
      </c>
      <c r="E31" s="182">
        <v>11</v>
      </c>
      <c r="F31" s="186">
        <v>13</v>
      </c>
      <c r="G31" s="182">
        <v>2</v>
      </c>
      <c r="H31" s="185">
        <f>IF(D31=0,0,E31/D31)</f>
        <v>0.39285714285714285</v>
      </c>
      <c r="I31" s="185">
        <f>IF(D31=0,0,F31/D31)</f>
        <v>0.4642857142857143</v>
      </c>
      <c r="J31" s="184">
        <f>G31/C31</f>
        <v>0.25</v>
      </c>
    </row>
    <row r="32" spans="1:10" x14ac:dyDescent="0.2">
      <c r="A32" s="189" t="s">
        <v>164</v>
      </c>
      <c r="B32" s="186" t="s">
        <v>201</v>
      </c>
      <c r="C32" s="190">
        <v>3</v>
      </c>
      <c r="D32" s="186">
        <v>5</v>
      </c>
      <c r="E32" s="182">
        <v>0</v>
      </c>
      <c r="F32" s="186">
        <v>1</v>
      </c>
      <c r="G32" s="182">
        <v>0</v>
      </c>
      <c r="H32" s="185">
        <f>IF(D32=0,0,E32/D32)</f>
        <v>0</v>
      </c>
      <c r="I32" s="185">
        <f>IF(D32=0,0,F32/D32)</f>
        <v>0.2</v>
      </c>
      <c r="J32" s="184">
        <f>G32/C32</f>
        <v>0</v>
      </c>
    </row>
    <row r="33" spans="1:10" x14ac:dyDescent="0.2">
      <c r="A33" s="189" t="s">
        <v>164</v>
      </c>
      <c r="B33" s="186" t="s">
        <v>396</v>
      </c>
      <c r="C33" s="190">
        <v>3</v>
      </c>
      <c r="D33" s="186">
        <v>4</v>
      </c>
      <c r="E33" s="182">
        <v>1</v>
      </c>
      <c r="F33" s="186">
        <v>2</v>
      </c>
      <c r="G33" s="182">
        <v>2</v>
      </c>
      <c r="H33" s="185">
        <f>IF(D33=0,0,E33/D33)</f>
        <v>0.25</v>
      </c>
      <c r="I33" s="185">
        <f>IF(D33=0,0,F33/D33)</f>
        <v>0.5</v>
      </c>
      <c r="J33" s="184">
        <f>G33/C33</f>
        <v>0.66666666666666663</v>
      </c>
    </row>
    <row r="34" spans="1:10" x14ac:dyDescent="0.2">
      <c r="A34" s="189" t="s">
        <v>66</v>
      </c>
      <c r="B34" s="186" t="s">
        <v>63</v>
      </c>
      <c r="C34" s="190">
        <v>4</v>
      </c>
      <c r="D34" s="186">
        <v>17</v>
      </c>
      <c r="E34" s="182">
        <v>10</v>
      </c>
      <c r="F34" s="186">
        <v>1</v>
      </c>
      <c r="G34" s="182">
        <v>3</v>
      </c>
      <c r="H34" s="185">
        <f>IF(D34=0,0,E34/D34)</f>
        <v>0.58823529411764708</v>
      </c>
      <c r="I34" s="185">
        <f>IF(D34=0,0,F34/D34)</f>
        <v>5.8823529411764705E-2</v>
      </c>
      <c r="J34" s="184">
        <f>G34/C34</f>
        <v>0.75</v>
      </c>
    </row>
    <row r="35" spans="1:10" x14ac:dyDescent="0.2">
      <c r="A35" s="189" t="s">
        <v>66</v>
      </c>
      <c r="B35" s="186" t="s">
        <v>228</v>
      </c>
      <c r="C35" s="190">
        <v>8</v>
      </c>
      <c r="D35" s="186">
        <v>43</v>
      </c>
      <c r="E35" s="182">
        <v>28</v>
      </c>
      <c r="F35" s="186">
        <v>4</v>
      </c>
      <c r="G35" s="182">
        <v>8</v>
      </c>
      <c r="H35" s="185">
        <f>IF(D35=0,0,E35/D35)</f>
        <v>0.65116279069767447</v>
      </c>
      <c r="I35" s="185">
        <f>IF(D35=0,0,F35/D35)</f>
        <v>9.3023255813953487E-2</v>
      </c>
      <c r="J35" s="184">
        <f>G35/C35</f>
        <v>1</v>
      </c>
    </row>
    <row r="36" spans="1:10" x14ac:dyDescent="0.2">
      <c r="A36" s="189" t="s">
        <v>66</v>
      </c>
      <c r="B36" s="186" t="s">
        <v>87</v>
      </c>
      <c r="C36" s="190">
        <v>8</v>
      </c>
      <c r="D36" s="186">
        <v>39</v>
      </c>
      <c r="E36" s="182">
        <v>19</v>
      </c>
      <c r="F36" s="186">
        <v>8</v>
      </c>
      <c r="G36" s="182">
        <v>10</v>
      </c>
      <c r="H36" s="185">
        <f>IF(D36=0,0,E36/D36)</f>
        <v>0.48717948717948717</v>
      </c>
      <c r="I36" s="185">
        <f>IF(D36=0,0,F36/D36)</f>
        <v>0.20512820512820512</v>
      </c>
      <c r="J36" s="184">
        <f>G36/C36</f>
        <v>1.25</v>
      </c>
    </row>
    <row r="37" spans="1:10" x14ac:dyDescent="0.2">
      <c r="A37" s="189" t="s">
        <v>66</v>
      </c>
      <c r="B37" s="186" t="s">
        <v>49</v>
      </c>
      <c r="C37" s="190">
        <v>3</v>
      </c>
      <c r="D37" s="186">
        <v>1</v>
      </c>
      <c r="E37" s="182">
        <v>0</v>
      </c>
      <c r="F37" s="186">
        <v>0</v>
      </c>
      <c r="G37" s="182">
        <v>0</v>
      </c>
      <c r="H37" s="185">
        <f>IF(D37=0,0,E37/D37)</f>
        <v>0</v>
      </c>
      <c r="I37" s="185">
        <f>IF(D37=0,0,F37/D37)</f>
        <v>0</v>
      </c>
      <c r="J37" s="184">
        <f>G37/C37</f>
        <v>0</v>
      </c>
    </row>
    <row r="38" spans="1:10" x14ac:dyDescent="0.2">
      <c r="A38" s="189" t="s">
        <v>66</v>
      </c>
      <c r="B38" s="186" t="s">
        <v>190</v>
      </c>
      <c r="C38" s="190">
        <v>4</v>
      </c>
      <c r="D38" s="186">
        <v>12</v>
      </c>
      <c r="E38" s="182">
        <v>2</v>
      </c>
      <c r="F38" s="186">
        <v>3</v>
      </c>
      <c r="G38" s="182">
        <v>1</v>
      </c>
      <c r="H38" s="185">
        <f>IF(D38=0,0,E38/D38)</f>
        <v>0.16666666666666666</v>
      </c>
      <c r="I38" s="185">
        <f>IF(D38=0,0,F38/D38)</f>
        <v>0.25</v>
      </c>
      <c r="J38" s="184">
        <f>G38/C38</f>
        <v>0.25</v>
      </c>
    </row>
    <row r="39" spans="1:10" x14ac:dyDescent="0.2">
      <c r="A39" s="189" t="s">
        <v>66</v>
      </c>
      <c r="B39" s="186" t="s">
        <v>266</v>
      </c>
      <c r="C39" s="190">
        <v>7</v>
      </c>
      <c r="D39" s="186">
        <v>24</v>
      </c>
      <c r="E39" s="182">
        <v>11</v>
      </c>
      <c r="F39" s="186">
        <v>4</v>
      </c>
      <c r="G39" s="182">
        <v>18</v>
      </c>
      <c r="H39" s="185">
        <f>IF(D39=0,0,E39/D39)</f>
        <v>0.45833333333333331</v>
      </c>
      <c r="I39" s="185">
        <f>IF(D39=0,0,F39/D39)</f>
        <v>0.16666666666666666</v>
      </c>
      <c r="J39" s="184">
        <f>G39/C39</f>
        <v>2.5714285714285716</v>
      </c>
    </row>
    <row r="40" spans="1:10" x14ac:dyDescent="0.2">
      <c r="A40" s="189" t="s">
        <v>66</v>
      </c>
      <c r="B40" s="186" t="s">
        <v>183</v>
      </c>
      <c r="C40" s="190">
        <v>6</v>
      </c>
      <c r="D40" s="186">
        <v>31</v>
      </c>
      <c r="E40" s="182">
        <v>16</v>
      </c>
      <c r="F40" s="186">
        <v>2</v>
      </c>
      <c r="G40" s="182">
        <v>35</v>
      </c>
      <c r="H40" s="185">
        <f>IF(D40=0,0,E40/D40)</f>
        <v>0.5161290322580645</v>
      </c>
      <c r="I40" s="185">
        <f>IF(D40=0,0,F40/D40)</f>
        <v>6.4516129032258063E-2</v>
      </c>
      <c r="J40" s="184">
        <f>G40/C40</f>
        <v>5.833333333333333</v>
      </c>
    </row>
    <row r="41" spans="1:10" x14ac:dyDescent="0.2">
      <c r="A41" s="189" t="s">
        <v>66</v>
      </c>
      <c r="B41" s="186" t="s">
        <v>140</v>
      </c>
      <c r="C41" s="190">
        <v>9</v>
      </c>
      <c r="D41" s="186">
        <v>42</v>
      </c>
      <c r="E41" s="182">
        <v>23</v>
      </c>
      <c r="F41" s="186">
        <v>4</v>
      </c>
      <c r="G41" s="182">
        <v>6</v>
      </c>
      <c r="H41" s="185">
        <f>IF(D41=0,0,E41/D41)</f>
        <v>0.54761904761904767</v>
      </c>
      <c r="I41" s="185">
        <f>IF(D41=0,0,F41/D41)</f>
        <v>9.5238095238095233E-2</v>
      </c>
      <c r="J41" s="184">
        <f>G41/C41</f>
        <v>0.66666666666666663</v>
      </c>
    </row>
    <row r="42" spans="1:10" x14ac:dyDescent="0.2">
      <c r="A42" s="189" t="s">
        <v>66</v>
      </c>
      <c r="B42" s="186" t="s">
        <v>139</v>
      </c>
      <c r="C42" s="190">
        <v>9</v>
      </c>
      <c r="D42" s="186">
        <v>45</v>
      </c>
      <c r="E42" s="182">
        <v>33</v>
      </c>
      <c r="F42" s="186">
        <v>4</v>
      </c>
      <c r="G42" s="182">
        <v>11</v>
      </c>
      <c r="H42" s="185">
        <f>IF(D42=0,0,E42/D42)</f>
        <v>0.73333333333333328</v>
      </c>
      <c r="I42" s="185">
        <f>IF(D42=0,0,F42/D42)</f>
        <v>8.8888888888888892E-2</v>
      </c>
      <c r="J42" s="184">
        <f>G42/C42</f>
        <v>1.2222222222222223</v>
      </c>
    </row>
    <row r="43" spans="1:10" x14ac:dyDescent="0.2">
      <c r="A43" s="189" t="s">
        <v>66</v>
      </c>
      <c r="B43" s="186" t="s">
        <v>434</v>
      </c>
      <c r="C43" s="190">
        <v>3</v>
      </c>
      <c r="D43" s="186">
        <v>13</v>
      </c>
      <c r="E43" s="182">
        <v>5</v>
      </c>
      <c r="F43" s="186">
        <v>4</v>
      </c>
      <c r="G43" s="182">
        <v>0</v>
      </c>
      <c r="H43" s="185">
        <f>IF(D43=0,0,E43/D43)</f>
        <v>0.38461538461538464</v>
      </c>
      <c r="I43" s="185">
        <f>IF(D43=0,0,F43/D43)</f>
        <v>0.30769230769230771</v>
      </c>
      <c r="J43" s="184">
        <f>G43/C43</f>
        <v>0</v>
      </c>
    </row>
    <row r="44" spans="1:10" x14ac:dyDescent="0.2">
      <c r="A44" s="189" t="s">
        <v>66</v>
      </c>
      <c r="B44" s="186" t="s">
        <v>141</v>
      </c>
      <c r="C44" s="190">
        <v>2</v>
      </c>
      <c r="D44" s="186">
        <v>2</v>
      </c>
      <c r="E44" s="182">
        <v>0</v>
      </c>
      <c r="F44" s="186">
        <v>1</v>
      </c>
      <c r="G44" s="182">
        <v>1</v>
      </c>
      <c r="H44" s="185">
        <f>IF(D44=0,0,E44/D44)</f>
        <v>0</v>
      </c>
      <c r="I44" s="185">
        <f>IF(D44=0,0,F44/D44)</f>
        <v>0.5</v>
      </c>
      <c r="J44" s="184">
        <f>G44/C44</f>
        <v>0.5</v>
      </c>
    </row>
    <row r="45" spans="1:10" x14ac:dyDescent="0.2">
      <c r="A45" s="189" t="s">
        <v>66</v>
      </c>
      <c r="B45" s="186" t="s">
        <v>131</v>
      </c>
      <c r="C45" s="190">
        <v>4</v>
      </c>
      <c r="D45" s="186">
        <v>3</v>
      </c>
      <c r="E45" s="182">
        <v>2</v>
      </c>
      <c r="F45" s="186">
        <v>1</v>
      </c>
      <c r="G45" s="182">
        <v>1</v>
      </c>
      <c r="H45" s="185">
        <f>IF(D45=0,0,E45/D45)</f>
        <v>0.66666666666666663</v>
      </c>
      <c r="I45" s="185">
        <f>IF(D45=0,0,F45/D45)</f>
        <v>0.33333333333333331</v>
      </c>
      <c r="J45" s="184">
        <f>G45/C45</f>
        <v>0.25</v>
      </c>
    </row>
    <row r="46" spans="1:10" x14ac:dyDescent="0.2">
      <c r="A46" s="189" t="s">
        <v>66</v>
      </c>
      <c r="B46" s="186" t="s">
        <v>187</v>
      </c>
      <c r="C46" s="190">
        <v>3</v>
      </c>
      <c r="D46" s="186">
        <v>1</v>
      </c>
      <c r="E46" s="182">
        <v>0</v>
      </c>
      <c r="F46" s="186">
        <v>0</v>
      </c>
      <c r="G46" s="182">
        <v>1</v>
      </c>
      <c r="H46" s="185">
        <f>IF(D46=0,0,E46/D46)</f>
        <v>0</v>
      </c>
      <c r="I46" s="185">
        <f>IF(D46=0,0,F46/D46)</f>
        <v>0</v>
      </c>
      <c r="J46" s="184">
        <f>G46/C46</f>
        <v>0.33333333333333331</v>
      </c>
    </row>
    <row r="47" spans="1:10" x14ac:dyDescent="0.2">
      <c r="A47" s="189" t="s">
        <v>66</v>
      </c>
      <c r="B47" s="186" t="s">
        <v>65</v>
      </c>
      <c r="C47" s="190">
        <v>1</v>
      </c>
      <c r="D47" s="186">
        <v>1</v>
      </c>
      <c r="E47" s="182">
        <v>0</v>
      </c>
      <c r="F47" s="186">
        <v>0</v>
      </c>
      <c r="G47" s="182">
        <v>0</v>
      </c>
      <c r="H47" s="185">
        <f>IF(D47=0,0,E47/D47)</f>
        <v>0</v>
      </c>
      <c r="I47" s="185">
        <f>IF(D47=0,0,F47/D47)</f>
        <v>0</v>
      </c>
      <c r="J47" s="184">
        <f>G47/C47</f>
        <v>0</v>
      </c>
    </row>
    <row r="48" spans="1:10" x14ac:dyDescent="0.2">
      <c r="A48" s="189" t="s">
        <v>66</v>
      </c>
      <c r="B48" s="186" t="s">
        <v>99</v>
      </c>
      <c r="C48" s="190">
        <v>1</v>
      </c>
      <c r="D48" s="186">
        <v>1</v>
      </c>
      <c r="E48" s="182">
        <v>0</v>
      </c>
      <c r="F48" s="186">
        <v>0</v>
      </c>
      <c r="G48" s="182">
        <v>1</v>
      </c>
      <c r="H48" s="185">
        <f>IF(D48=0,0,E48/D48)</f>
        <v>0</v>
      </c>
      <c r="I48" s="185">
        <f>IF(D48=0,0,F48/D48)</f>
        <v>0</v>
      </c>
      <c r="J48" s="184">
        <f>G48/C48</f>
        <v>1</v>
      </c>
    </row>
    <row r="49" spans="1:10" x14ac:dyDescent="0.2">
      <c r="A49" s="189" t="s">
        <v>69</v>
      </c>
      <c r="B49" s="186" t="s">
        <v>229</v>
      </c>
      <c r="C49" s="190">
        <v>8</v>
      </c>
      <c r="D49" s="186">
        <v>41</v>
      </c>
      <c r="E49" s="182">
        <v>26</v>
      </c>
      <c r="F49" s="186">
        <v>6</v>
      </c>
      <c r="G49" s="182">
        <v>8</v>
      </c>
      <c r="H49" s="185">
        <f>IF(D49=0,0,E49/D49)</f>
        <v>0.63414634146341464</v>
      </c>
      <c r="I49" s="185">
        <f>IF(D49=0,0,F49/D49)</f>
        <v>0.14634146341463414</v>
      </c>
      <c r="J49" s="184">
        <f>G49/C49</f>
        <v>1</v>
      </c>
    </row>
    <row r="50" spans="1:10" x14ac:dyDescent="0.2">
      <c r="A50" s="189" t="s">
        <v>69</v>
      </c>
      <c r="B50" s="186" t="s">
        <v>410</v>
      </c>
      <c r="C50" s="190">
        <v>6</v>
      </c>
      <c r="D50" s="186">
        <v>40</v>
      </c>
      <c r="E50" s="182">
        <v>20</v>
      </c>
      <c r="F50" s="186">
        <v>7</v>
      </c>
      <c r="G50" s="182">
        <v>9</v>
      </c>
      <c r="H50" s="185">
        <f>IF(D50=0,0,E50/D50)</f>
        <v>0.5</v>
      </c>
      <c r="I50" s="185">
        <f>IF(D50=0,0,F50/D50)</f>
        <v>0.17499999999999999</v>
      </c>
      <c r="J50" s="184">
        <f>G50/C50</f>
        <v>1.5</v>
      </c>
    </row>
    <row r="51" spans="1:10" x14ac:dyDescent="0.2">
      <c r="A51" s="189" t="s">
        <v>69</v>
      </c>
      <c r="B51" s="186" t="s">
        <v>64</v>
      </c>
      <c r="C51" s="190">
        <v>6</v>
      </c>
      <c r="D51" s="186">
        <v>34</v>
      </c>
      <c r="E51" s="182">
        <v>20</v>
      </c>
      <c r="F51" s="186">
        <v>3</v>
      </c>
      <c r="G51" s="182">
        <v>1</v>
      </c>
      <c r="H51" s="185">
        <f>IF(D51=0,0,E51/D51)</f>
        <v>0.58823529411764708</v>
      </c>
      <c r="I51" s="185">
        <f>IF(D51=0,0,F51/D51)</f>
        <v>8.8235294117647065E-2</v>
      </c>
      <c r="J51" s="184">
        <f>G51/C51</f>
        <v>0.16666666666666666</v>
      </c>
    </row>
    <row r="52" spans="1:10" x14ac:dyDescent="0.2">
      <c r="A52" s="189" t="s">
        <v>69</v>
      </c>
      <c r="B52" s="186" t="s">
        <v>148</v>
      </c>
      <c r="C52" s="190">
        <v>6</v>
      </c>
      <c r="D52" s="186">
        <v>29</v>
      </c>
      <c r="E52" s="182">
        <v>20</v>
      </c>
      <c r="F52" s="186">
        <v>5</v>
      </c>
      <c r="G52" s="182">
        <v>8</v>
      </c>
      <c r="H52" s="185">
        <f>IF(D52=0,0,E52/D52)</f>
        <v>0.68965517241379315</v>
      </c>
      <c r="I52" s="185">
        <f>IF(D52=0,0,F52/D52)</f>
        <v>0.17241379310344829</v>
      </c>
      <c r="J52" s="184">
        <f>G52/C52</f>
        <v>1.3333333333333333</v>
      </c>
    </row>
    <row r="53" spans="1:10" x14ac:dyDescent="0.2">
      <c r="A53" s="189" t="s">
        <v>69</v>
      </c>
      <c r="B53" s="186" t="s">
        <v>50</v>
      </c>
      <c r="C53" s="190">
        <v>5</v>
      </c>
      <c r="D53" s="186">
        <v>13</v>
      </c>
      <c r="E53" s="182">
        <v>9</v>
      </c>
      <c r="F53" s="186">
        <v>1</v>
      </c>
      <c r="G53" s="182">
        <v>16</v>
      </c>
      <c r="H53" s="185">
        <f>IF(D53=0,0,E53/D53)</f>
        <v>0.69230769230769229</v>
      </c>
      <c r="I53" s="185">
        <f>IF(D53=0,0,F53/D53)</f>
        <v>7.6923076923076927E-2</v>
      </c>
      <c r="J53" s="184">
        <f>G53/C53</f>
        <v>3.2</v>
      </c>
    </row>
    <row r="54" spans="1:10" x14ac:dyDescent="0.2">
      <c r="A54" s="189" t="s">
        <v>69</v>
      </c>
      <c r="B54" s="186" t="s">
        <v>154</v>
      </c>
      <c r="C54" s="190">
        <v>8</v>
      </c>
      <c r="D54" s="186">
        <v>31</v>
      </c>
      <c r="E54" s="182">
        <v>17</v>
      </c>
      <c r="F54" s="186">
        <v>1</v>
      </c>
      <c r="G54" s="182">
        <v>5</v>
      </c>
      <c r="H54" s="185">
        <f>IF(D54=0,0,E54/D54)</f>
        <v>0.54838709677419351</v>
      </c>
      <c r="I54" s="185">
        <f>IF(D54=0,0,F54/D54)</f>
        <v>3.2258064516129031E-2</v>
      </c>
      <c r="J54" s="184">
        <f>G54/C54</f>
        <v>0.625</v>
      </c>
    </row>
    <row r="55" spans="1:10" x14ac:dyDescent="0.2">
      <c r="A55" s="189" t="s">
        <v>69</v>
      </c>
      <c r="B55" s="186" t="s">
        <v>124</v>
      </c>
      <c r="C55" s="190">
        <v>4</v>
      </c>
      <c r="D55" s="186">
        <v>16</v>
      </c>
      <c r="E55" s="182">
        <v>9</v>
      </c>
      <c r="F55" s="186">
        <v>4</v>
      </c>
      <c r="G55" s="182">
        <v>0</v>
      </c>
      <c r="H55" s="185">
        <f>IF(D55=0,0,E55/D55)</f>
        <v>0.5625</v>
      </c>
      <c r="I55" s="185">
        <f>IF(D55=0,0,F55/D55)</f>
        <v>0.25</v>
      </c>
      <c r="J55" s="184">
        <f>G55/C55</f>
        <v>0</v>
      </c>
    </row>
    <row r="56" spans="1:10" x14ac:dyDescent="0.2">
      <c r="A56" s="189" t="s">
        <v>69</v>
      </c>
      <c r="B56" s="186" t="s">
        <v>274</v>
      </c>
      <c r="C56" s="190">
        <v>4</v>
      </c>
      <c r="D56" s="186">
        <v>18</v>
      </c>
      <c r="E56" s="182">
        <v>12</v>
      </c>
      <c r="F56" s="186">
        <v>0</v>
      </c>
      <c r="G56" s="182">
        <v>0</v>
      </c>
      <c r="H56" s="185">
        <f>IF(D56=0,0,E56/D56)</f>
        <v>0.66666666666666663</v>
      </c>
      <c r="I56" s="185">
        <f>IF(D56=0,0,F56/D56)</f>
        <v>0</v>
      </c>
      <c r="J56" s="184">
        <f>G56/C56</f>
        <v>0</v>
      </c>
    </row>
    <row r="57" spans="1:10" x14ac:dyDescent="0.2">
      <c r="A57" s="189" t="s">
        <v>69</v>
      </c>
      <c r="B57" s="186" t="s">
        <v>198</v>
      </c>
      <c r="C57" s="190">
        <v>8</v>
      </c>
      <c r="D57" s="186">
        <v>47</v>
      </c>
      <c r="E57" s="182">
        <v>38</v>
      </c>
      <c r="F57" s="186">
        <v>5</v>
      </c>
      <c r="G57" s="182">
        <v>0</v>
      </c>
      <c r="H57" s="185">
        <f>IF(D57=0,0,E57/D57)</f>
        <v>0.80851063829787229</v>
      </c>
      <c r="I57" s="185">
        <f>IF(D57=0,0,F57/D57)</f>
        <v>0.10638297872340426</v>
      </c>
      <c r="J57" s="184">
        <f>G57/C57</f>
        <v>0</v>
      </c>
    </row>
    <row r="58" spans="1:10" x14ac:dyDescent="0.2">
      <c r="A58" s="189" t="s">
        <v>69</v>
      </c>
      <c r="B58" s="186" t="s">
        <v>209</v>
      </c>
      <c r="C58" s="190">
        <v>5</v>
      </c>
      <c r="D58" s="186">
        <v>0</v>
      </c>
      <c r="E58" s="182">
        <v>0</v>
      </c>
      <c r="F58" s="186">
        <v>0</v>
      </c>
      <c r="G58" s="182">
        <v>18</v>
      </c>
      <c r="H58" s="185">
        <f>IF(D58=0,0,E58/D58)</f>
        <v>0</v>
      </c>
      <c r="I58" s="185">
        <f>IF(D58=0,0,F58/D58)</f>
        <v>0</v>
      </c>
      <c r="J58" s="184">
        <f>G58/C58</f>
        <v>3.6</v>
      </c>
    </row>
    <row r="59" spans="1:10" x14ac:dyDescent="0.2">
      <c r="A59" s="189" t="s">
        <v>69</v>
      </c>
      <c r="B59" s="186" t="s">
        <v>329</v>
      </c>
      <c r="C59" s="190">
        <v>5</v>
      </c>
      <c r="D59" s="186">
        <v>10</v>
      </c>
      <c r="E59" s="182">
        <v>6</v>
      </c>
      <c r="F59" s="186">
        <v>4</v>
      </c>
      <c r="G59" s="182">
        <v>6</v>
      </c>
      <c r="H59" s="185">
        <f>IF(D59=0,0,E59/D59)</f>
        <v>0.6</v>
      </c>
      <c r="I59" s="185">
        <f>IF(D59=0,0,F59/D59)</f>
        <v>0.4</v>
      </c>
      <c r="J59" s="184">
        <f>G59/C59</f>
        <v>1.2</v>
      </c>
    </row>
    <row r="60" spans="1:10" x14ac:dyDescent="0.2">
      <c r="A60" s="189" t="s">
        <v>286</v>
      </c>
      <c r="B60" s="186" t="s">
        <v>290</v>
      </c>
      <c r="C60" s="190">
        <v>8</v>
      </c>
      <c r="D60" s="186">
        <v>30</v>
      </c>
      <c r="E60" s="182">
        <v>13</v>
      </c>
      <c r="F60" s="186">
        <v>9</v>
      </c>
      <c r="G60" s="182">
        <v>12</v>
      </c>
      <c r="H60" s="185">
        <f>IF(D60=0,0,E60/D60)</f>
        <v>0.43333333333333335</v>
      </c>
      <c r="I60" s="185">
        <f>IF(D60=0,0,F60/D60)</f>
        <v>0.3</v>
      </c>
      <c r="J60" s="184">
        <f>G60/C60</f>
        <v>1.5</v>
      </c>
    </row>
    <row r="61" spans="1:10" x14ac:dyDescent="0.2">
      <c r="A61" s="189" t="s">
        <v>286</v>
      </c>
      <c r="B61" s="186" t="s">
        <v>291</v>
      </c>
      <c r="C61" s="190">
        <v>8</v>
      </c>
      <c r="D61" s="186">
        <v>23</v>
      </c>
      <c r="E61" s="182">
        <v>4</v>
      </c>
      <c r="F61" s="186">
        <v>14</v>
      </c>
      <c r="G61" s="182">
        <v>4</v>
      </c>
      <c r="H61" s="185">
        <f>IF(D61=0,0,E61/D61)</f>
        <v>0.17391304347826086</v>
      </c>
      <c r="I61" s="185">
        <f>IF(D61=0,0,F61/D61)</f>
        <v>0.60869565217391308</v>
      </c>
      <c r="J61" s="184">
        <f>G61/C61</f>
        <v>0.5</v>
      </c>
    </row>
    <row r="62" spans="1:10" x14ac:dyDescent="0.2">
      <c r="A62" s="189" t="s">
        <v>286</v>
      </c>
      <c r="B62" s="186" t="s">
        <v>292</v>
      </c>
      <c r="C62" s="190">
        <v>3</v>
      </c>
      <c r="D62" s="186">
        <v>6</v>
      </c>
      <c r="E62" s="182">
        <v>1</v>
      </c>
      <c r="F62" s="186">
        <v>5</v>
      </c>
      <c r="G62" s="182">
        <v>8</v>
      </c>
      <c r="H62" s="185">
        <f>IF(D62=0,0,E62/D62)</f>
        <v>0.16666666666666666</v>
      </c>
      <c r="I62" s="185">
        <f>IF(D62=0,0,F62/D62)</f>
        <v>0.83333333333333337</v>
      </c>
      <c r="J62" s="184">
        <f>G62/C62</f>
        <v>2.6666666666666665</v>
      </c>
    </row>
    <row r="63" spans="1:10" x14ac:dyDescent="0.2">
      <c r="A63" s="189" t="s">
        <v>286</v>
      </c>
      <c r="B63" s="186" t="s">
        <v>293</v>
      </c>
      <c r="C63" s="190">
        <v>8</v>
      </c>
      <c r="D63" s="186">
        <v>24</v>
      </c>
      <c r="E63" s="182">
        <v>2</v>
      </c>
      <c r="F63" s="186">
        <v>14</v>
      </c>
      <c r="G63" s="182">
        <v>4</v>
      </c>
      <c r="H63" s="185">
        <f>IF(D63=0,0,E63/D63)</f>
        <v>8.3333333333333329E-2</v>
      </c>
      <c r="I63" s="185">
        <f>IF(D63=0,0,F63/D63)</f>
        <v>0.58333333333333337</v>
      </c>
      <c r="J63" s="184">
        <f>G63/C63</f>
        <v>0.5</v>
      </c>
    </row>
    <row r="64" spans="1:10" x14ac:dyDescent="0.2">
      <c r="A64" s="189" t="s">
        <v>286</v>
      </c>
      <c r="B64" s="186" t="s">
        <v>48</v>
      </c>
      <c r="C64" s="190">
        <v>8</v>
      </c>
      <c r="D64" s="186">
        <v>28</v>
      </c>
      <c r="E64" s="182">
        <v>8</v>
      </c>
      <c r="F64" s="186">
        <v>13</v>
      </c>
      <c r="G64" s="182">
        <v>5</v>
      </c>
      <c r="H64" s="185">
        <f>IF(D64=0,0,E64/D64)</f>
        <v>0.2857142857142857</v>
      </c>
      <c r="I64" s="185">
        <f>IF(D64=0,0,F64/D64)</f>
        <v>0.4642857142857143</v>
      </c>
      <c r="J64" s="184">
        <f>G64/C64</f>
        <v>0.625</v>
      </c>
    </row>
    <row r="65" spans="1:10" x14ac:dyDescent="0.2">
      <c r="A65" s="189" t="s">
        <v>286</v>
      </c>
      <c r="B65" s="186" t="s">
        <v>294</v>
      </c>
      <c r="C65" s="190">
        <v>5</v>
      </c>
      <c r="D65" s="186">
        <v>13</v>
      </c>
      <c r="E65" s="182">
        <v>1</v>
      </c>
      <c r="F65" s="186">
        <v>8</v>
      </c>
      <c r="G65" s="182">
        <v>0</v>
      </c>
      <c r="H65" s="185">
        <f>IF(D65=0,0,E65/D65)</f>
        <v>7.6923076923076927E-2</v>
      </c>
      <c r="I65" s="185">
        <f>IF(D65=0,0,F65/D65)</f>
        <v>0.61538461538461542</v>
      </c>
      <c r="J65" s="184">
        <f>G65/C65</f>
        <v>0</v>
      </c>
    </row>
    <row r="66" spans="1:10" x14ac:dyDescent="0.2">
      <c r="A66" s="189" t="s">
        <v>286</v>
      </c>
      <c r="B66" s="186" t="s">
        <v>295</v>
      </c>
      <c r="C66" s="190">
        <v>8</v>
      </c>
      <c r="D66" s="186">
        <v>30</v>
      </c>
      <c r="E66" s="182">
        <v>0</v>
      </c>
      <c r="F66" s="186">
        <v>14</v>
      </c>
      <c r="G66" s="182">
        <v>11</v>
      </c>
      <c r="H66" s="185">
        <f>IF(D66=0,0,E66/D66)</f>
        <v>0</v>
      </c>
      <c r="I66" s="185">
        <f>IF(D66=0,0,F66/D66)</f>
        <v>0.46666666666666667</v>
      </c>
      <c r="J66" s="184">
        <f>G66/C66</f>
        <v>1.375</v>
      </c>
    </row>
    <row r="67" spans="1:10" x14ac:dyDescent="0.2">
      <c r="A67" s="189" t="s">
        <v>286</v>
      </c>
      <c r="B67" s="186" t="s">
        <v>296</v>
      </c>
      <c r="C67" s="190">
        <v>2</v>
      </c>
      <c r="D67" s="186">
        <v>3</v>
      </c>
      <c r="E67" s="182">
        <v>0</v>
      </c>
      <c r="F67" s="186">
        <v>1</v>
      </c>
      <c r="G67" s="182">
        <v>0</v>
      </c>
      <c r="H67" s="185">
        <f>IF(D67=0,0,E67/D67)</f>
        <v>0</v>
      </c>
      <c r="I67" s="185">
        <f>IF(D67=0,0,F67/D67)</f>
        <v>0.33333333333333331</v>
      </c>
      <c r="J67" s="184">
        <f>G67/C67</f>
        <v>0</v>
      </c>
    </row>
    <row r="68" spans="1:10" x14ac:dyDescent="0.2">
      <c r="A68" s="189" t="s">
        <v>286</v>
      </c>
      <c r="B68" s="186" t="s">
        <v>297</v>
      </c>
      <c r="C68" s="190">
        <v>5</v>
      </c>
      <c r="D68" s="186">
        <v>6</v>
      </c>
      <c r="E68" s="182">
        <v>0</v>
      </c>
      <c r="F68" s="186">
        <v>2</v>
      </c>
      <c r="G68" s="182">
        <v>0</v>
      </c>
      <c r="H68" s="185">
        <f>IF(D68=0,0,E68/D68)</f>
        <v>0</v>
      </c>
      <c r="I68" s="185">
        <f>IF(D68=0,0,F68/D68)</f>
        <v>0.33333333333333331</v>
      </c>
      <c r="J68" s="184">
        <f>G68/C68</f>
        <v>0</v>
      </c>
    </row>
    <row r="69" spans="1:10" x14ac:dyDescent="0.2">
      <c r="A69" s="189" t="s">
        <v>286</v>
      </c>
      <c r="B69" s="186" t="s">
        <v>298</v>
      </c>
      <c r="C69" s="190">
        <v>8</v>
      </c>
      <c r="D69" s="186">
        <v>7</v>
      </c>
      <c r="E69" s="182">
        <v>2</v>
      </c>
      <c r="F69" s="186">
        <v>3</v>
      </c>
      <c r="G69" s="182">
        <v>19</v>
      </c>
      <c r="H69" s="185">
        <f>IF(D69=0,0,E69/D69)</f>
        <v>0.2857142857142857</v>
      </c>
      <c r="I69" s="185">
        <f>IF(D69=0,0,F69/D69)</f>
        <v>0.42857142857142855</v>
      </c>
      <c r="J69" s="184">
        <f>G69/C69</f>
        <v>2.375</v>
      </c>
    </row>
    <row r="70" spans="1:10" x14ac:dyDescent="0.2">
      <c r="A70" s="189" t="s">
        <v>67</v>
      </c>
      <c r="B70" s="186" t="s">
        <v>137</v>
      </c>
      <c r="C70" s="190">
        <v>9</v>
      </c>
      <c r="D70" s="186">
        <v>43</v>
      </c>
      <c r="E70" s="182">
        <v>27</v>
      </c>
      <c r="F70" s="186">
        <v>11</v>
      </c>
      <c r="G70" s="182">
        <v>18</v>
      </c>
      <c r="H70" s="185">
        <f>IF(D70=0,0,E70/D70)</f>
        <v>0.62790697674418605</v>
      </c>
      <c r="I70" s="185">
        <f>IF(D70=0,0,F70/D70)</f>
        <v>0.2558139534883721</v>
      </c>
      <c r="J70" s="184">
        <f>G70/C70</f>
        <v>2</v>
      </c>
    </row>
    <row r="71" spans="1:10" x14ac:dyDescent="0.2">
      <c r="A71" s="189" t="s">
        <v>67</v>
      </c>
      <c r="B71" s="186" t="s">
        <v>225</v>
      </c>
      <c r="C71" s="190">
        <v>9</v>
      </c>
      <c r="D71" s="186">
        <v>35</v>
      </c>
      <c r="E71" s="182">
        <v>19</v>
      </c>
      <c r="F71" s="186">
        <v>6</v>
      </c>
      <c r="G71" s="182">
        <v>17</v>
      </c>
      <c r="H71" s="185">
        <f>IF(D71=0,0,E71/D71)</f>
        <v>0.54285714285714282</v>
      </c>
      <c r="I71" s="185">
        <f>IF(D71=0,0,F71/D71)</f>
        <v>0.17142857142857143</v>
      </c>
      <c r="J71" s="184">
        <f>G71/C71</f>
        <v>1.8888888888888888</v>
      </c>
    </row>
    <row r="72" spans="1:10" x14ac:dyDescent="0.2">
      <c r="A72" s="189" t="s">
        <v>67</v>
      </c>
      <c r="B72" s="186" t="s">
        <v>84</v>
      </c>
      <c r="C72" s="190">
        <v>9</v>
      </c>
      <c r="D72" s="186">
        <v>39</v>
      </c>
      <c r="E72" s="182">
        <v>22</v>
      </c>
      <c r="F72" s="186">
        <v>6</v>
      </c>
      <c r="G72" s="182">
        <v>7</v>
      </c>
      <c r="H72" s="185">
        <f>IF(D72=0,0,E72/D72)</f>
        <v>0.5641025641025641</v>
      </c>
      <c r="I72" s="185">
        <f>IF(D72=0,0,F72/D72)</f>
        <v>0.15384615384615385</v>
      </c>
      <c r="J72" s="184">
        <f>G72/C72</f>
        <v>0.77777777777777779</v>
      </c>
    </row>
    <row r="73" spans="1:10" x14ac:dyDescent="0.2">
      <c r="A73" s="189" t="s">
        <v>67</v>
      </c>
      <c r="B73" s="186" t="s">
        <v>100</v>
      </c>
      <c r="C73" s="190">
        <v>7</v>
      </c>
      <c r="D73" s="186">
        <v>7</v>
      </c>
      <c r="E73" s="182">
        <v>3</v>
      </c>
      <c r="F73" s="186">
        <v>2</v>
      </c>
      <c r="G73" s="182">
        <v>3</v>
      </c>
      <c r="H73" s="185">
        <f>IF(D73=0,0,E73/D73)</f>
        <v>0.42857142857142855</v>
      </c>
      <c r="I73" s="185">
        <f>IF(D73=0,0,F73/D73)</f>
        <v>0.2857142857142857</v>
      </c>
      <c r="J73" s="184">
        <f>G73/C73</f>
        <v>0.42857142857142855</v>
      </c>
    </row>
    <row r="74" spans="1:10" x14ac:dyDescent="0.2">
      <c r="A74" s="189" t="s">
        <v>67</v>
      </c>
      <c r="B74" s="186" t="s">
        <v>208</v>
      </c>
      <c r="C74" s="190">
        <v>6</v>
      </c>
      <c r="D74" s="186">
        <v>7</v>
      </c>
      <c r="E74" s="182">
        <v>0</v>
      </c>
      <c r="F74" s="186">
        <v>1</v>
      </c>
      <c r="G74" s="182">
        <v>0</v>
      </c>
      <c r="H74" s="185">
        <f>IF(D74=0,0,E74/D74)</f>
        <v>0</v>
      </c>
      <c r="I74" s="185">
        <f>IF(D74=0,0,F74/D74)</f>
        <v>0.14285714285714285</v>
      </c>
      <c r="J74" s="184">
        <f>G74/C74</f>
        <v>0</v>
      </c>
    </row>
    <row r="75" spans="1:10" x14ac:dyDescent="0.2">
      <c r="A75" s="189" t="s">
        <v>67</v>
      </c>
      <c r="B75" s="186" t="s">
        <v>159</v>
      </c>
      <c r="C75" s="190">
        <v>7</v>
      </c>
      <c r="D75" s="186">
        <v>18</v>
      </c>
      <c r="E75" s="182">
        <v>9</v>
      </c>
      <c r="F75" s="186">
        <v>3</v>
      </c>
      <c r="G75" s="182">
        <v>3</v>
      </c>
      <c r="H75" s="185">
        <f>IF(D75=0,0,E75/D75)</f>
        <v>0.5</v>
      </c>
      <c r="I75" s="185">
        <f>IF(D75=0,0,F75/D75)</f>
        <v>0.16666666666666666</v>
      </c>
      <c r="J75" s="184">
        <f>G75/C75</f>
        <v>0.42857142857142855</v>
      </c>
    </row>
    <row r="76" spans="1:10" x14ac:dyDescent="0.2">
      <c r="A76" s="189" t="s">
        <v>67</v>
      </c>
      <c r="B76" s="186" t="s">
        <v>243</v>
      </c>
      <c r="C76" s="190">
        <v>9</v>
      </c>
      <c r="D76" s="186">
        <v>29</v>
      </c>
      <c r="E76" s="182">
        <v>17</v>
      </c>
      <c r="F76" s="186">
        <v>2</v>
      </c>
      <c r="G76" s="182">
        <v>12</v>
      </c>
      <c r="H76" s="185">
        <f>IF(D76=0,0,E76/D76)</f>
        <v>0.58620689655172409</v>
      </c>
      <c r="I76" s="185">
        <f>IF(D76=0,0,F76/D76)</f>
        <v>6.8965517241379309E-2</v>
      </c>
      <c r="J76" s="184">
        <f>G76/C76</f>
        <v>1.3333333333333333</v>
      </c>
    </row>
    <row r="77" spans="1:10" x14ac:dyDescent="0.2">
      <c r="A77" s="189" t="s">
        <v>67</v>
      </c>
      <c r="B77" s="186" t="s">
        <v>244</v>
      </c>
      <c r="C77" s="190">
        <v>9</v>
      </c>
      <c r="D77" s="186">
        <v>6</v>
      </c>
      <c r="E77" s="182">
        <v>3</v>
      </c>
      <c r="F77" s="186">
        <v>0</v>
      </c>
      <c r="G77" s="182">
        <v>13</v>
      </c>
      <c r="H77" s="185">
        <f>IF(D77=0,0,E77/D77)</f>
        <v>0.5</v>
      </c>
      <c r="I77" s="185">
        <f>IF(D77=0,0,F77/D77)</f>
        <v>0</v>
      </c>
      <c r="J77" s="184">
        <f>G77/C77</f>
        <v>1.4444444444444444</v>
      </c>
    </row>
    <row r="78" spans="1:10" x14ac:dyDescent="0.2">
      <c r="A78" s="189" t="s">
        <v>67</v>
      </c>
      <c r="B78" s="186" t="s">
        <v>352</v>
      </c>
      <c r="C78" s="190">
        <v>9</v>
      </c>
      <c r="D78" s="186">
        <v>32</v>
      </c>
      <c r="E78" s="182">
        <v>12</v>
      </c>
      <c r="F78" s="186">
        <v>13</v>
      </c>
      <c r="G78" s="182">
        <v>4</v>
      </c>
      <c r="H78" s="185">
        <f>IF(D78=0,0,E78/D78)</f>
        <v>0.375</v>
      </c>
      <c r="I78" s="185">
        <f>IF(D78=0,0,F78/D78)</f>
        <v>0.40625</v>
      </c>
      <c r="J78" s="184">
        <f>G78/C78</f>
        <v>0.44444444444444442</v>
      </c>
    </row>
    <row r="79" spans="1:10" x14ac:dyDescent="0.2">
      <c r="A79" s="189" t="s">
        <v>67</v>
      </c>
      <c r="B79" s="186" t="s">
        <v>393</v>
      </c>
      <c r="C79" s="190">
        <v>4</v>
      </c>
      <c r="D79" s="186">
        <v>1</v>
      </c>
      <c r="E79" s="182">
        <v>0</v>
      </c>
      <c r="F79" s="186">
        <v>1</v>
      </c>
      <c r="G79" s="182">
        <v>0</v>
      </c>
      <c r="H79" s="185">
        <f>IF(D79=0,0,E79/D79)</f>
        <v>0</v>
      </c>
      <c r="I79" s="185">
        <f>IF(D79=0,0,F79/D79)</f>
        <v>1</v>
      </c>
      <c r="J79" s="184">
        <f>G79/C79</f>
        <v>0</v>
      </c>
    </row>
    <row r="80" spans="1:10" x14ac:dyDescent="0.2">
      <c r="A80" s="189" t="s">
        <v>67</v>
      </c>
      <c r="B80" s="186" t="s">
        <v>353</v>
      </c>
      <c r="C80" s="190">
        <v>5</v>
      </c>
      <c r="D80" s="186">
        <v>11</v>
      </c>
      <c r="E80" s="182">
        <v>4</v>
      </c>
      <c r="F80" s="186">
        <v>5</v>
      </c>
      <c r="G80" s="182">
        <v>4</v>
      </c>
      <c r="H80" s="185">
        <f>IF(D80=0,0,E80/D80)</f>
        <v>0.36363636363636365</v>
      </c>
      <c r="I80" s="185">
        <f>IF(D80=0,0,F80/D80)</f>
        <v>0.45454545454545453</v>
      </c>
      <c r="J80" s="184">
        <f>G80/C80</f>
        <v>0.8</v>
      </c>
    </row>
    <row r="81" spans="1:10" x14ac:dyDescent="0.2">
      <c r="A81" s="189" t="s">
        <v>67</v>
      </c>
      <c r="B81" s="186" t="s">
        <v>417</v>
      </c>
      <c r="C81" s="190">
        <v>6</v>
      </c>
      <c r="D81" s="186">
        <v>11</v>
      </c>
      <c r="E81" s="182">
        <v>6</v>
      </c>
      <c r="F81" s="186">
        <v>2</v>
      </c>
      <c r="G81" s="182">
        <v>0</v>
      </c>
      <c r="H81" s="185">
        <f>IF(D81=0,0,E81/D81)</f>
        <v>0.54545454545454541</v>
      </c>
      <c r="I81" s="185">
        <f>IF(D81=0,0,F81/D81)</f>
        <v>0.18181818181818182</v>
      </c>
      <c r="J81" s="184">
        <f>G81/C81</f>
        <v>0</v>
      </c>
    </row>
    <row r="82" spans="1:10" x14ac:dyDescent="0.2">
      <c r="A82" s="189" t="s">
        <v>67</v>
      </c>
      <c r="B82" s="186" t="s">
        <v>431</v>
      </c>
      <c r="C82" s="190">
        <v>6</v>
      </c>
      <c r="D82" s="186">
        <v>32</v>
      </c>
      <c r="E82" s="182">
        <v>23</v>
      </c>
      <c r="F82" s="186">
        <v>2</v>
      </c>
      <c r="G82" s="182">
        <v>2</v>
      </c>
      <c r="H82" s="185">
        <f>IF(D82=0,0,E82/D82)</f>
        <v>0.71875</v>
      </c>
      <c r="I82" s="185">
        <f>IF(D82=0,0,F82/D82)</f>
        <v>6.25E-2</v>
      </c>
      <c r="J82" s="184">
        <f>G82/C82</f>
        <v>0.33333333333333331</v>
      </c>
    </row>
    <row r="83" spans="1:10" x14ac:dyDescent="0.2">
      <c r="A83" s="189" t="s">
        <v>283</v>
      </c>
      <c r="B83" s="186" t="s">
        <v>389</v>
      </c>
      <c r="C83" s="190">
        <v>8</v>
      </c>
      <c r="D83" s="186">
        <v>29</v>
      </c>
      <c r="E83" s="182">
        <v>12</v>
      </c>
      <c r="F83" s="186">
        <v>5</v>
      </c>
      <c r="G83" s="182">
        <v>10</v>
      </c>
      <c r="H83" s="185">
        <f>IF(D83=0,0,E83/D83)</f>
        <v>0.41379310344827586</v>
      </c>
      <c r="I83" s="185">
        <f>IF(D83=0,0,F83/D83)</f>
        <v>0.17241379310344829</v>
      </c>
      <c r="J83" s="184">
        <f>G83/C83</f>
        <v>1.25</v>
      </c>
    </row>
    <row r="84" spans="1:10" x14ac:dyDescent="0.2">
      <c r="A84" s="189" t="s">
        <v>283</v>
      </c>
      <c r="B84" s="186" t="s">
        <v>391</v>
      </c>
      <c r="C84" s="190">
        <v>8</v>
      </c>
      <c r="D84" s="186">
        <v>28</v>
      </c>
      <c r="E84" s="182">
        <v>8</v>
      </c>
      <c r="F84" s="186">
        <v>15</v>
      </c>
      <c r="G84" s="182">
        <v>14</v>
      </c>
      <c r="H84" s="185">
        <f>IF(D84=0,0,E84/D84)</f>
        <v>0.2857142857142857</v>
      </c>
      <c r="I84" s="185">
        <f>IF(D84=0,0,F84/D84)</f>
        <v>0.5357142857142857</v>
      </c>
      <c r="J84" s="184">
        <f>G84/C84</f>
        <v>1.75</v>
      </c>
    </row>
    <row r="85" spans="1:10" x14ac:dyDescent="0.2">
      <c r="A85" s="189" t="s">
        <v>283</v>
      </c>
      <c r="B85" s="186" t="s">
        <v>390</v>
      </c>
      <c r="C85" s="190">
        <v>8</v>
      </c>
      <c r="D85" s="186">
        <v>26</v>
      </c>
      <c r="E85" s="182">
        <v>6</v>
      </c>
      <c r="F85" s="186">
        <v>15</v>
      </c>
      <c r="G85" s="182">
        <v>3</v>
      </c>
      <c r="H85" s="185">
        <f>IF(D85=0,0,E85/D85)</f>
        <v>0.23076923076923078</v>
      </c>
      <c r="I85" s="185">
        <f>IF(D85=0,0,F85/D85)</f>
        <v>0.57692307692307687</v>
      </c>
      <c r="J85" s="184">
        <f>G85/C85</f>
        <v>0.375</v>
      </c>
    </row>
    <row r="86" spans="1:10" x14ac:dyDescent="0.2">
      <c r="A86" s="189" t="s">
        <v>283</v>
      </c>
      <c r="B86" s="186" t="s">
        <v>392</v>
      </c>
      <c r="C86" s="190">
        <v>8</v>
      </c>
      <c r="D86" s="186">
        <v>20</v>
      </c>
      <c r="E86" s="182">
        <v>0</v>
      </c>
      <c r="F86" s="186">
        <v>14</v>
      </c>
      <c r="G86" s="182">
        <v>2</v>
      </c>
      <c r="H86" s="185">
        <f>IF(D86=0,0,E86/D86)</f>
        <v>0</v>
      </c>
      <c r="I86" s="185">
        <f>IF(D86=0,0,F86/D86)</f>
        <v>0.7</v>
      </c>
      <c r="J86" s="184">
        <f>G86/C86</f>
        <v>0.25</v>
      </c>
    </row>
    <row r="87" spans="1:10" x14ac:dyDescent="0.2">
      <c r="A87" s="189" t="s">
        <v>283</v>
      </c>
      <c r="B87" s="186" t="s">
        <v>439</v>
      </c>
      <c r="C87" s="190">
        <v>8</v>
      </c>
      <c r="D87" s="186">
        <v>16</v>
      </c>
      <c r="E87" s="182">
        <v>1</v>
      </c>
      <c r="F87" s="186">
        <v>14</v>
      </c>
      <c r="G87" s="182">
        <v>0</v>
      </c>
      <c r="H87" s="185">
        <f>IF(D87=0,0,E87/D87)</f>
        <v>6.25E-2</v>
      </c>
      <c r="I87" s="185">
        <f>IF(D87=0,0,F87/D87)</f>
        <v>0.875</v>
      </c>
      <c r="J87" s="184">
        <f>G87/C87</f>
        <v>0</v>
      </c>
    </row>
    <row r="88" spans="1:10" x14ac:dyDescent="0.2">
      <c r="A88" s="189" t="s">
        <v>283</v>
      </c>
      <c r="B88" s="186" t="s">
        <v>415</v>
      </c>
      <c r="C88" s="190">
        <v>8</v>
      </c>
      <c r="D88" s="186">
        <v>17</v>
      </c>
      <c r="E88" s="182">
        <v>1</v>
      </c>
      <c r="F88" s="186">
        <v>11</v>
      </c>
      <c r="G88" s="182">
        <v>0</v>
      </c>
      <c r="H88" s="185">
        <f>IF(D88=0,0,E88/D88)</f>
        <v>5.8823529411764705E-2</v>
      </c>
      <c r="I88" s="185">
        <f>IF(D88=0,0,F88/D88)</f>
        <v>0.6470588235294118</v>
      </c>
      <c r="J88" s="184">
        <f>G88/C88</f>
        <v>0</v>
      </c>
    </row>
    <row r="89" spans="1:10" x14ac:dyDescent="0.2">
      <c r="A89" s="189" t="s">
        <v>283</v>
      </c>
      <c r="B89" s="186" t="s">
        <v>438</v>
      </c>
      <c r="C89" s="190">
        <v>7</v>
      </c>
      <c r="D89" s="186">
        <v>7</v>
      </c>
      <c r="E89" s="182">
        <v>0</v>
      </c>
      <c r="F89" s="186">
        <v>5</v>
      </c>
      <c r="G89" s="182">
        <v>4</v>
      </c>
      <c r="H89" s="185">
        <f>IF(D89=0,0,E89/D89)</f>
        <v>0</v>
      </c>
      <c r="I89" s="185">
        <f>IF(D89=0,0,F89/D89)</f>
        <v>0.7142857142857143</v>
      </c>
      <c r="J89" s="184">
        <f>G89/C89</f>
        <v>0.5714285714285714</v>
      </c>
    </row>
    <row r="90" spans="1:10" x14ac:dyDescent="0.2">
      <c r="A90" s="189" t="s">
        <v>283</v>
      </c>
      <c r="B90" s="186" t="s">
        <v>414</v>
      </c>
      <c r="C90" s="190">
        <v>8</v>
      </c>
      <c r="D90" s="186">
        <v>27</v>
      </c>
      <c r="E90" s="182">
        <v>4</v>
      </c>
      <c r="F90" s="186">
        <v>14</v>
      </c>
      <c r="G90" s="182">
        <v>26</v>
      </c>
      <c r="H90" s="185">
        <f>IF(D90=0,0,E90/D90)</f>
        <v>0.14814814814814814</v>
      </c>
      <c r="I90" s="185">
        <f>IF(D90=0,0,F90/D90)</f>
        <v>0.51851851851851849</v>
      </c>
      <c r="J90" s="184">
        <f>G90/C90</f>
        <v>3.25</v>
      </c>
    </row>
    <row r="91" spans="1:10" x14ac:dyDescent="0.2">
      <c r="A91" s="189" t="s">
        <v>73</v>
      </c>
      <c r="B91" s="186" t="s">
        <v>51</v>
      </c>
      <c r="C91" s="190">
        <v>8</v>
      </c>
      <c r="D91" s="186">
        <v>39</v>
      </c>
      <c r="E91" s="182">
        <v>26</v>
      </c>
      <c r="F91" s="186">
        <v>6</v>
      </c>
      <c r="G91" s="182">
        <v>0</v>
      </c>
      <c r="H91" s="185">
        <f>IF(D91=0,0,E91/D91)</f>
        <v>0.66666666666666663</v>
      </c>
      <c r="I91" s="185">
        <f>IF(D91=0,0,F91/D91)</f>
        <v>0.15384615384615385</v>
      </c>
      <c r="J91" s="184">
        <f>G91/C91</f>
        <v>0</v>
      </c>
    </row>
    <row r="92" spans="1:10" x14ac:dyDescent="0.2">
      <c r="A92" s="189" t="s">
        <v>73</v>
      </c>
      <c r="B92" s="186" t="s">
        <v>230</v>
      </c>
      <c r="C92" s="190">
        <v>7</v>
      </c>
      <c r="D92" s="186">
        <v>37</v>
      </c>
      <c r="E92" s="182">
        <v>20</v>
      </c>
      <c r="F92" s="186">
        <v>14</v>
      </c>
      <c r="G92" s="182">
        <v>2</v>
      </c>
      <c r="H92" s="185">
        <f>IF(D92=0,0,E92/D92)</f>
        <v>0.54054054054054057</v>
      </c>
      <c r="I92" s="185">
        <f>IF(D92=0,0,F92/D92)</f>
        <v>0.3783783783783784</v>
      </c>
      <c r="J92" s="184">
        <f>G92/C92</f>
        <v>0.2857142857142857</v>
      </c>
    </row>
    <row r="93" spans="1:10" x14ac:dyDescent="0.2">
      <c r="A93" s="189" t="s">
        <v>73</v>
      </c>
      <c r="B93" s="186" t="s">
        <v>54</v>
      </c>
      <c r="C93" s="190">
        <v>8</v>
      </c>
      <c r="D93" s="186">
        <v>40</v>
      </c>
      <c r="E93" s="182">
        <v>26</v>
      </c>
      <c r="F93" s="186">
        <v>5</v>
      </c>
      <c r="G93" s="182">
        <v>29</v>
      </c>
      <c r="H93" s="185">
        <f>IF(D93=0,0,E93/D93)</f>
        <v>0.65</v>
      </c>
      <c r="I93" s="185">
        <f>IF(D93=0,0,F93/D93)</f>
        <v>0.125</v>
      </c>
      <c r="J93" s="184">
        <f>G93/C93</f>
        <v>3.625</v>
      </c>
    </row>
    <row r="94" spans="1:10" x14ac:dyDescent="0.2">
      <c r="A94" s="189" t="s">
        <v>73</v>
      </c>
      <c r="B94" s="186" t="s">
        <v>231</v>
      </c>
      <c r="C94" s="190">
        <v>8</v>
      </c>
      <c r="D94" s="186">
        <v>34</v>
      </c>
      <c r="E94" s="182">
        <v>14</v>
      </c>
      <c r="F94" s="186">
        <v>7</v>
      </c>
      <c r="G94" s="182">
        <v>12</v>
      </c>
      <c r="H94" s="185">
        <f>IF(D94=0,0,E94/D94)</f>
        <v>0.41176470588235292</v>
      </c>
      <c r="I94" s="185">
        <f>IF(D94=0,0,F94/D94)</f>
        <v>0.20588235294117646</v>
      </c>
      <c r="J94" s="184">
        <f>G94/C94</f>
        <v>1.5</v>
      </c>
    </row>
    <row r="95" spans="1:10" x14ac:dyDescent="0.2">
      <c r="A95" s="189" t="s">
        <v>73</v>
      </c>
      <c r="B95" s="186" t="s">
        <v>350</v>
      </c>
      <c r="C95" s="190">
        <v>4</v>
      </c>
      <c r="D95" s="186">
        <v>4</v>
      </c>
      <c r="E95" s="182">
        <v>2</v>
      </c>
      <c r="F95" s="186">
        <v>1</v>
      </c>
      <c r="G95" s="182">
        <v>0</v>
      </c>
      <c r="H95" s="185">
        <f>IF(D95=0,0,E95/D95)</f>
        <v>0.5</v>
      </c>
      <c r="I95" s="185">
        <f>IF(D95=0,0,F95/D95)</f>
        <v>0.25</v>
      </c>
      <c r="J95" s="184">
        <f>G95/C95</f>
        <v>0</v>
      </c>
    </row>
    <row r="96" spans="1:10" x14ac:dyDescent="0.2">
      <c r="A96" s="189" t="s">
        <v>73</v>
      </c>
      <c r="B96" s="186" t="s">
        <v>347</v>
      </c>
      <c r="C96" s="190">
        <v>8</v>
      </c>
      <c r="D96" s="186">
        <v>37</v>
      </c>
      <c r="E96" s="182">
        <v>13</v>
      </c>
      <c r="F96" s="186">
        <v>16</v>
      </c>
      <c r="G96" s="182">
        <v>6</v>
      </c>
      <c r="H96" s="185">
        <f>IF(D96=0,0,E96/D96)</f>
        <v>0.35135135135135137</v>
      </c>
      <c r="I96" s="185">
        <f>IF(D96=0,0,F96/D96)</f>
        <v>0.43243243243243246</v>
      </c>
      <c r="J96" s="184">
        <f>G96/C96</f>
        <v>0.75</v>
      </c>
    </row>
    <row r="97" spans="1:10" x14ac:dyDescent="0.2">
      <c r="A97" s="189" t="s">
        <v>73</v>
      </c>
      <c r="B97" s="186" t="s">
        <v>248</v>
      </c>
      <c r="C97" s="190">
        <v>4</v>
      </c>
      <c r="D97" s="186">
        <v>13</v>
      </c>
      <c r="E97" s="182">
        <v>3</v>
      </c>
      <c r="F97" s="186">
        <v>2</v>
      </c>
      <c r="G97" s="182">
        <v>7</v>
      </c>
      <c r="H97" s="185">
        <f>IF(D97=0,0,E97/D97)</f>
        <v>0.23076923076923078</v>
      </c>
      <c r="I97" s="185">
        <f>IF(D97=0,0,F97/D97)</f>
        <v>0.15384615384615385</v>
      </c>
      <c r="J97" s="184">
        <f>G97/C97</f>
        <v>1.75</v>
      </c>
    </row>
    <row r="98" spans="1:10" x14ac:dyDescent="0.2">
      <c r="A98" s="189" t="s">
        <v>73</v>
      </c>
      <c r="B98" s="186" t="s">
        <v>82</v>
      </c>
      <c r="C98" s="190">
        <v>6</v>
      </c>
      <c r="D98" s="186">
        <v>5</v>
      </c>
      <c r="E98" s="182">
        <v>1</v>
      </c>
      <c r="F98" s="186">
        <v>0</v>
      </c>
      <c r="G98" s="182">
        <v>10</v>
      </c>
      <c r="H98" s="185">
        <f>IF(D98=0,0,E98/D98)</f>
        <v>0.2</v>
      </c>
      <c r="I98" s="185">
        <f>IF(D98=0,0,F98/D98)</f>
        <v>0</v>
      </c>
      <c r="J98" s="184">
        <f>G98/C98</f>
        <v>1.6666666666666667</v>
      </c>
    </row>
    <row r="99" spans="1:10" x14ac:dyDescent="0.2">
      <c r="A99" s="189" t="s">
        <v>73</v>
      </c>
      <c r="B99" s="186" t="s">
        <v>348</v>
      </c>
      <c r="C99" s="190">
        <v>5</v>
      </c>
      <c r="D99" s="186">
        <v>7</v>
      </c>
      <c r="E99" s="182">
        <v>0</v>
      </c>
      <c r="F99" s="186">
        <v>4</v>
      </c>
      <c r="G99" s="182">
        <v>5</v>
      </c>
      <c r="H99" s="185">
        <f>IF(D99=0,0,E99/D99)</f>
        <v>0</v>
      </c>
      <c r="I99" s="185">
        <f>IF(D99=0,0,F99/D99)</f>
        <v>0.5714285714285714</v>
      </c>
      <c r="J99" s="184">
        <f>G99/C99</f>
        <v>1</v>
      </c>
    </row>
    <row r="100" spans="1:10" x14ac:dyDescent="0.2">
      <c r="A100" s="189" t="s">
        <v>73</v>
      </c>
      <c r="B100" s="186" t="s">
        <v>425</v>
      </c>
      <c r="C100" s="190">
        <v>3</v>
      </c>
      <c r="D100" s="186">
        <v>1</v>
      </c>
      <c r="E100" s="182">
        <v>0</v>
      </c>
      <c r="F100" s="186">
        <v>0</v>
      </c>
      <c r="G100" s="182">
        <v>0</v>
      </c>
      <c r="H100" s="185">
        <f>IF(D100=0,0,E100/D100)</f>
        <v>0</v>
      </c>
      <c r="I100" s="185">
        <f>IF(D100=0,0,F100/D100)</f>
        <v>0</v>
      </c>
      <c r="J100" s="184">
        <f>G100/C100</f>
        <v>0</v>
      </c>
    </row>
    <row r="101" spans="1:10" x14ac:dyDescent="0.2">
      <c r="A101" s="189" t="s">
        <v>73</v>
      </c>
      <c r="B101" s="186" t="s">
        <v>416</v>
      </c>
      <c r="C101" s="190">
        <v>6</v>
      </c>
      <c r="D101" s="186">
        <v>19</v>
      </c>
      <c r="E101" s="182">
        <v>5</v>
      </c>
      <c r="F101" s="186">
        <v>3</v>
      </c>
      <c r="G101" s="182">
        <v>9</v>
      </c>
      <c r="H101" s="185">
        <f>IF(D101=0,0,E101/D101)</f>
        <v>0.26315789473684209</v>
      </c>
      <c r="I101" s="185">
        <f>IF(D101=0,0,F101/D101)</f>
        <v>0.15789473684210525</v>
      </c>
      <c r="J101" s="184">
        <f>G101/C101</f>
        <v>1.5</v>
      </c>
    </row>
    <row r="102" spans="1:10" x14ac:dyDescent="0.2">
      <c r="A102" s="189" t="s">
        <v>72</v>
      </c>
      <c r="B102" s="186" t="s">
        <v>56</v>
      </c>
      <c r="C102" s="190">
        <v>6</v>
      </c>
      <c r="D102" s="186">
        <v>22</v>
      </c>
      <c r="E102" s="182">
        <v>13</v>
      </c>
      <c r="F102" s="186">
        <v>3</v>
      </c>
      <c r="G102" s="182">
        <v>1</v>
      </c>
      <c r="H102" s="185">
        <f>IF(D102=0,0,E102/D102)</f>
        <v>0.59090909090909094</v>
      </c>
      <c r="I102" s="185">
        <f>IF(D102=0,0,F102/D102)</f>
        <v>0.13636363636363635</v>
      </c>
      <c r="J102" s="184">
        <f>G102/C102</f>
        <v>0.16666666666666666</v>
      </c>
    </row>
    <row r="103" spans="1:10" x14ac:dyDescent="0.2">
      <c r="A103" s="189" t="s">
        <v>72</v>
      </c>
      <c r="B103" s="186" t="s">
        <v>89</v>
      </c>
      <c r="C103" s="190">
        <v>8</v>
      </c>
      <c r="D103" s="186">
        <v>37</v>
      </c>
      <c r="E103" s="182">
        <v>25</v>
      </c>
      <c r="F103" s="186">
        <v>7</v>
      </c>
      <c r="G103" s="182">
        <v>37</v>
      </c>
      <c r="H103" s="185">
        <f>IF(D103=0,0,E103/D103)</f>
        <v>0.67567567567567566</v>
      </c>
      <c r="I103" s="185">
        <f>IF(D103=0,0,F103/D103)</f>
        <v>0.1891891891891892</v>
      </c>
      <c r="J103" s="184">
        <f>G103/C103</f>
        <v>4.625</v>
      </c>
    </row>
    <row r="104" spans="1:10" x14ac:dyDescent="0.2">
      <c r="A104" s="189" t="s">
        <v>72</v>
      </c>
      <c r="B104" s="186" t="s">
        <v>232</v>
      </c>
      <c r="C104" s="190">
        <v>7</v>
      </c>
      <c r="D104" s="186">
        <v>16</v>
      </c>
      <c r="E104" s="182">
        <v>9</v>
      </c>
      <c r="F104" s="186">
        <v>1</v>
      </c>
      <c r="G104" s="182">
        <v>10</v>
      </c>
      <c r="H104" s="185">
        <f>IF(D104=0,0,E104/D104)</f>
        <v>0.5625</v>
      </c>
      <c r="I104" s="185">
        <f>IF(D104=0,0,F104/D104)</f>
        <v>6.25E-2</v>
      </c>
      <c r="J104" s="184">
        <f>G104/C104</f>
        <v>1.4285714285714286</v>
      </c>
    </row>
    <row r="105" spans="1:10" x14ac:dyDescent="0.2">
      <c r="A105" s="189" t="s">
        <v>72</v>
      </c>
      <c r="B105" s="186" t="s">
        <v>157</v>
      </c>
      <c r="C105" s="190">
        <v>8</v>
      </c>
      <c r="D105" s="186">
        <v>33</v>
      </c>
      <c r="E105" s="182">
        <v>13</v>
      </c>
      <c r="F105" s="186">
        <v>10</v>
      </c>
      <c r="G105" s="182">
        <v>16</v>
      </c>
      <c r="H105" s="185">
        <f>IF(D105=0,0,E105/D105)</f>
        <v>0.39393939393939392</v>
      </c>
      <c r="I105" s="185">
        <f>IF(D105=0,0,F105/D105)</f>
        <v>0.30303030303030304</v>
      </c>
      <c r="J105" s="184">
        <f>G105/C105</f>
        <v>2</v>
      </c>
    </row>
    <row r="106" spans="1:10" x14ac:dyDescent="0.2">
      <c r="A106" s="189" t="s">
        <v>72</v>
      </c>
      <c r="B106" s="186" t="s">
        <v>57</v>
      </c>
      <c r="C106" s="190">
        <v>7</v>
      </c>
      <c r="D106" s="186">
        <v>15</v>
      </c>
      <c r="E106" s="182">
        <v>3</v>
      </c>
      <c r="F106" s="186">
        <v>3</v>
      </c>
      <c r="G106" s="182">
        <v>11</v>
      </c>
      <c r="H106" s="185">
        <f>IF(D106=0,0,E106/D106)</f>
        <v>0.2</v>
      </c>
      <c r="I106" s="185">
        <f>IF(D106=0,0,F106/D106)</f>
        <v>0.2</v>
      </c>
      <c r="J106" s="184">
        <f>G106/C106</f>
        <v>1.5714285714285714</v>
      </c>
    </row>
    <row r="107" spans="1:10" x14ac:dyDescent="0.2">
      <c r="A107" s="189" t="s">
        <v>72</v>
      </c>
      <c r="B107" s="186" t="s">
        <v>213</v>
      </c>
      <c r="C107" s="190">
        <v>3</v>
      </c>
      <c r="D107" s="186">
        <v>4</v>
      </c>
      <c r="E107" s="182">
        <v>0</v>
      </c>
      <c r="F107" s="186">
        <v>3</v>
      </c>
      <c r="G107" s="182">
        <v>0</v>
      </c>
      <c r="H107" s="185">
        <f>IF(D107=0,0,E107/D107)</f>
        <v>0</v>
      </c>
      <c r="I107" s="185">
        <f>IF(D107=0,0,F107/D107)</f>
        <v>0.75</v>
      </c>
      <c r="J107" s="184">
        <f>G107/C107</f>
        <v>0</v>
      </c>
    </row>
    <row r="108" spans="1:10" x14ac:dyDescent="0.2">
      <c r="A108" s="189" t="s">
        <v>72</v>
      </c>
      <c r="B108" s="186" t="s">
        <v>58</v>
      </c>
      <c r="C108" s="190">
        <v>7</v>
      </c>
      <c r="D108" s="186">
        <v>30</v>
      </c>
      <c r="E108" s="182">
        <v>14</v>
      </c>
      <c r="F108" s="186">
        <v>3</v>
      </c>
      <c r="G108" s="182">
        <v>9</v>
      </c>
      <c r="H108" s="185">
        <f>IF(D108=0,0,E108/D108)</f>
        <v>0.46666666666666667</v>
      </c>
      <c r="I108" s="185">
        <f>IF(D108=0,0,F108/D108)</f>
        <v>0.1</v>
      </c>
      <c r="J108" s="184">
        <f>G108/C108</f>
        <v>1.2857142857142858</v>
      </c>
    </row>
    <row r="109" spans="1:10" x14ac:dyDescent="0.2">
      <c r="A109" s="189" t="s">
        <v>72</v>
      </c>
      <c r="B109" s="186" t="s">
        <v>316</v>
      </c>
      <c r="C109" s="190">
        <v>6</v>
      </c>
      <c r="D109" s="186">
        <v>10</v>
      </c>
      <c r="E109" s="182">
        <v>3</v>
      </c>
      <c r="F109" s="186">
        <v>5</v>
      </c>
      <c r="G109" s="182">
        <v>2</v>
      </c>
      <c r="H109" s="185">
        <f>IF(D109=0,0,E109/D109)</f>
        <v>0.3</v>
      </c>
      <c r="I109" s="185">
        <f>IF(D109=0,0,F109/D109)</f>
        <v>0.5</v>
      </c>
      <c r="J109" s="184">
        <f>G109/C109</f>
        <v>0.33333333333333331</v>
      </c>
    </row>
    <row r="110" spans="1:10" x14ac:dyDescent="0.2">
      <c r="A110" s="189" t="s">
        <v>72</v>
      </c>
      <c r="B110" s="186" t="s">
        <v>318</v>
      </c>
      <c r="C110" s="190">
        <v>4</v>
      </c>
      <c r="D110" s="186">
        <v>11</v>
      </c>
      <c r="E110" s="182">
        <v>3</v>
      </c>
      <c r="F110" s="186">
        <v>4</v>
      </c>
      <c r="G110" s="182">
        <v>2</v>
      </c>
      <c r="H110" s="185">
        <f>IF(D110=0,0,E110/D110)</f>
        <v>0.27272727272727271</v>
      </c>
      <c r="I110" s="185">
        <f>IF(D110=0,0,F110/D110)</f>
        <v>0.36363636363636365</v>
      </c>
      <c r="J110" s="184">
        <f>G110/C110</f>
        <v>0.5</v>
      </c>
    </row>
    <row r="111" spans="1:10" x14ac:dyDescent="0.2">
      <c r="A111" s="189" t="s">
        <v>72</v>
      </c>
      <c r="B111" s="186" t="s">
        <v>374</v>
      </c>
      <c r="C111" s="190">
        <v>1</v>
      </c>
      <c r="D111" s="186">
        <v>0</v>
      </c>
      <c r="E111" s="182">
        <v>0</v>
      </c>
      <c r="F111" s="186">
        <v>0</v>
      </c>
      <c r="G111" s="182">
        <v>1</v>
      </c>
      <c r="H111" s="185">
        <f>IF(D111=0,0,E111/D111)</f>
        <v>0</v>
      </c>
      <c r="I111" s="185">
        <f>IF(D111=0,0,F111/D111)</f>
        <v>0</v>
      </c>
      <c r="J111" s="184">
        <f>G111/C111</f>
        <v>1</v>
      </c>
    </row>
    <row r="112" spans="1:10" x14ac:dyDescent="0.2">
      <c r="A112" s="189" t="s">
        <v>72</v>
      </c>
      <c r="B112" s="186" t="s">
        <v>375</v>
      </c>
      <c r="C112" s="190">
        <v>7</v>
      </c>
      <c r="D112" s="186">
        <v>28</v>
      </c>
      <c r="E112" s="182">
        <v>8</v>
      </c>
      <c r="F112" s="186">
        <v>6</v>
      </c>
      <c r="G112" s="182">
        <v>0</v>
      </c>
      <c r="H112" s="185">
        <f>IF(D112=0,0,E112/D112)</f>
        <v>0.2857142857142857</v>
      </c>
      <c r="I112" s="185">
        <f>IF(D112=0,0,F112/D112)</f>
        <v>0.21428571428571427</v>
      </c>
      <c r="J112" s="184">
        <f>G112/C112</f>
        <v>0</v>
      </c>
    </row>
    <row r="113" spans="1:10" x14ac:dyDescent="0.2">
      <c r="A113" s="189" t="s">
        <v>72</v>
      </c>
      <c r="B113" s="186" t="s">
        <v>261</v>
      </c>
      <c r="C113" s="190">
        <v>3</v>
      </c>
      <c r="D113" s="186">
        <v>4</v>
      </c>
      <c r="E113" s="182">
        <v>0</v>
      </c>
      <c r="F113" s="186">
        <v>2</v>
      </c>
      <c r="G113" s="182">
        <v>0</v>
      </c>
      <c r="H113" s="185">
        <f>IF(D113=0,0,E113/D113)</f>
        <v>0</v>
      </c>
      <c r="I113" s="185">
        <f>IF(D113=0,0,F113/D113)</f>
        <v>0.5</v>
      </c>
      <c r="J113" s="184">
        <f>G113/C113</f>
        <v>0</v>
      </c>
    </row>
    <row r="114" spans="1:10" x14ac:dyDescent="0.2">
      <c r="A114" s="189" t="s">
        <v>72</v>
      </c>
      <c r="B114" s="186" t="s">
        <v>440</v>
      </c>
      <c r="C114" s="190">
        <v>1</v>
      </c>
      <c r="D114" s="186">
        <v>1</v>
      </c>
      <c r="E114" s="182">
        <v>0</v>
      </c>
      <c r="F114" s="186">
        <v>1</v>
      </c>
      <c r="G114" s="182">
        <v>0</v>
      </c>
      <c r="H114" s="185">
        <f>IF(D114=0,0,E114/D114)</f>
        <v>0</v>
      </c>
      <c r="I114" s="185">
        <f>IF(D114=0,0,F114/D114)</f>
        <v>1</v>
      </c>
      <c r="J114" s="184">
        <f>G114/C114</f>
        <v>0</v>
      </c>
    </row>
    <row r="115" spans="1:10" x14ac:dyDescent="0.2">
      <c r="A115" s="189" t="s">
        <v>163</v>
      </c>
      <c r="B115" s="186" t="s">
        <v>377</v>
      </c>
      <c r="C115" s="190">
        <v>8</v>
      </c>
      <c r="D115" s="186">
        <v>34</v>
      </c>
      <c r="E115" s="182">
        <v>10</v>
      </c>
      <c r="F115" s="186">
        <v>19</v>
      </c>
      <c r="G115" s="182">
        <v>35</v>
      </c>
      <c r="H115" s="185">
        <f>IF(D115=0,0,E115/D115)</f>
        <v>0.29411764705882354</v>
      </c>
      <c r="I115" s="185">
        <f>IF(D115=0,0,F115/D115)</f>
        <v>0.55882352941176472</v>
      </c>
      <c r="J115" s="184">
        <f>G115/C115</f>
        <v>4.375</v>
      </c>
    </row>
    <row r="116" spans="1:10" x14ac:dyDescent="0.2">
      <c r="A116" s="189" t="s">
        <v>163</v>
      </c>
      <c r="B116" s="186" t="s">
        <v>223</v>
      </c>
      <c r="C116" s="190">
        <v>8</v>
      </c>
      <c r="D116" s="186">
        <v>32</v>
      </c>
      <c r="E116" s="182">
        <v>6</v>
      </c>
      <c r="F116" s="186">
        <v>22</v>
      </c>
      <c r="G116" s="182">
        <v>7</v>
      </c>
      <c r="H116" s="185">
        <f>IF(D116=0,0,E116/D116)</f>
        <v>0.1875</v>
      </c>
      <c r="I116" s="185">
        <f>IF(D116=0,0,F116/D116)</f>
        <v>0.6875</v>
      </c>
      <c r="J116" s="184">
        <f>G116/C116</f>
        <v>0.875</v>
      </c>
    </row>
    <row r="117" spans="1:10" x14ac:dyDescent="0.2">
      <c r="A117" s="189" t="s">
        <v>163</v>
      </c>
      <c r="B117" s="186" t="s">
        <v>155</v>
      </c>
      <c r="C117" s="190">
        <v>8</v>
      </c>
      <c r="D117" s="186">
        <v>29</v>
      </c>
      <c r="E117" s="182">
        <v>7</v>
      </c>
      <c r="F117" s="186">
        <v>16</v>
      </c>
      <c r="G117" s="182">
        <v>3</v>
      </c>
      <c r="H117" s="185">
        <f>IF(D117=0,0,E117/D117)</f>
        <v>0.2413793103448276</v>
      </c>
      <c r="I117" s="185">
        <f>IF(D117=0,0,F117/D117)</f>
        <v>0.55172413793103448</v>
      </c>
      <c r="J117" s="184">
        <f>G117/C117</f>
        <v>0.375</v>
      </c>
    </row>
    <row r="118" spans="1:10" x14ac:dyDescent="0.2">
      <c r="A118" s="188" t="s">
        <v>163</v>
      </c>
      <c r="B118" s="186" t="s">
        <v>156</v>
      </c>
      <c r="C118" s="190">
        <v>8</v>
      </c>
      <c r="D118" s="186">
        <v>27</v>
      </c>
      <c r="E118" s="182">
        <v>0</v>
      </c>
      <c r="F118" s="186">
        <v>23</v>
      </c>
      <c r="G118" s="182">
        <v>1</v>
      </c>
      <c r="H118" s="185">
        <f>IF(D118=0,0,E118/D118)</f>
        <v>0</v>
      </c>
      <c r="I118" s="185">
        <f>IF(D118=0,0,F118/D118)</f>
        <v>0.85185185185185186</v>
      </c>
      <c r="J118" s="184">
        <f>G118/C118</f>
        <v>0.125</v>
      </c>
    </row>
    <row r="119" spans="1:10" x14ac:dyDescent="0.2">
      <c r="A119" s="189" t="s">
        <v>163</v>
      </c>
      <c r="B119" s="186" t="s">
        <v>337</v>
      </c>
      <c r="C119" s="190">
        <v>7</v>
      </c>
      <c r="D119" s="186">
        <v>22</v>
      </c>
      <c r="E119" s="182">
        <v>1</v>
      </c>
      <c r="F119" s="186">
        <v>17</v>
      </c>
      <c r="G119" s="182">
        <v>3</v>
      </c>
      <c r="H119" s="185">
        <f>IF(D119=0,0,E119/D119)</f>
        <v>4.5454545454545456E-2</v>
      </c>
      <c r="I119" s="185">
        <f>IF(D119=0,0,F119/D119)</f>
        <v>0.77272727272727271</v>
      </c>
      <c r="J119" s="184">
        <f>G119/C119</f>
        <v>0.42857142857142855</v>
      </c>
    </row>
    <row r="120" spans="1:10" x14ac:dyDescent="0.2">
      <c r="A120" s="189" t="s">
        <v>163</v>
      </c>
      <c r="B120" s="186" t="s">
        <v>215</v>
      </c>
      <c r="C120" s="190">
        <v>8</v>
      </c>
      <c r="D120" s="186">
        <v>29</v>
      </c>
      <c r="E120" s="182">
        <v>11</v>
      </c>
      <c r="F120" s="186">
        <v>13</v>
      </c>
      <c r="G120" s="182">
        <v>9</v>
      </c>
      <c r="H120" s="185">
        <f>IF(D120=0,0,E120/D120)</f>
        <v>0.37931034482758619</v>
      </c>
      <c r="I120" s="185">
        <f>IF(D120=0,0,F120/D120)</f>
        <v>0.44827586206896552</v>
      </c>
      <c r="J120" s="184">
        <f>G120/C120</f>
        <v>1.125</v>
      </c>
    </row>
    <row r="121" spans="1:10" x14ac:dyDescent="0.2">
      <c r="A121" s="189" t="s">
        <v>163</v>
      </c>
      <c r="B121" s="186" t="s">
        <v>426</v>
      </c>
      <c r="C121" s="190">
        <v>3</v>
      </c>
      <c r="D121" s="186">
        <v>7</v>
      </c>
      <c r="E121" s="182">
        <v>1</v>
      </c>
      <c r="F121" s="186">
        <v>4</v>
      </c>
      <c r="G121" s="182">
        <v>1</v>
      </c>
      <c r="H121" s="185">
        <f>IF(D121=0,0,E121/D121)</f>
        <v>0.14285714285714285</v>
      </c>
      <c r="I121" s="185">
        <f>IF(D121=0,0,F121/D121)</f>
        <v>0.5714285714285714</v>
      </c>
      <c r="J121" s="184">
        <f>G121/C121</f>
        <v>0.33333333333333331</v>
      </c>
    </row>
    <row r="122" spans="1:10" x14ac:dyDescent="0.2">
      <c r="A122" s="189" t="s">
        <v>282</v>
      </c>
      <c r="B122" s="186" t="s">
        <v>150</v>
      </c>
      <c r="C122" s="190">
        <v>10</v>
      </c>
      <c r="D122" s="186">
        <v>37</v>
      </c>
      <c r="E122" s="182">
        <v>24</v>
      </c>
      <c r="F122" s="186">
        <v>5</v>
      </c>
      <c r="G122" s="182">
        <v>10</v>
      </c>
      <c r="H122" s="185">
        <f>IF(D122=0,0,E122/D122)</f>
        <v>0.64864864864864868</v>
      </c>
      <c r="I122" s="185">
        <f>IF(D122=0,0,F122/D122)</f>
        <v>0.13513513513513514</v>
      </c>
      <c r="J122" s="184">
        <f>G122/C122</f>
        <v>1</v>
      </c>
    </row>
    <row r="123" spans="1:10" x14ac:dyDescent="0.2">
      <c r="A123" s="189" t="s">
        <v>282</v>
      </c>
      <c r="B123" s="186" t="s">
        <v>267</v>
      </c>
      <c r="C123" s="190">
        <v>10</v>
      </c>
      <c r="D123" s="186">
        <v>21</v>
      </c>
      <c r="E123" s="182">
        <v>8</v>
      </c>
      <c r="F123" s="186">
        <v>5</v>
      </c>
      <c r="G123" s="182">
        <v>4</v>
      </c>
      <c r="H123" s="185">
        <f>IF(D123=0,0,E123/D123)</f>
        <v>0.38095238095238093</v>
      </c>
      <c r="I123" s="185">
        <f>IF(D123=0,0,F123/D123)</f>
        <v>0.23809523809523808</v>
      </c>
      <c r="J123" s="184">
        <f>G123/C123</f>
        <v>0.4</v>
      </c>
    </row>
    <row r="124" spans="1:10" x14ac:dyDescent="0.2">
      <c r="A124" s="189" t="s">
        <v>282</v>
      </c>
      <c r="B124" s="186" t="s">
        <v>355</v>
      </c>
      <c r="C124" s="190">
        <v>10</v>
      </c>
      <c r="D124" s="186">
        <v>35</v>
      </c>
      <c r="E124" s="182">
        <v>8</v>
      </c>
      <c r="F124" s="186">
        <v>22</v>
      </c>
      <c r="G124" s="182">
        <v>14</v>
      </c>
      <c r="H124" s="185">
        <f>IF(D124=0,0,E124/D124)</f>
        <v>0.22857142857142856</v>
      </c>
      <c r="I124" s="185">
        <f>IF(D124=0,0,F124/D124)</f>
        <v>0.62857142857142856</v>
      </c>
      <c r="J124" s="184">
        <f>G124/C124</f>
        <v>1.4</v>
      </c>
    </row>
    <row r="125" spans="1:10" x14ac:dyDescent="0.2">
      <c r="A125" s="189" t="s">
        <v>282</v>
      </c>
      <c r="B125" s="186" t="s">
        <v>233</v>
      </c>
      <c r="C125" s="190">
        <v>10</v>
      </c>
      <c r="D125" s="186">
        <v>39</v>
      </c>
      <c r="E125" s="182">
        <v>12</v>
      </c>
      <c r="F125" s="186">
        <v>10</v>
      </c>
      <c r="G125" s="182">
        <v>7</v>
      </c>
      <c r="H125" s="185">
        <f>IF(D125=0,0,E125/D125)</f>
        <v>0.30769230769230771</v>
      </c>
      <c r="I125" s="185">
        <f>IF(D125=0,0,F125/D125)</f>
        <v>0.25641025641025639</v>
      </c>
      <c r="J125" s="184">
        <f>G125/C125</f>
        <v>0.7</v>
      </c>
    </row>
    <row r="126" spans="1:10" x14ac:dyDescent="0.2">
      <c r="A126" s="189" t="s">
        <v>282</v>
      </c>
      <c r="B126" s="186" t="s">
        <v>357</v>
      </c>
      <c r="C126" s="190">
        <v>9</v>
      </c>
      <c r="D126" s="186">
        <v>16</v>
      </c>
      <c r="E126" s="182">
        <v>4</v>
      </c>
      <c r="F126" s="186">
        <v>4</v>
      </c>
      <c r="G126" s="182">
        <v>6</v>
      </c>
      <c r="H126" s="185">
        <f>IF(D126=0,0,E126/D126)</f>
        <v>0.25</v>
      </c>
      <c r="I126" s="185">
        <f>IF(D126=0,0,F126/D126)</f>
        <v>0.25</v>
      </c>
      <c r="J126" s="184">
        <f>G126/C126</f>
        <v>0.66666666666666663</v>
      </c>
    </row>
    <row r="127" spans="1:10" x14ac:dyDescent="0.2">
      <c r="A127" s="189" t="s">
        <v>282</v>
      </c>
      <c r="B127" s="186" t="s">
        <v>126</v>
      </c>
      <c r="C127" s="190">
        <v>10</v>
      </c>
      <c r="D127" s="186">
        <v>42</v>
      </c>
      <c r="E127" s="182">
        <v>15</v>
      </c>
      <c r="F127" s="186">
        <v>8</v>
      </c>
      <c r="G127" s="182">
        <v>5</v>
      </c>
      <c r="H127" s="185">
        <f>IF(D127=0,0,E127/D127)</f>
        <v>0.35714285714285715</v>
      </c>
      <c r="I127" s="185">
        <f>IF(D127=0,0,F127/D127)</f>
        <v>0.19047619047619047</v>
      </c>
      <c r="J127" s="184">
        <f>G127/C127</f>
        <v>0.5</v>
      </c>
    </row>
    <row r="128" spans="1:10" x14ac:dyDescent="0.2">
      <c r="A128" s="189" t="s">
        <v>282</v>
      </c>
      <c r="B128" s="186" t="s">
        <v>358</v>
      </c>
      <c r="C128" s="190">
        <v>10</v>
      </c>
      <c r="D128" s="186">
        <v>40</v>
      </c>
      <c r="E128" s="182">
        <v>15</v>
      </c>
      <c r="F128" s="186">
        <v>15</v>
      </c>
      <c r="G128" s="182">
        <v>8</v>
      </c>
      <c r="H128" s="185">
        <f>IF(D128=0,0,E128/D128)</f>
        <v>0.375</v>
      </c>
      <c r="I128" s="185">
        <f>IF(D128=0,0,F128/D128)</f>
        <v>0.375</v>
      </c>
      <c r="J128" s="184">
        <f>G128/C128</f>
        <v>0.8</v>
      </c>
    </row>
    <row r="129" spans="1:10" x14ac:dyDescent="0.2">
      <c r="A129" s="189" t="s">
        <v>282</v>
      </c>
      <c r="B129" s="186" t="s">
        <v>109</v>
      </c>
      <c r="C129" s="190">
        <v>8</v>
      </c>
      <c r="D129" s="186">
        <v>24</v>
      </c>
      <c r="E129" s="182">
        <v>12</v>
      </c>
      <c r="F129" s="186">
        <v>6</v>
      </c>
      <c r="G129" s="182">
        <v>6</v>
      </c>
      <c r="H129" s="185">
        <f>IF(D129=0,0,E129/D129)</f>
        <v>0.5</v>
      </c>
      <c r="I129" s="185">
        <f>IF(D129=0,0,F129/D129)</f>
        <v>0.25</v>
      </c>
      <c r="J129" s="184">
        <f>G129/C129</f>
        <v>0.75</v>
      </c>
    </row>
    <row r="130" spans="1:10" x14ac:dyDescent="0.2">
      <c r="A130" s="189" t="s">
        <v>282</v>
      </c>
      <c r="B130" s="186" t="s">
        <v>395</v>
      </c>
      <c r="C130" s="190">
        <v>7</v>
      </c>
      <c r="D130" s="186">
        <v>10</v>
      </c>
      <c r="E130" s="182">
        <v>1</v>
      </c>
      <c r="F130" s="186">
        <v>2</v>
      </c>
      <c r="G130" s="182">
        <v>0</v>
      </c>
      <c r="H130" s="185">
        <f>IF(D130=0,0,E130/D130)</f>
        <v>0.1</v>
      </c>
      <c r="I130" s="185">
        <f>IF(D130=0,0,F130/D130)</f>
        <v>0.2</v>
      </c>
      <c r="J130" s="184">
        <f>G130/C130</f>
        <v>0</v>
      </c>
    </row>
    <row r="131" spans="1:10" x14ac:dyDescent="0.2">
      <c r="A131" s="189" t="s">
        <v>71</v>
      </c>
      <c r="B131" s="186" t="s">
        <v>333</v>
      </c>
      <c r="C131" s="190">
        <v>9</v>
      </c>
      <c r="D131" s="186">
        <v>14</v>
      </c>
      <c r="E131" s="182">
        <v>3</v>
      </c>
      <c r="F131" s="186">
        <v>6</v>
      </c>
      <c r="G131" s="182">
        <v>1</v>
      </c>
      <c r="H131" s="185">
        <f>IF(D131=0,0,E131/D131)</f>
        <v>0.21428571428571427</v>
      </c>
      <c r="I131" s="185">
        <f>IF(D131=0,0,F131/D131)</f>
        <v>0.42857142857142855</v>
      </c>
      <c r="J131" s="184">
        <f>G131/C131</f>
        <v>0.1111111111111111</v>
      </c>
    </row>
    <row r="132" spans="1:10" x14ac:dyDescent="0.2">
      <c r="A132" s="189" t="s">
        <v>71</v>
      </c>
      <c r="B132" s="186" t="s">
        <v>268</v>
      </c>
      <c r="C132" s="190">
        <v>4</v>
      </c>
      <c r="D132" s="186">
        <v>2</v>
      </c>
      <c r="E132" s="182">
        <v>0</v>
      </c>
      <c r="F132" s="186">
        <v>2</v>
      </c>
      <c r="G132" s="182">
        <v>0</v>
      </c>
      <c r="H132" s="185">
        <f>IF(D132=0,0,E132/D132)</f>
        <v>0</v>
      </c>
      <c r="I132" s="185">
        <f>IF(D132=0,0,F132/D132)</f>
        <v>1</v>
      </c>
      <c r="J132" s="184">
        <f>G132/C132</f>
        <v>0</v>
      </c>
    </row>
    <row r="133" spans="1:10" x14ac:dyDescent="0.2">
      <c r="A133" s="189" t="s">
        <v>71</v>
      </c>
      <c r="B133" s="186" t="s">
        <v>247</v>
      </c>
      <c r="C133" s="190">
        <v>10</v>
      </c>
      <c r="D133" s="186">
        <v>43</v>
      </c>
      <c r="E133" s="182">
        <v>17</v>
      </c>
      <c r="F133" s="186">
        <v>13</v>
      </c>
      <c r="G133" s="182">
        <v>15</v>
      </c>
      <c r="H133" s="185">
        <f>IF(D133=0,0,E133/D133)</f>
        <v>0.39534883720930231</v>
      </c>
      <c r="I133" s="185">
        <f>IF(D133=0,0,F133/D133)</f>
        <v>0.30232558139534882</v>
      </c>
      <c r="J133" s="184">
        <f>G133/C133</f>
        <v>1.5</v>
      </c>
    </row>
    <row r="134" spans="1:10" x14ac:dyDescent="0.2">
      <c r="A134" s="189" t="s">
        <v>71</v>
      </c>
      <c r="B134" s="186" t="s">
        <v>334</v>
      </c>
      <c r="C134" s="190">
        <v>10</v>
      </c>
      <c r="D134" s="186">
        <v>40</v>
      </c>
      <c r="E134" s="182">
        <v>13</v>
      </c>
      <c r="F134" s="186">
        <v>15</v>
      </c>
      <c r="G134" s="182">
        <v>3</v>
      </c>
      <c r="H134" s="185">
        <f>IF(D134=0,0,E134/D134)</f>
        <v>0.32500000000000001</v>
      </c>
      <c r="I134" s="185">
        <f>IF(D134=0,0,F134/D134)</f>
        <v>0.375</v>
      </c>
      <c r="J134" s="184">
        <f>G134/C134</f>
        <v>0.3</v>
      </c>
    </row>
    <row r="135" spans="1:10" x14ac:dyDescent="0.2">
      <c r="A135" s="189" t="s">
        <v>71</v>
      </c>
      <c r="B135" s="186" t="s">
        <v>125</v>
      </c>
      <c r="C135" s="190">
        <v>10</v>
      </c>
      <c r="D135" s="186">
        <v>40</v>
      </c>
      <c r="E135" s="182">
        <v>15</v>
      </c>
      <c r="F135" s="186">
        <v>10</v>
      </c>
      <c r="G135" s="182">
        <v>0</v>
      </c>
      <c r="H135" s="185">
        <f>IF(D135=0,0,E135/D135)</f>
        <v>0.375</v>
      </c>
      <c r="I135" s="185">
        <f>IF(D135=0,0,F135/D135)</f>
        <v>0.25</v>
      </c>
      <c r="J135" s="184">
        <f>G135/C135</f>
        <v>0</v>
      </c>
    </row>
    <row r="136" spans="1:10" x14ac:dyDescent="0.2">
      <c r="A136" s="189" t="s">
        <v>71</v>
      </c>
      <c r="B136" s="186" t="s">
        <v>211</v>
      </c>
      <c r="C136" s="190">
        <v>10</v>
      </c>
      <c r="D136" s="186">
        <v>46</v>
      </c>
      <c r="E136" s="182">
        <v>30</v>
      </c>
      <c r="F136" s="186">
        <v>9</v>
      </c>
      <c r="G136" s="182">
        <v>22</v>
      </c>
      <c r="H136" s="185">
        <f>IF(D136=0,0,E136/D136)</f>
        <v>0.65217391304347827</v>
      </c>
      <c r="I136" s="185">
        <f>IF(D136=0,0,F136/D136)</f>
        <v>0.19565217391304349</v>
      </c>
      <c r="J136" s="184">
        <f>G136/C136</f>
        <v>2.2000000000000002</v>
      </c>
    </row>
    <row r="137" spans="1:10" x14ac:dyDescent="0.2">
      <c r="A137" s="189" t="s">
        <v>71</v>
      </c>
      <c r="B137" s="186" t="s">
        <v>335</v>
      </c>
      <c r="C137" s="190">
        <v>10</v>
      </c>
      <c r="D137" s="186">
        <v>38</v>
      </c>
      <c r="E137" s="182">
        <v>9</v>
      </c>
      <c r="F137" s="186">
        <v>11</v>
      </c>
      <c r="G137" s="182">
        <v>0</v>
      </c>
      <c r="H137" s="185">
        <f>IF(D137=0,0,E137/D137)</f>
        <v>0.23684210526315788</v>
      </c>
      <c r="I137" s="185">
        <f>IF(D137=0,0,F137/D137)</f>
        <v>0.28947368421052633</v>
      </c>
      <c r="J137" s="184">
        <f>G137/C137</f>
        <v>0</v>
      </c>
    </row>
    <row r="138" spans="1:10" x14ac:dyDescent="0.2">
      <c r="A138" s="189" t="s">
        <v>71</v>
      </c>
      <c r="B138" s="186" t="s">
        <v>336</v>
      </c>
      <c r="C138" s="190">
        <v>3</v>
      </c>
      <c r="D138" s="186">
        <v>0</v>
      </c>
      <c r="E138" s="182">
        <v>0</v>
      </c>
      <c r="F138" s="186">
        <v>0</v>
      </c>
      <c r="G138" s="182">
        <v>0</v>
      </c>
      <c r="H138" s="185">
        <f>IF(D138=0,0,E138/D138)</f>
        <v>0</v>
      </c>
      <c r="I138" s="185">
        <f>IF(D138=0,0,F138/D138)</f>
        <v>0</v>
      </c>
      <c r="J138" s="184">
        <f>G138/C138</f>
        <v>0</v>
      </c>
    </row>
    <row r="139" spans="1:10" x14ac:dyDescent="0.2">
      <c r="A139" s="189" t="s">
        <v>71</v>
      </c>
      <c r="B139" s="186" t="s">
        <v>246</v>
      </c>
      <c r="C139" s="190">
        <v>10</v>
      </c>
      <c r="D139" s="186">
        <v>47</v>
      </c>
      <c r="E139" s="182">
        <v>27</v>
      </c>
      <c r="F139" s="186">
        <v>7</v>
      </c>
      <c r="G139" s="182">
        <v>9</v>
      </c>
      <c r="H139" s="185">
        <f>IF(D139=0,0,E139/D139)</f>
        <v>0.57446808510638303</v>
      </c>
      <c r="I139" s="185">
        <f>IF(D139=0,0,F139/D139)</f>
        <v>0.14893617021276595</v>
      </c>
      <c r="J139" s="184">
        <f>G139/C139</f>
        <v>0.9</v>
      </c>
    </row>
    <row r="140" spans="1:10" x14ac:dyDescent="0.2">
      <c r="A140" s="189" t="s">
        <v>71</v>
      </c>
      <c r="B140" s="186" t="s">
        <v>430</v>
      </c>
      <c r="C140" s="190">
        <v>8</v>
      </c>
      <c r="D140" s="186">
        <v>13</v>
      </c>
      <c r="E140" s="182">
        <v>3</v>
      </c>
      <c r="F140" s="186">
        <v>0</v>
      </c>
      <c r="G140" s="182">
        <v>0</v>
      </c>
      <c r="H140" s="185">
        <f>IF(D140=0,0,E140/D140)</f>
        <v>0.23076923076923078</v>
      </c>
      <c r="I140" s="185">
        <f>IF(D140=0,0,F140/D140)</f>
        <v>0</v>
      </c>
      <c r="J140" s="184">
        <f>G140/C140</f>
        <v>0</v>
      </c>
    </row>
    <row r="141" spans="1:10" x14ac:dyDescent="0.2">
      <c r="A141" s="189" t="s">
        <v>71</v>
      </c>
      <c r="B141" s="186" t="s">
        <v>331</v>
      </c>
      <c r="C141" s="190">
        <v>6</v>
      </c>
      <c r="D141" s="186">
        <v>0</v>
      </c>
      <c r="E141" s="182">
        <v>0</v>
      </c>
      <c r="F141" s="186">
        <v>0</v>
      </c>
      <c r="G141" s="182">
        <v>5</v>
      </c>
      <c r="H141" s="185">
        <f>IF(D141=0,0,E141/D141)</f>
        <v>0</v>
      </c>
      <c r="I141" s="185">
        <f>IF(D141=0,0,F141/D141)</f>
        <v>0</v>
      </c>
      <c r="J141" s="184">
        <f>G141/C141</f>
        <v>0.83333333333333337</v>
      </c>
    </row>
    <row r="142" spans="1:10" x14ac:dyDescent="0.2">
      <c r="A142" s="189" t="s">
        <v>71</v>
      </c>
      <c r="B142" s="186" t="s">
        <v>332</v>
      </c>
      <c r="C142" s="190">
        <v>10</v>
      </c>
      <c r="D142" s="186">
        <v>3</v>
      </c>
      <c r="E142" s="182">
        <v>1</v>
      </c>
      <c r="F142" s="186">
        <v>0</v>
      </c>
      <c r="G142" s="182">
        <v>20</v>
      </c>
      <c r="H142" s="185">
        <f>IF(D142=0,0,E142/D142)</f>
        <v>0.33333333333333331</v>
      </c>
      <c r="I142" s="185">
        <f>IF(D142=0,0,F142/D142)</f>
        <v>0</v>
      </c>
      <c r="J142" s="184">
        <f>G142/C142</f>
        <v>2</v>
      </c>
    </row>
    <row r="143" spans="1:10" x14ac:dyDescent="0.2">
      <c r="A143" s="189" t="s">
        <v>71</v>
      </c>
      <c r="B143" s="186" t="s">
        <v>279</v>
      </c>
      <c r="C143" s="190">
        <v>2</v>
      </c>
      <c r="D143" s="186">
        <v>0</v>
      </c>
      <c r="E143" s="182">
        <v>0</v>
      </c>
      <c r="F143" s="186">
        <v>0</v>
      </c>
      <c r="G143" s="182">
        <v>0</v>
      </c>
      <c r="H143" s="185">
        <f>IF(D143=0,0,E143/D143)</f>
        <v>0</v>
      </c>
      <c r="I143" s="185">
        <f>IF(D143=0,0,F143/D143)</f>
        <v>0</v>
      </c>
      <c r="J143" s="184">
        <f>G143/C143</f>
        <v>0</v>
      </c>
    </row>
    <row r="144" spans="1:10" x14ac:dyDescent="0.2">
      <c r="A144" s="189" t="s">
        <v>71</v>
      </c>
      <c r="B144" s="186" t="s">
        <v>437</v>
      </c>
      <c r="C144" s="190">
        <v>2</v>
      </c>
      <c r="D144" s="186">
        <v>0</v>
      </c>
      <c r="E144" s="182">
        <v>0</v>
      </c>
      <c r="F144" s="186">
        <v>0</v>
      </c>
      <c r="G144" s="182">
        <v>0</v>
      </c>
      <c r="H144" s="185">
        <f>IF(D144=0,0,E144/D144)</f>
        <v>0</v>
      </c>
      <c r="I144" s="185">
        <f>IF(D144=0,0,F144/D144)</f>
        <v>0</v>
      </c>
      <c r="J144" s="184">
        <f>G144/C144</f>
        <v>0</v>
      </c>
    </row>
    <row r="145" spans="1:10" x14ac:dyDescent="0.2">
      <c r="A145" s="189" t="s">
        <v>269</v>
      </c>
      <c r="B145" s="186" t="s">
        <v>158</v>
      </c>
      <c r="C145" s="190">
        <v>5</v>
      </c>
      <c r="D145" s="186">
        <v>14</v>
      </c>
      <c r="E145" s="182">
        <v>4</v>
      </c>
      <c r="F145" s="186">
        <v>5</v>
      </c>
      <c r="G145" s="182">
        <v>17</v>
      </c>
      <c r="H145" s="185">
        <f>IF(D145=0,0,E145/D145)</f>
        <v>0.2857142857142857</v>
      </c>
      <c r="I145" s="185">
        <f>IF(D145=0,0,F145/D145)</f>
        <v>0.35714285714285715</v>
      </c>
      <c r="J145" s="184">
        <f>G145/C145</f>
        <v>3.4</v>
      </c>
    </row>
    <row r="146" spans="1:10" x14ac:dyDescent="0.2">
      <c r="A146" s="189" t="s">
        <v>269</v>
      </c>
      <c r="B146" s="186" t="s">
        <v>424</v>
      </c>
      <c r="C146" s="190">
        <v>8</v>
      </c>
      <c r="D146" s="186">
        <v>29</v>
      </c>
      <c r="E146" s="182">
        <v>5</v>
      </c>
      <c r="F146" s="186">
        <v>12</v>
      </c>
      <c r="G146" s="182">
        <v>6</v>
      </c>
      <c r="H146" s="185">
        <f>IF(D146=0,0,E146/D146)</f>
        <v>0.17241379310344829</v>
      </c>
      <c r="I146" s="185">
        <f>IF(D146=0,0,F146/D146)</f>
        <v>0.41379310344827586</v>
      </c>
      <c r="J146" s="184">
        <f>G146/C146</f>
        <v>0.75</v>
      </c>
    </row>
    <row r="147" spans="1:10" x14ac:dyDescent="0.2">
      <c r="A147" s="189" t="s">
        <v>269</v>
      </c>
      <c r="B147" s="186" t="s">
        <v>314</v>
      </c>
      <c r="C147" s="190">
        <v>8</v>
      </c>
      <c r="D147" s="186">
        <v>34</v>
      </c>
      <c r="E147" s="182">
        <v>11</v>
      </c>
      <c r="F147" s="186">
        <v>18</v>
      </c>
      <c r="G147" s="182">
        <v>16</v>
      </c>
      <c r="H147" s="185">
        <f>IF(D147=0,0,E147/D147)</f>
        <v>0.3235294117647059</v>
      </c>
      <c r="I147" s="185">
        <f>IF(D147=0,0,F147/D147)</f>
        <v>0.52941176470588236</v>
      </c>
      <c r="J147" s="184">
        <f>G147/C147</f>
        <v>2</v>
      </c>
    </row>
    <row r="148" spans="1:10" x14ac:dyDescent="0.2">
      <c r="A148" s="189" t="s">
        <v>269</v>
      </c>
      <c r="B148" s="186" t="s">
        <v>315</v>
      </c>
      <c r="C148" s="190">
        <v>9</v>
      </c>
      <c r="D148" s="186">
        <v>37</v>
      </c>
      <c r="E148" s="182">
        <v>14</v>
      </c>
      <c r="F148" s="186">
        <v>11</v>
      </c>
      <c r="G148" s="182">
        <v>2</v>
      </c>
      <c r="H148" s="185">
        <f>IF(D148=0,0,E148/D148)</f>
        <v>0.3783783783783784</v>
      </c>
      <c r="I148" s="185">
        <f>IF(D148=0,0,F148/D148)</f>
        <v>0.29729729729729731</v>
      </c>
      <c r="J148" s="184">
        <f>G148/C148</f>
        <v>0.22222222222222221</v>
      </c>
    </row>
    <row r="149" spans="1:10" x14ac:dyDescent="0.2">
      <c r="A149" s="189" t="s">
        <v>269</v>
      </c>
      <c r="B149" s="186" t="s">
        <v>429</v>
      </c>
      <c r="C149" s="190">
        <v>5</v>
      </c>
      <c r="D149" s="186">
        <v>5</v>
      </c>
      <c r="E149" s="182">
        <v>0</v>
      </c>
      <c r="F149" s="186">
        <v>3</v>
      </c>
      <c r="G149" s="182">
        <v>0</v>
      </c>
      <c r="H149" s="185">
        <f>IF(D149=0,0,E149/D149)</f>
        <v>0</v>
      </c>
      <c r="I149" s="185">
        <f>IF(D149=0,0,F149/D149)</f>
        <v>0.6</v>
      </c>
      <c r="J149" s="184">
        <f>G149/C149</f>
        <v>0</v>
      </c>
    </row>
    <row r="150" spans="1:10" x14ac:dyDescent="0.2">
      <c r="A150" s="189" t="s">
        <v>269</v>
      </c>
      <c r="B150" s="186" t="s">
        <v>241</v>
      </c>
      <c r="C150" s="190">
        <v>7</v>
      </c>
      <c r="D150" s="186">
        <v>14</v>
      </c>
      <c r="E150" s="182">
        <v>0</v>
      </c>
      <c r="F150" s="186">
        <v>4</v>
      </c>
      <c r="G150" s="182">
        <v>1</v>
      </c>
      <c r="H150" s="185">
        <f>IF(D150=0,0,E150/D150)</f>
        <v>0</v>
      </c>
      <c r="I150" s="185">
        <f>IF(D150=0,0,F150/D150)</f>
        <v>0.2857142857142857</v>
      </c>
      <c r="J150" s="184">
        <f>G150/C150</f>
        <v>0.14285714285714285</v>
      </c>
    </row>
    <row r="151" spans="1:10" x14ac:dyDescent="0.2">
      <c r="A151" s="189" t="s">
        <v>269</v>
      </c>
      <c r="B151" s="186" t="s">
        <v>312</v>
      </c>
      <c r="C151" s="190">
        <v>9</v>
      </c>
      <c r="D151" s="186">
        <v>36</v>
      </c>
      <c r="E151" s="182">
        <v>12</v>
      </c>
      <c r="F151" s="186">
        <v>18</v>
      </c>
      <c r="G151" s="182">
        <v>25</v>
      </c>
      <c r="H151" s="185">
        <f>IF(D151=0,0,E151/D151)</f>
        <v>0.33333333333333331</v>
      </c>
      <c r="I151" s="185">
        <f>IF(D151=0,0,F151/D151)</f>
        <v>0.5</v>
      </c>
      <c r="J151" s="184">
        <f>G151/C151</f>
        <v>2.7777777777777777</v>
      </c>
    </row>
    <row r="152" spans="1:10" x14ac:dyDescent="0.2">
      <c r="A152" s="189" t="s">
        <v>269</v>
      </c>
      <c r="B152" s="186" t="s">
        <v>313</v>
      </c>
      <c r="C152" s="190">
        <v>5</v>
      </c>
      <c r="D152" s="186">
        <v>20</v>
      </c>
      <c r="E152" s="182">
        <v>10</v>
      </c>
      <c r="F152" s="186">
        <v>7</v>
      </c>
      <c r="G152" s="182">
        <v>0</v>
      </c>
      <c r="H152" s="185">
        <f>IF(D152=0,0,E152/D152)</f>
        <v>0.5</v>
      </c>
      <c r="I152" s="185">
        <f>IF(D152=0,0,F152/D152)</f>
        <v>0.35</v>
      </c>
      <c r="J152" s="184">
        <f>G152/C152</f>
        <v>0</v>
      </c>
    </row>
    <row r="153" spans="1:10" x14ac:dyDescent="0.2">
      <c r="A153" s="189" t="s">
        <v>269</v>
      </c>
      <c r="B153" s="186" t="s">
        <v>399</v>
      </c>
      <c r="C153" s="190">
        <v>6</v>
      </c>
      <c r="D153" s="186">
        <v>16</v>
      </c>
      <c r="E153" s="182">
        <v>1</v>
      </c>
      <c r="F153" s="186">
        <v>6</v>
      </c>
      <c r="G153" s="182">
        <v>2</v>
      </c>
      <c r="H153" s="185">
        <f>IF(D153=0,0,E153/D153)</f>
        <v>6.25E-2</v>
      </c>
      <c r="I153" s="185">
        <f>IF(D153=0,0,F153/D153)</f>
        <v>0.375</v>
      </c>
      <c r="J153" s="184">
        <f>G153/C153</f>
        <v>0.33333333333333331</v>
      </c>
    </row>
    <row r="154" spans="1:10" x14ac:dyDescent="0.2">
      <c r="A154" s="189" t="s">
        <v>269</v>
      </c>
      <c r="B154" s="186" t="s">
        <v>151</v>
      </c>
      <c r="C154" s="190">
        <v>4</v>
      </c>
      <c r="D154" s="186">
        <v>17</v>
      </c>
      <c r="E154" s="182">
        <v>6</v>
      </c>
      <c r="F154" s="186">
        <v>9</v>
      </c>
      <c r="G154" s="182">
        <v>4</v>
      </c>
      <c r="H154" s="185">
        <f>IF(D154=0,0,E154/D154)</f>
        <v>0.35294117647058826</v>
      </c>
      <c r="I154" s="185">
        <f>IF(D154=0,0,F154/D154)</f>
        <v>0.52941176470588236</v>
      </c>
      <c r="J154" s="184">
        <f>G154/C154</f>
        <v>1</v>
      </c>
    </row>
    <row r="155" spans="1:10" x14ac:dyDescent="0.2">
      <c r="A155" s="189" t="s">
        <v>136</v>
      </c>
      <c r="B155" s="186" t="s">
        <v>60</v>
      </c>
      <c r="C155" s="190">
        <v>4</v>
      </c>
      <c r="D155" s="186">
        <v>12</v>
      </c>
      <c r="E155" s="182">
        <v>3</v>
      </c>
      <c r="F155" s="186">
        <v>4</v>
      </c>
      <c r="G155" s="182">
        <v>1</v>
      </c>
      <c r="H155" s="185">
        <f>IF(D155=0,0,E155/D155)</f>
        <v>0.25</v>
      </c>
      <c r="I155" s="185">
        <f>IF(D155=0,0,F155/D155)</f>
        <v>0.33333333333333331</v>
      </c>
      <c r="J155" s="184">
        <f>G155/C155</f>
        <v>0.25</v>
      </c>
    </row>
    <row r="156" spans="1:10" x14ac:dyDescent="0.2">
      <c r="A156" s="189" t="s">
        <v>136</v>
      </c>
      <c r="B156" s="186" t="s">
        <v>129</v>
      </c>
      <c r="C156" s="190">
        <v>8</v>
      </c>
      <c r="D156" s="186">
        <v>24</v>
      </c>
      <c r="E156" s="182">
        <v>7</v>
      </c>
      <c r="F156" s="186">
        <v>8</v>
      </c>
      <c r="G156" s="182">
        <v>25</v>
      </c>
      <c r="H156" s="185">
        <f>IF(D156=0,0,E156/D156)</f>
        <v>0.29166666666666669</v>
      </c>
      <c r="I156" s="185">
        <f>IF(D156=0,0,F156/D156)</f>
        <v>0.33333333333333331</v>
      </c>
      <c r="J156" s="184">
        <f>G156/C156</f>
        <v>3.125</v>
      </c>
    </row>
    <row r="157" spans="1:10" x14ac:dyDescent="0.2">
      <c r="A157" s="189" t="s">
        <v>136</v>
      </c>
      <c r="B157" s="186" t="s">
        <v>178</v>
      </c>
      <c r="C157" s="190">
        <v>7</v>
      </c>
      <c r="D157" s="186">
        <v>26</v>
      </c>
      <c r="E157" s="182">
        <v>14</v>
      </c>
      <c r="F157" s="186">
        <v>7</v>
      </c>
      <c r="G157" s="182">
        <v>1</v>
      </c>
      <c r="H157" s="185">
        <f>IF(D157=0,0,E157/D157)</f>
        <v>0.53846153846153844</v>
      </c>
      <c r="I157" s="185">
        <f>IF(D157=0,0,F157/D157)</f>
        <v>0.26923076923076922</v>
      </c>
      <c r="J157" s="184">
        <f>G157/C157</f>
        <v>0.14285714285714285</v>
      </c>
    </row>
    <row r="158" spans="1:10" x14ac:dyDescent="0.2">
      <c r="A158" s="189" t="s">
        <v>136</v>
      </c>
      <c r="B158" s="186" t="s">
        <v>145</v>
      </c>
      <c r="C158" s="190">
        <v>7</v>
      </c>
      <c r="D158" s="186">
        <v>25</v>
      </c>
      <c r="E158" s="182">
        <v>7</v>
      </c>
      <c r="F158" s="186">
        <v>16</v>
      </c>
      <c r="G158" s="182">
        <v>6</v>
      </c>
      <c r="H158" s="185">
        <f>IF(D158=0,0,E158/D158)</f>
        <v>0.28000000000000003</v>
      </c>
      <c r="I158" s="185">
        <f>IF(D158=0,0,F158/D158)</f>
        <v>0.64</v>
      </c>
      <c r="J158" s="184">
        <f>G158/C158</f>
        <v>0.8571428571428571</v>
      </c>
    </row>
    <row r="159" spans="1:10" x14ac:dyDescent="0.2">
      <c r="A159" s="189" t="s">
        <v>136</v>
      </c>
      <c r="B159" s="186" t="s">
        <v>235</v>
      </c>
      <c r="C159" s="190">
        <v>7</v>
      </c>
      <c r="D159" s="186">
        <v>16</v>
      </c>
      <c r="E159" s="182">
        <v>4</v>
      </c>
      <c r="F159" s="186">
        <v>3</v>
      </c>
      <c r="G159" s="182">
        <v>8</v>
      </c>
      <c r="H159" s="185">
        <f>IF(D159=0,0,E159/D159)</f>
        <v>0.25</v>
      </c>
      <c r="I159" s="185">
        <f>IF(D159=0,0,F159/D159)</f>
        <v>0.1875</v>
      </c>
      <c r="J159" s="184">
        <f>G159/C159</f>
        <v>1.1428571428571428</v>
      </c>
    </row>
    <row r="160" spans="1:10" x14ac:dyDescent="0.2">
      <c r="A160" s="189" t="s">
        <v>136</v>
      </c>
      <c r="B160" s="186" t="s">
        <v>257</v>
      </c>
      <c r="C160" s="190">
        <v>7</v>
      </c>
      <c r="D160" s="186">
        <v>20</v>
      </c>
      <c r="E160" s="182">
        <v>7</v>
      </c>
      <c r="F160" s="186">
        <v>5</v>
      </c>
      <c r="G160" s="182">
        <v>1</v>
      </c>
      <c r="H160" s="185">
        <f>IF(D160=0,0,E160/D160)</f>
        <v>0.35</v>
      </c>
      <c r="I160" s="185">
        <f>IF(D160=0,0,F160/D160)</f>
        <v>0.25</v>
      </c>
      <c r="J160" s="184">
        <f>G160/C160</f>
        <v>0.14285714285714285</v>
      </c>
    </row>
    <row r="161" spans="1:10" x14ac:dyDescent="0.2">
      <c r="A161" s="189" t="s">
        <v>136</v>
      </c>
      <c r="B161" s="186" t="s">
        <v>234</v>
      </c>
      <c r="C161" s="190">
        <v>5</v>
      </c>
      <c r="D161" s="186">
        <v>11</v>
      </c>
      <c r="E161" s="182">
        <v>6</v>
      </c>
      <c r="F161" s="186">
        <v>2</v>
      </c>
      <c r="G161" s="182">
        <v>1</v>
      </c>
      <c r="H161" s="185">
        <f>IF(D161=0,0,E161/D161)</f>
        <v>0.54545454545454541</v>
      </c>
      <c r="I161" s="185">
        <f>IF(D161=0,0,F161/D161)</f>
        <v>0.18181818181818182</v>
      </c>
      <c r="J161" s="184">
        <f>G161/C161</f>
        <v>0.2</v>
      </c>
    </row>
    <row r="162" spans="1:10" x14ac:dyDescent="0.2">
      <c r="A162" s="189" t="s">
        <v>136</v>
      </c>
      <c r="B162" s="186" t="s">
        <v>144</v>
      </c>
      <c r="C162" s="190">
        <v>5</v>
      </c>
      <c r="D162" s="186">
        <v>5</v>
      </c>
      <c r="E162" s="182">
        <v>1</v>
      </c>
      <c r="F162" s="186">
        <v>0</v>
      </c>
      <c r="G162" s="182">
        <v>4</v>
      </c>
      <c r="H162" s="185">
        <f>IF(D162=0,0,E162/D162)</f>
        <v>0.2</v>
      </c>
      <c r="I162" s="185">
        <f>IF(D162=0,0,F162/D162)</f>
        <v>0</v>
      </c>
      <c r="J162" s="184">
        <f>G162/C162</f>
        <v>0.8</v>
      </c>
    </row>
    <row r="163" spans="1:10" x14ac:dyDescent="0.2">
      <c r="A163" s="189" t="s">
        <v>136</v>
      </c>
      <c r="B163" s="186" t="s">
        <v>180</v>
      </c>
      <c r="C163" s="190">
        <v>8</v>
      </c>
      <c r="D163" s="186">
        <v>26</v>
      </c>
      <c r="E163" s="182">
        <v>8</v>
      </c>
      <c r="F163" s="186">
        <v>4</v>
      </c>
      <c r="G163" s="182">
        <v>2</v>
      </c>
      <c r="H163" s="185">
        <f>IF(D163=0,0,E163/D163)</f>
        <v>0.30769230769230771</v>
      </c>
      <c r="I163" s="185">
        <f>IF(D163=0,0,F163/D163)</f>
        <v>0.15384615384615385</v>
      </c>
      <c r="J163" s="184">
        <f>G163/C163</f>
        <v>0.25</v>
      </c>
    </row>
    <row r="164" spans="1:10" x14ac:dyDescent="0.2">
      <c r="A164" s="189" t="s">
        <v>136</v>
      </c>
      <c r="B164" s="186" t="s">
        <v>263</v>
      </c>
      <c r="C164" s="190">
        <v>6</v>
      </c>
      <c r="D164" s="186">
        <v>24</v>
      </c>
      <c r="E164" s="182">
        <v>10</v>
      </c>
      <c r="F164" s="186">
        <v>5</v>
      </c>
      <c r="G164" s="182">
        <v>5</v>
      </c>
      <c r="H164" s="185">
        <f>IF(D164=0,0,E164/D164)</f>
        <v>0.41666666666666669</v>
      </c>
      <c r="I164" s="185">
        <f>IF(D164=0,0,F164/D164)</f>
        <v>0.20833333333333334</v>
      </c>
      <c r="J164" s="184">
        <f>G164/C164</f>
        <v>0.83333333333333337</v>
      </c>
    </row>
    <row r="165" spans="1:10" x14ac:dyDescent="0.2">
      <c r="A165" s="189" t="s">
        <v>136</v>
      </c>
      <c r="B165" s="186" t="s">
        <v>265</v>
      </c>
      <c r="C165" s="190">
        <v>6</v>
      </c>
      <c r="D165" s="186">
        <v>11</v>
      </c>
      <c r="E165" s="182">
        <v>1</v>
      </c>
      <c r="F165" s="186">
        <v>4</v>
      </c>
      <c r="G165" s="182">
        <v>1</v>
      </c>
      <c r="H165" s="185">
        <f>IF(D165=0,0,E165/D165)</f>
        <v>9.0909090909090912E-2</v>
      </c>
      <c r="I165" s="185">
        <f>IF(D165=0,0,F165/D165)</f>
        <v>0.36363636363636365</v>
      </c>
      <c r="J165" s="184">
        <f>G165/C165</f>
        <v>0.16666666666666666</v>
      </c>
    </row>
    <row r="166" spans="1:10" x14ac:dyDescent="0.2">
      <c r="A166" s="189" t="s">
        <v>134</v>
      </c>
      <c r="B166" s="186" t="s">
        <v>216</v>
      </c>
      <c r="C166" s="190">
        <v>8</v>
      </c>
      <c r="D166" s="186">
        <v>30</v>
      </c>
      <c r="E166" s="182">
        <v>6</v>
      </c>
      <c r="F166" s="186">
        <v>9</v>
      </c>
      <c r="G166" s="182">
        <v>16</v>
      </c>
      <c r="H166" s="185">
        <f>IF(D166=0,0,E166/D166)</f>
        <v>0.2</v>
      </c>
      <c r="I166" s="185">
        <f>IF(D166=0,0,F166/D166)</f>
        <v>0.3</v>
      </c>
      <c r="J166" s="184">
        <f>G166/C166</f>
        <v>2</v>
      </c>
    </row>
    <row r="167" spans="1:10" x14ac:dyDescent="0.2">
      <c r="A167" s="189" t="s">
        <v>134</v>
      </c>
      <c r="B167" s="186" t="s">
        <v>101</v>
      </c>
      <c r="C167" s="190">
        <v>7</v>
      </c>
      <c r="D167" s="186">
        <v>17</v>
      </c>
      <c r="E167" s="182">
        <v>3</v>
      </c>
      <c r="F167" s="186">
        <v>4</v>
      </c>
      <c r="G167" s="182">
        <v>2</v>
      </c>
      <c r="H167" s="185">
        <f>IF(D167=0,0,E167/D167)</f>
        <v>0.17647058823529413</v>
      </c>
      <c r="I167" s="185">
        <f>IF(D167=0,0,F167/D167)</f>
        <v>0.23529411764705882</v>
      </c>
      <c r="J167" s="184">
        <f>G167/C167</f>
        <v>0.2857142857142857</v>
      </c>
    </row>
    <row r="168" spans="1:10" x14ac:dyDescent="0.2">
      <c r="A168" s="189" t="s">
        <v>134</v>
      </c>
      <c r="B168" s="186" t="s">
        <v>160</v>
      </c>
      <c r="C168" s="190">
        <v>8</v>
      </c>
      <c r="D168" s="186">
        <v>29</v>
      </c>
      <c r="E168" s="182">
        <v>6</v>
      </c>
      <c r="F168" s="186">
        <v>7</v>
      </c>
      <c r="G168" s="182">
        <v>4</v>
      </c>
      <c r="H168" s="185">
        <f>IF(D168=0,0,E168/D168)</f>
        <v>0.20689655172413793</v>
      </c>
      <c r="I168" s="185">
        <f>IF(D168=0,0,F168/D168)</f>
        <v>0.2413793103448276</v>
      </c>
      <c r="J168" s="184">
        <f>G168/C168</f>
        <v>0.5</v>
      </c>
    </row>
    <row r="169" spans="1:10" x14ac:dyDescent="0.2">
      <c r="A169" s="189" t="s">
        <v>134</v>
      </c>
      <c r="B169" s="186" t="s">
        <v>133</v>
      </c>
      <c r="C169" s="190">
        <v>8</v>
      </c>
      <c r="D169" s="186">
        <v>31</v>
      </c>
      <c r="E169" s="182">
        <v>20</v>
      </c>
      <c r="F169" s="186">
        <v>8</v>
      </c>
      <c r="G169" s="182">
        <v>23</v>
      </c>
      <c r="H169" s="185">
        <f>IF(D169=0,0,E169/D169)</f>
        <v>0.64516129032258063</v>
      </c>
      <c r="I169" s="185">
        <f>IF(D169=0,0,F169/D169)</f>
        <v>0.25806451612903225</v>
      </c>
      <c r="J169" s="184">
        <f>G169/C169</f>
        <v>2.875</v>
      </c>
    </row>
    <row r="170" spans="1:10" x14ac:dyDescent="0.2">
      <c r="A170" s="189" t="s">
        <v>134</v>
      </c>
      <c r="B170" s="186" t="s">
        <v>237</v>
      </c>
      <c r="C170" s="190">
        <v>7</v>
      </c>
      <c r="D170" s="186">
        <v>22</v>
      </c>
      <c r="E170" s="182">
        <v>5</v>
      </c>
      <c r="F170" s="186">
        <v>11</v>
      </c>
      <c r="G170" s="182">
        <v>1</v>
      </c>
      <c r="H170" s="185">
        <f>IF(D170=0,0,E170/D170)</f>
        <v>0.22727272727272727</v>
      </c>
      <c r="I170" s="185">
        <f>IF(D170=0,0,F170/D170)</f>
        <v>0.5</v>
      </c>
      <c r="J170" s="184">
        <f>G170/C170</f>
        <v>0.14285714285714285</v>
      </c>
    </row>
    <row r="171" spans="1:10" x14ac:dyDescent="0.2">
      <c r="A171" s="189" t="s">
        <v>134</v>
      </c>
      <c r="B171" s="186" t="s">
        <v>245</v>
      </c>
      <c r="C171" s="183">
        <v>8</v>
      </c>
      <c r="D171" s="186">
        <v>32</v>
      </c>
      <c r="E171" s="181">
        <v>13</v>
      </c>
      <c r="F171" s="186">
        <v>16</v>
      </c>
      <c r="G171" s="181">
        <v>4</v>
      </c>
      <c r="H171" s="185">
        <f>IF(D171=0,0,E171/D171)</f>
        <v>0.40625</v>
      </c>
      <c r="I171" s="185">
        <f>IF(D171=0,0,F171/D171)</f>
        <v>0.5</v>
      </c>
      <c r="J171" s="184">
        <f>G171/C171</f>
        <v>0.5</v>
      </c>
    </row>
    <row r="172" spans="1:10" x14ac:dyDescent="0.2">
      <c r="A172" s="188" t="s">
        <v>134</v>
      </c>
      <c r="B172" s="186" t="s">
        <v>115</v>
      </c>
      <c r="C172" s="187">
        <v>2</v>
      </c>
      <c r="D172" s="186">
        <v>3</v>
      </c>
      <c r="E172" s="186">
        <v>0</v>
      </c>
      <c r="F172" s="186">
        <v>3</v>
      </c>
      <c r="G172" s="181">
        <v>0</v>
      </c>
      <c r="H172" s="185">
        <f>IF(D172=0,0,E172/D172)</f>
        <v>0</v>
      </c>
      <c r="I172" s="185">
        <f>IF(D172=0,0,F172/D172)</f>
        <v>1</v>
      </c>
      <c r="J172" s="184">
        <f>G172/C172</f>
        <v>0</v>
      </c>
    </row>
    <row r="173" spans="1:10" x14ac:dyDescent="0.2">
      <c r="A173" s="188" t="s">
        <v>134</v>
      </c>
      <c r="B173" s="186" t="s">
        <v>236</v>
      </c>
      <c r="C173" s="187">
        <v>5</v>
      </c>
      <c r="D173" s="186">
        <v>6</v>
      </c>
      <c r="E173" s="186">
        <v>1</v>
      </c>
      <c r="F173" s="186">
        <v>1</v>
      </c>
      <c r="G173" s="181">
        <v>0</v>
      </c>
      <c r="H173" s="185">
        <f>IF(D173=0,0,E173/D173)</f>
        <v>0.16666666666666666</v>
      </c>
      <c r="I173" s="185">
        <f>IF(D173=0,0,F173/D173)</f>
        <v>0.16666666666666666</v>
      </c>
      <c r="J173" s="184">
        <f>G173/C173</f>
        <v>0</v>
      </c>
    </row>
    <row r="174" spans="1:10" x14ac:dyDescent="0.2">
      <c r="A174" s="188" t="s">
        <v>134</v>
      </c>
      <c r="B174" s="186" t="s">
        <v>102</v>
      </c>
      <c r="C174" s="187">
        <v>7</v>
      </c>
      <c r="D174" s="186">
        <v>23</v>
      </c>
      <c r="E174" s="186">
        <v>13</v>
      </c>
      <c r="F174" s="186">
        <v>6</v>
      </c>
      <c r="G174" s="181">
        <v>9</v>
      </c>
      <c r="H174" s="185">
        <f>IF(D174=0,0,E174/D174)</f>
        <v>0.56521739130434778</v>
      </c>
      <c r="I174" s="185">
        <f>IF(D174=0,0,F174/D174)</f>
        <v>0.2608695652173913</v>
      </c>
      <c r="J174" s="184">
        <f>G174/C174</f>
        <v>1.2857142857142858</v>
      </c>
    </row>
    <row r="175" spans="1:10" x14ac:dyDescent="0.2">
      <c r="A175" s="188" t="s">
        <v>103</v>
      </c>
      <c r="B175" s="186" t="s">
        <v>78</v>
      </c>
      <c r="C175" s="187">
        <v>8</v>
      </c>
      <c r="D175" s="186">
        <v>35</v>
      </c>
      <c r="E175" s="186">
        <v>20</v>
      </c>
      <c r="F175" s="186">
        <v>7</v>
      </c>
      <c r="G175" s="181">
        <v>8</v>
      </c>
      <c r="H175" s="185">
        <f>IF(D175=0,0,E175/D175)</f>
        <v>0.5714285714285714</v>
      </c>
      <c r="I175" s="185">
        <f>IF(D175=0,0,F175/D175)</f>
        <v>0.2</v>
      </c>
      <c r="J175" s="184">
        <f>G175/C175</f>
        <v>1</v>
      </c>
    </row>
    <row r="176" spans="1:10" x14ac:dyDescent="0.2">
      <c r="A176" s="188" t="s">
        <v>103</v>
      </c>
      <c r="B176" s="186" t="s">
        <v>418</v>
      </c>
      <c r="C176" s="187">
        <v>7</v>
      </c>
      <c r="D176" s="186">
        <v>18</v>
      </c>
      <c r="E176" s="186">
        <v>0</v>
      </c>
      <c r="F176" s="186">
        <v>13</v>
      </c>
      <c r="G176" s="181">
        <v>0</v>
      </c>
      <c r="H176" s="185">
        <f>IF(D176=0,0,E176/D176)</f>
        <v>0</v>
      </c>
      <c r="I176" s="185">
        <f>IF(D176=0,0,F176/D176)</f>
        <v>0.72222222222222221</v>
      </c>
      <c r="J176" s="184">
        <f>G176/C176</f>
        <v>0</v>
      </c>
    </row>
    <row r="177" spans="1:10" x14ac:dyDescent="0.2">
      <c r="A177" s="188" t="s">
        <v>103</v>
      </c>
      <c r="B177" s="186" t="s">
        <v>421</v>
      </c>
      <c r="C177" s="187">
        <v>5</v>
      </c>
      <c r="D177" s="186">
        <v>0</v>
      </c>
      <c r="E177" s="186">
        <v>0</v>
      </c>
      <c r="F177" s="186">
        <v>0</v>
      </c>
      <c r="G177" s="181">
        <v>0</v>
      </c>
      <c r="H177" s="185">
        <f>IF(D177=0,0,E177/D177)</f>
        <v>0</v>
      </c>
      <c r="I177" s="185">
        <f>IF(D177=0,0,F177/D177)</f>
        <v>0</v>
      </c>
      <c r="J177" s="184">
        <f>G177/C177</f>
        <v>0</v>
      </c>
    </row>
    <row r="178" spans="1:10" x14ac:dyDescent="0.2">
      <c r="A178" s="188" t="s">
        <v>103</v>
      </c>
      <c r="B178" s="186" t="s">
        <v>364</v>
      </c>
      <c r="C178" s="187">
        <v>8</v>
      </c>
      <c r="D178" s="186">
        <v>32</v>
      </c>
      <c r="E178" s="186">
        <v>6</v>
      </c>
      <c r="F178" s="186">
        <v>19</v>
      </c>
      <c r="G178" s="181">
        <v>5</v>
      </c>
      <c r="H178" s="185">
        <f>IF(D178=0,0,E178/D178)</f>
        <v>0.1875</v>
      </c>
      <c r="I178" s="185">
        <f>IF(D178=0,0,F178/D178)</f>
        <v>0.59375</v>
      </c>
      <c r="J178" s="184">
        <f>G178/C178</f>
        <v>0.625</v>
      </c>
    </row>
    <row r="179" spans="1:10" x14ac:dyDescent="0.2">
      <c r="A179" s="188" t="s">
        <v>103</v>
      </c>
      <c r="B179" s="186" t="s">
        <v>128</v>
      </c>
      <c r="C179" s="187">
        <v>8</v>
      </c>
      <c r="D179" s="186">
        <v>34</v>
      </c>
      <c r="E179" s="186">
        <v>9</v>
      </c>
      <c r="F179" s="186">
        <v>2</v>
      </c>
      <c r="G179" s="181">
        <v>4</v>
      </c>
      <c r="H179" s="185">
        <f>IF(D179=0,0,E179/D179)</f>
        <v>0.26470588235294118</v>
      </c>
      <c r="I179" s="185">
        <f>IF(D179=0,0,F179/D179)</f>
        <v>5.8823529411764705E-2</v>
      </c>
      <c r="J179" s="184">
        <f>G179/C179</f>
        <v>0.5</v>
      </c>
    </row>
    <row r="180" spans="1:10" x14ac:dyDescent="0.2">
      <c r="A180" s="188" t="s">
        <v>103</v>
      </c>
      <c r="B180" s="186" t="s">
        <v>365</v>
      </c>
      <c r="C180" s="187">
        <v>8</v>
      </c>
      <c r="D180" s="186">
        <v>31</v>
      </c>
      <c r="E180" s="186">
        <v>9</v>
      </c>
      <c r="F180" s="186">
        <v>10</v>
      </c>
      <c r="G180" s="181">
        <v>8</v>
      </c>
      <c r="H180" s="185">
        <f>IF(D180=0,0,E180/D180)</f>
        <v>0.29032258064516131</v>
      </c>
      <c r="I180" s="185">
        <f>IF(D180=0,0,F180/D180)</f>
        <v>0.32258064516129031</v>
      </c>
      <c r="J180" s="184">
        <f>G180/C180</f>
        <v>1</v>
      </c>
    </row>
    <row r="181" spans="1:10" x14ac:dyDescent="0.2">
      <c r="A181" s="188" t="s">
        <v>103</v>
      </c>
      <c r="B181" s="186" t="s">
        <v>366</v>
      </c>
      <c r="C181" s="187">
        <v>8</v>
      </c>
      <c r="D181" s="186">
        <v>25</v>
      </c>
      <c r="E181" s="186">
        <v>0</v>
      </c>
      <c r="F181" s="186">
        <v>12</v>
      </c>
      <c r="G181" s="181">
        <v>2</v>
      </c>
      <c r="H181" s="185">
        <f>IF(D181=0,0,E181/D181)</f>
        <v>0</v>
      </c>
      <c r="I181" s="185">
        <f>IF(D181=0,0,F181/D181)</f>
        <v>0.48</v>
      </c>
      <c r="J181" s="184">
        <f>G181/C181</f>
        <v>0.25</v>
      </c>
    </row>
    <row r="182" spans="1:10" x14ac:dyDescent="0.2">
      <c r="A182" s="188" t="s">
        <v>103</v>
      </c>
      <c r="B182" s="186" t="s">
        <v>249</v>
      </c>
      <c r="C182" s="187">
        <v>5</v>
      </c>
      <c r="D182" s="186">
        <v>22</v>
      </c>
      <c r="E182" s="186">
        <v>6</v>
      </c>
      <c r="F182" s="186">
        <v>7</v>
      </c>
      <c r="G182" s="181">
        <v>11</v>
      </c>
      <c r="H182" s="185">
        <f>IF(D182=0,0,E182/D182)</f>
        <v>0.27272727272727271</v>
      </c>
      <c r="I182" s="185">
        <f>IF(D182=0,0,F182/D182)</f>
        <v>0.31818181818181818</v>
      </c>
      <c r="J182" s="184">
        <f>G182/C182</f>
        <v>2.2000000000000002</v>
      </c>
    </row>
    <row r="183" spans="1:10" x14ac:dyDescent="0.2">
      <c r="A183" s="188" t="s">
        <v>280</v>
      </c>
      <c r="B183" s="186" t="s">
        <v>153</v>
      </c>
      <c r="C183" s="187">
        <v>9</v>
      </c>
      <c r="D183" s="186">
        <v>19</v>
      </c>
      <c r="E183" s="186">
        <v>2</v>
      </c>
      <c r="F183" s="186">
        <v>13</v>
      </c>
      <c r="G183" s="181">
        <v>26</v>
      </c>
      <c r="H183" s="185">
        <f>IF(D183=0,0,E183/D183)</f>
        <v>0.10526315789473684</v>
      </c>
      <c r="I183" s="185">
        <f>IF(D183=0,0,F183/D183)</f>
        <v>0.68421052631578949</v>
      </c>
      <c r="J183" s="184">
        <f>G183/C183</f>
        <v>2.8888888888888888</v>
      </c>
    </row>
    <row r="184" spans="1:10" x14ac:dyDescent="0.2">
      <c r="A184" s="188" t="s">
        <v>280</v>
      </c>
      <c r="B184" s="186" t="s">
        <v>138</v>
      </c>
      <c r="C184" s="187">
        <v>8</v>
      </c>
      <c r="D184" s="186">
        <v>28</v>
      </c>
      <c r="E184" s="186">
        <v>8</v>
      </c>
      <c r="F184" s="186">
        <v>13</v>
      </c>
      <c r="G184" s="181">
        <v>4</v>
      </c>
      <c r="H184" s="185">
        <f>IF(D184=0,0,E184/D184)</f>
        <v>0.2857142857142857</v>
      </c>
      <c r="I184" s="185">
        <f>IF(D184=0,0,F184/D184)</f>
        <v>0.4642857142857143</v>
      </c>
      <c r="J184" s="184">
        <f>G184/C184</f>
        <v>0.5</v>
      </c>
    </row>
    <row r="185" spans="1:10" x14ac:dyDescent="0.2">
      <c r="A185" s="188" t="s">
        <v>280</v>
      </c>
      <c r="B185" s="186" t="s">
        <v>238</v>
      </c>
      <c r="C185" s="187">
        <v>8</v>
      </c>
      <c r="D185" s="186">
        <v>25</v>
      </c>
      <c r="E185" s="186">
        <v>3</v>
      </c>
      <c r="F185" s="186">
        <v>15</v>
      </c>
      <c r="G185" s="181">
        <v>6</v>
      </c>
      <c r="H185" s="185">
        <f>IF(D185=0,0,E185/D185)</f>
        <v>0.12</v>
      </c>
      <c r="I185" s="185">
        <f>IF(D185=0,0,F185/D185)</f>
        <v>0.6</v>
      </c>
      <c r="J185" s="184">
        <f>G185/C185</f>
        <v>0.75</v>
      </c>
    </row>
    <row r="186" spans="1:10" x14ac:dyDescent="0.2">
      <c r="A186" s="188" t="s">
        <v>280</v>
      </c>
      <c r="B186" s="186" t="s">
        <v>262</v>
      </c>
      <c r="C186" s="187">
        <v>9</v>
      </c>
      <c r="D186" s="186">
        <v>29</v>
      </c>
      <c r="E186" s="186">
        <v>9</v>
      </c>
      <c r="F186" s="186">
        <v>11</v>
      </c>
      <c r="G186" s="181">
        <v>3</v>
      </c>
      <c r="H186" s="185">
        <f>IF(D186=0,0,E186/D186)</f>
        <v>0.31034482758620691</v>
      </c>
      <c r="I186" s="185">
        <f>IF(D186=0,0,F186/D186)</f>
        <v>0.37931034482758619</v>
      </c>
      <c r="J186" s="184">
        <f>G186/C186</f>
        <v>0.33333333333333331</v>
      </c>
    </row>
    <row r="187" spans="1:10" x14ac:dyDescent="0.2">
      <c r="A187" s="188" t="s">
        <v>280</v>
      </c>
      <c r="B187" s="186" t="s">
        <v>258</v>
      </c>
      <c r="C187" s="187">
        <v>6</v>
      </c>
      <c r="D187" s="186">
        <v>3</v>
      </c>
      <c r="E187" s="186">
        <v>0</v>
      </c>
      <c r="F187" s="186">
        <v>2</v>
      </c>
      <c r="G187" s="181">
        <v>1</v>
      </c>
      <c r="H187" s="185">
        <f>IF(D187=0,0,E187/D187)</f>
        <v>0</v>
      </c>
      <c r="I187" s="185">
        <f>IF(D187=0,0,F187/D187)</f>
        <v>0.66666666666666663</v>
      </c>
      <c r="J187" s="184">
        <f>G187/C187</f>
        <v>0.16666666666666666</v>
      </c>
    </row>
    <row r="188" spans="1:10" x14ac:dyDescent="0.2">
      <c r="A188" s="188" t="s">
        <v>280</v>
      </c>
      <c r="B188" s="186" t="s">
        <v>259</v>
      </c>
      <c r="C188" s="187">
        <v>9</v>
      </c>
      <c r="D188" s="186">
        <v>32</v>
      </c>
      <c r="E188" s="186">
        <v>10</v>
      </c>
      <c r="F188" s="186">
        <v>20</v>
      </c>
      <c r="G188" s="181">
        <v>2</v>
      </c>
      <c r="H188" s="185">
        <f>IF(D188=0,0,E188/D188)</f>
        <v>0.3125</v>
      </c>
      <c r="I188" s="185">
        <f>IF(D188=0,0,F188/D188)</f>
        <v>0.625</v>
      </c>
      <c r="J188" s="184">
        <f>G188/C188</f>
        <v>0.22222222222222221</v>
      </c>
    </row>
    <row r="189" spans="1:10" x14ac:dyDescent="0.2">
      <c r="A189" s="188" t="s">
        <v>280</v>
      </c>
      <c r="B189" s="186" t="s">
        <v>275</v>
      </c>
      <c r="C189" s="187">
        <v>8</v>
      </c>
      <c r="D189" s="186">
        <v>33</v>
      </c>
      <c r="E189" s="186">
        <v>11</v>
      </c>
      <c r="F189" s="186">
        <v>16</v>
      </c>
      <c r="G189" s="181">
        <v>7</v>
      </c>
      <c r="H189" s="185">
        <f>IF(D189=0,0,E189/D189)</f>
        <v>0.33333333333333331</v>
      </c>
      <c r="I189" s="185">
        <f>IF(D189=0,0,F189/D189)</f>
        <v>0.48484848484848486</v>
      </c>
      <c r="J189" s="184">
        <f>G189/C189</f>
        <v>0.875</v>
      </c>
    </row>
    <row r="190" spans="1:10" x14ac:dyDescent="0.2">
      <c r="A190" s="188" t="s">
        <v>280</v>
      </c>
      <c r="B190" s="186" t="s">
        <v>340</v>
      </c>
      <c r="C190" s="187">
        <v>9</v>
      </c>
      <c r="D190" s="186">
        <v>28</v>
      </c>
      <c r="E190" s="186">
        <v>10</v>
      </c>
      <c r="F190" s="186">
        <v>14</v>
      </c>
      <c r="G190" s="181">
        <v>9</v>
      </c>
      <c r="H190" s="185">
        <f>IF(D190=0,0,E190/D190)</f>
        <v>0.35714285714285715</v>
      </c>
      <c r="I190" s="185">
        <f>IF(D190=0,0,F190/D190)</f>
        <v>0.5</v>
      </c>
      <c r="J190" s="184">
        <f>G190/C190</f>
        <v>1</v>
      </c>
    </row>
    <row r="191" spans="1:10" x14ac:dyDescent="0.2">
      <c r="A191" s="188" t="s">
        <v>280</v>
      </c>
      <c r="B191" s="186" t="s">
        <v>341</v>
      </c>
      <c r="C191" s="187">
        <v>7</v>
      </c>
      <c r="D191" s="186">
        <v>15</v>
      </c>
      <c r="E191" s="186">
        <v>0</v>
      </c>
      <c r="F191" s="186">
        <v>13</v>
      </c>
      <c r="G191" s="181">
        <v>0</v>
      </c>
      <c r="H191" s="185">
        <f>IF(D191=0,0,E191/D191)</f>
        <v>0</v>
      </c>
      <c r="I191" s="185">
        <f>IF(D191=0,0,F191/D191)</f>
        <v>0.8666666666666667</v>
      </c>
      <c r="J191" s="184">
        <f>G191/C191</f>
        <v>0</v>
      </c>
    </row>
    <row r="192" spans="1:10" x14ac:dyDescent="0.2">
      <c r="A192" s="188" t="s">
        <v>135</v>
      </c>
      <c r="B192" s="186" t="s">
        <v>53</v>
      </c>
      <c r="C192" s="187">
        <v>7</v>
      </c>
      <c r="D192" s="186">
        <v>0</v>
      </c>
      <c r="E192" s="186">
        <v>0</v>
      </c>
      <c r="F192" s="186">
        <v>0</v>
      </c>
      <c r="G192" s="181">
        <v>23</v>
      </c>
      <c r="H192" s="185">
        <f>IF(D192=0,0,E192/D192)</f>
        <v>0</v>
      </c>
      <c r="I192" s="185">
        <f>IF(D192=0,0,F192/D192)</f>
        <v>0</v>
      </c>
      <c r="J192" s="184">
        <f>G192/C192</f>
        <v>3.2857142857142856</v>
      </c>
    </row>
    <row r="193" spans="1:10" x14ac:dyDescent="0.2">
      <c r="A193" s="188" t="s">
        <v>135</v>
      </c>
      <c r="B193" s="186" t="s">
        <v>98</v>
      </c>
      <c r="C193" s="187">
        <v>5</v>
      </c>
      <c r="D193" s="186">
        <v>14</v>
      </c>
      <c r="E193" s="186">
        <v>7</v>
      </c>
      <c r="F193" s="186">
        <v>0</v>
      </c>
      <c r="G193" s="181">
        <v>5</v>
      </c>
      <c r="H193" s="185">
        <f>IF(D193=0,0,E193/D193)</f>
        <v>0.5</v>
      </c>
      <c r="I193" s="185">
        <f>IF(D193=0,0,F193/D193)</f>
        <v>0</v>
      </c>
      <c r="J193" s="184">
        <f>G193/C193</f>
        <v>1</v>
      </c>
    </row>
    <row r="194" spans="1:10" x14ac:dyDescent="0.2">
      <c r="A194" s="188" t="s">
        <v>135</v>
      </c>
      <c r="B194" s="186" t="s">
        <v>239</v>
      </c>
      <c r="C194" s="187">
        <v>7</v>
      </c>
      <c r="D194" s="186">
        <v>33</v>
      </c>
      <c r="E194" s="186">
        <v>14</v>
      </c>
      <c r="F194" s="186">
        <v>4</v>
      </c>
      <c r="G194" s="181">
        <v>11</v>
      </c>
      <c r="H194" s="185">
        <f>IF(D194=0,0,E194/D194)</f>
        <v>0.42424242424242425</v>
      </c>
      <c r="I194" s="185">
        <f>IF(D194=0,0,F194/D194)</f>
        <v>0.12121212121212122</v>
      </c>
      <c r="J194" s="184">
        <f>G194/C194</f>
        <v>1.5714285714285714</v>
      </c>
    </row>
    <row r="195" spans="1:10" x14ac:dyDescent="0.2">
      <c r="A195" s="188" t="s">
        <v>135</v>
      </c>
      <c r="B195" s="186" t="s">
        <v>97</v>
      </c>
      <c r="C195" s="187">
        <v>2</v>
      </c>
      <c r="D195" s="186">
        <v>4</v>
      </c>
      <c r="E195" s="186">
        <v>2</v>
      </c>
      <c r="F195" s="186">
        <v>1</v>
      </c>
      <c r="G195" s="181">
        <v>0</v>
      </c>
      <c r="H195" s="185">
        <f>IF(D195=0,0,E195/D195)</f>
        <v>0.5</v>
      </c>
      <c r="I195" s="185">
        <f>IF(D195=0,0,F195/D195)</f>
        <v>0.25</v>
      </c>
      <c r="J195" s="184">
        <f>G195/C195</f>
        <v>0</v>
      </c>
    </row>
    <row r="196" spans="1:10" x14ac:dyDescent="0.2">
      <c r="A196" s="188" t="s">
        <v>135</v>
      </c>
      <c r="B196" s="186" t="s">
        <v>193</v>
      </c>
      <c r="C196" s="187">
        <v>7</v>
      </c>
      <c r="D196" s="186">
        <v>35</v>
      </c>
      <c r="E196" s="186">
        <v>24</v>
      </c>
      <c r="F196" s="186">
        <v>4</v>
      </c>
      <c r="G196" s="181">
        <v>1</v>
      </c>
      <c r="H196" s="185">
        <f>IF(D196=0,0,E196/D196)</f>
        <v>0.68571428571428572</v>
      </c>
      <c r="I196" s="185">
        <f>IF(D196=0,0,F196/D196)</f>
        <v>0.11428571428571428</v>
      </c>
      <c r="J196" s="184">
        <f>G196/C196</f>
        <v>0.14285714285714285</v>
      </c>
    </row>
    <row r="197" spans="1:10" x14ac:dyDescent="0.2">
      <c r="A197" s="188" t="s">
        <v>135</v>
      </c>
      <c r="B197" s="186" t="s">
        <v>59</v>
      </c>
      <c r="C197" s="187">
        <v>6</v>
      </c>
      <c r="D197" s="186">
        <v>30</v>
      </c>
      <c r="E197" s="186">
        <v>16</v>
      </c>
      <c r="F197" s="186">
        <v>0</v>
      </c>
      <c r="G197" s="181">
        <v>31</v>
      </c>
      <c r="H197" s="185">
        <f>IF(D197=0,0,E197/D197)</f>
        <v>0.53333333333333333</v>
      </c>
      <c r="I197" s="185">
        <f>IF(D197=0,0,F197/D197)</f>
        <v>0</v>
      </c>
      <c r="J197" s="184">
        <f>G197/C197</f>
        <v>5.166666666666667</v>
      </c>
    </row>
    <row r="198" spans="1:10" x14ac:dyDescent="0.2">
      <c r="A198" s="188" t="s">
        <v>135</v>
      </c>
      <c r="B198" s="186" t="s">
        <v>161</v>
      </c>
      <c r="C198" s="187">
        <v>6</v>
      </c>
      <c r="D198" s="186">
        <v>24</v>
      </c>
      <c r="E198" s="186">
        <v>17</v>
      </c>
      <c r="F198" s="186">
        <v>0</v>
      </c>
      <c r="G198" s="181">
        <v>2</v>
      </c>
      <c r="H198" s="185">
        <f>IF(D198=0,0,E198/D198)</f>
        <v>0.70833333333333337</v>
      </c>
      <c r="I198" s="185">
        <f>IF(D198=0,0,F198/D198)</f>
        <v>0</v>
      </c>
      <c r="J198" s="184">
        <f>G198/C198</f>
        <v>0.33333333333333331</v>
      </c>
    </row>
    <row r="199" spans="1:10" x14ac:dyDescent="0.2">
      <c r="A199" s="188" t="s">
        <v>135</v>
      </c>
      <c r="B199" s="186" t="s">
        <v>96</v>
      </c>
      <c r="C199" s="187">
        <v>4</v>
      </c>
      <c r="D199" s="186">
        <v>6</v>
      </c>
      <c r="E199" s="186">
        <v>4</v>
      </c>
      <c r="F199" s="186">
        <v>1</v>
      </c>
      <c r="G199" s="181">
        <v>0</v>
      </c>
      <c r="H199" s="185">
        <f>IF(D199=0,0,E199/D199)</f>
        <v>0.66666666666666663</v>
      </c>
      <c r="I199" s="185">
        <f>IF(D199=0,0,F199/D199)</f>
        <v>0.16666666666666666</v>
      </c>
      <c r="J199" s="184">
        <f>G199/C199</f>
        <v>0</v>
      </c>
    </row>
    <row r="200" spans="1:10" x14ac:dyDescent="0.2">
      <c r="A200" s="188" t="s">
        <v>135</v>
      </c>
      <c r="B200" s="186" t="s">
        <v>76</v>
      </c>
      <c r="C200" s="187">
        <v>6</v>
      </c>
      <c r="D200" s="186">
        <v>24</v>
      </c>
      <c r="E200" s="186">
        <v>8</v>
      </c>
      <c r="F200" s="186">
        <v>3</v>
      </c>
      <c r="G200" s="181">
        <v>7</v>
      </c>
      <c r="H200" s="185">
        <f>IF(D200=0,0,E200/D200)</f>
        <v>0.33333333333333331</v>
      </c>
      <c r="I200" s="185">
        <f>IF(D200=0,0,F200/D200)</f>
        <v>0.125</v>
      </c>
      <c r="J200" s="184">
        <f>G200/C200</f>
        <v>1.1666666666666667</v>
      </c>
    </row>
    <row r="201" spans="1:10" x14ac:dyDescent="0.2">
      <c r="A201" s="188" t="s">
        <v>135</v>
      </c>
      <c r="B201" s="186" t="s">
        <v>55</v>
      </c>
      <c r="C201" s="187">
        <v>4</v>
      </c>
      <c r="D201" s="186">
        <v>11</v>
      </c>
      <c r="E201" s="186">
        <v>5</v>
      </c>
      <c r="F201" s="186">
        <v>1</v>
      </c>
      <c r="G201" s="181">
        <v>2</v>
      </c>
      <c r="H201" s="185">
        <f>IF(D201=0,0,E201/D201)</f>
        <v>0.45454545454545453</v>
      </c>
      <c r="I201" s="185">
        <f>IF(D201=0,0,F201/D201)</f>
        <v>9.0909090909090912E-2</v>
      </c>
      <c r="J201" s="184">
        <f>G201/C201</f>
        <v>0.5</v>
      </c>
    </row>
    <row r="202" spans="1:10" x14ac:dyDescent="0.2">
      <c r="A202" s="188" t="s">
        <v>135</v>
      </c>
      <c r="B202" s="186" t="s">
        <v>81</v>
      </c>
      <c r="C202" s="187">
        <v>6</v>
      </c>
      <c r="D202" s="186">
        <v>15</v>
      </c>
      <c r="E202" s="186">
        <v>8</v>
      </c>
      <c r="F202" s="186">
        <v>2</v>
      </c>
      <c r="G202" s="181">
        <v>0</v>
      </c>
      <c r="H202" s="185">
        <f>IF(D202=0,0,E202/D202)</f>
        <v>0.53333333333333333</v>
      </c>
      <c r="I202" s="185">
        <f>IF(D202=0,0,F202/D202)</f>
        <v>0.13333333333333333</v>
      </c>
      <c r="J202" s="184">
        <f>G202/C202</f>
        <v>0</v>
      </c>
    </row>
    <row r="203" spans="1:10" x14ac:dyDescent="0.2">
      <c r="A203" s="188" t="s">
        <v>135</v>
      </c>
      <c r="B203" s="186" t="s">
        <v>91</v>
      </c>
      <c r="C203" s="187">
        <v>7</v>
      </c>
      <c r="D203" s="186">
        <v>25</v>
      </c>
      <c r="E203" s="186">
        <v>13</v>
      </c>
      <c r="F203" s="186">
        <v>3</v>
      </c>
      <c r="G203" s="181">
        <v>11</v>
      </c>
      <c r="H203" s="185">
        <f>IF(D203=0,0,E203/D203)</f>
        <v>0.52</v>
      </c>
      <c r="I203" s="185">
        <f>IF(D203=0,0,F203/D203)</f>
        <v>0.12</v>
      </c>
      <c r="J203" s="184">
        <f>G203/C203</f>
        <v>1.5714285714285714</v>
      </c>
    </row>
    <row r="204" spans="1:10" x14ac:dyDescent="0.2">
      <c r="A204" s="188" t="s">
        <v>135</v>
      </c>
      <c r="B204" s="186" t="s">
        <v>368</v>
      </c>
      <c r="C204" s="187">
        <v>1</v>
      </c>
      <c r="D204" s="186">
        <v>0</v>
      </c>
      <c r="E204" s="186">
        <v>0</v>
      </c>
      <c r="F204" s="186">
        <v>0</v>
      </c>
      <c r="G204" s="181">
        <v>0</v>
      </c>
      <c r="H204" s="185">
        <f>IF(D204=0,0,E204/D204)</f>
        <v>0</v>
      </c>
      <c r="I204" s="185">
        <f>IF(D204=0,0,F204/D204)</f>
        <v>0</v>
      </c>
      <c r="J204" s="184">
        <f>G204/C204</f>
        <v>0</v>
      </c>
    </row>
    <row r="205" spans="1:10" x14ac:dyDescent="0.2">
      <c r="A205" s="188" t="s">
        <v>284</v>
      </c>
      <c r="B205" s="186" t="s">
        <v>327</v>
      </c>
      <c r="C205" s="187">
        <v>6</v>
      </c>
      <c r="D205" s="186">
        <v>11</v>
      </c>
      <c r="E205" s="186">
        <v>0</v>
      </c>
      <c r="F205" s="186">
        <v>10</v>
      </c>
      <c r="G205" s="181">
        <v>1</v>
      </c>
      <c r="H205" s="185">
        <f>IF(D205=0,0,E205/D205)</f>
        <v>0</v>
      </c>
      <c r="I205" s="185">
        <f>IF(D205=0,0,F205/D205)</f>
        <v>0.90909090909090906</v>
      </c>
      <c r="J205" s="184">
        <f>G205/C205</f>
        <v>0.16666666666666666</v>
      </c>
    </row>
    <row r="206" spans="1:10" x14ac:dyDescent="0.2">
      <c r="A206" s="188" t="s">
        <v>284</v>
      </c>
      <c r="B206" s="186" t="s">
        <v>328</v>
      </c>
      <c r="C206" s="187">
        <v>5</v>
      </c>
      <c r="D206" s="186">
        <v>12</v>
      </c>
      <c r="E206" s="186">
        <v>0</v>
      </c>
      <c r="F206" s="186">
        <v>10</v>
      </c>
      <c r="G206" s="181">
        <v>1</v>
      </c>
      <c r="H206" s="185">
        <f>IF(D206=0,0,E206/D206)</f>
        <v>0</v>
      </c>
      <c r="I206" s="185">
        <f>IF(D206=0,0,F206/D206)</f>
        <v>0.83333333333333337</v>
      </c>
      <c r="J206" s="184">
        <f>G206/C206</f>
        <v>0.2</v>
      </c>
    </row>
    <row r="207" spans="1:10" x14ac:dyDescent="0.2">
      <c r="A207" s="188" t="s">
        <v>284</v>
      </c>
      <c r="B207" s="186" t="s">
        <v>407</v>
      </c>
      <c r="C207" s="187">
        <v>6</v>
      </c>
      <c r="D207" s="186">
        <v>17</v>
      </c>
      <c r="E207" s="186">
        <v>3</v>
      </c>
      <c r="F207" s="186">
        <v>7</v>
      </c>
      <c r="G207" s="181">
        <v>3</v>
      </c>
      <c r="H207" s="185">
        <f>IF(D207=0,0,E207/D207)</f>
        <v>0.17647058823529413</v>
      </c>
      <c r="I207" s="185">
        <f>IF(D207=0,0,F207/D207)</f>
        <v>0.41176470588235292</v>
      </c>
      <c r="J207" s="184">
        <f>G207/C207</f>
        <v>0.5</v>
      </c>
    </row>
    <row r="208" spans="1:10" x14ac:dyDescent="0.2">
      <c r="A208" s="188" t="s">
        <v>284</v>
      </c>
      <c r="B208" s="186" t="s">
        <v>378</v>
      </c>
      <c r="C208" s="187">
        <v>6</v>
      </c>
      <c r="D208" s="186">
        <v>15</v>
      </c>
      <c r="E208" s="186">
        <v>0</v>
      </c>
      <c r="F208" s="186">
        <v>15</v>
      </c>
      <c r="G208" s="181">
        <v>0</v>
      </c>
      <c r="H208" s="185">
        <f>IF(D208=0,0,E208/D208)</f>
        <v>0</v>
      </c>
      <c r="I208" s="185">
        <f>IF(D208=0,0,F208/D208)</f>
        <v>1</v>
      </c>
      <c r="J208" s="184">
        <f>G208/C208</f>
        <v>0</v>
      </c>
    </row>
    <row r="209" spans="1:10" x14ac:dyDescent="0.2">
      <c r="A209" s="188" t="s">
        <v>284</v>
      </c>
      <c r="B209" s="186" t="s">
        <v>423</v>
      </c>
      <c r="C209" s="187">
        <v>4</v>
      </c>
      <c r="D209" s="186">
        <v>8</v>
      </c>
      <c r="E209" s="186">
        <v>0</v>
      </c>
      <c r="F209" s="186">
        <v>7</v>
      </c>
      <c r="G209" s="181">
        <v>0</v>
      </c>
      <c r="H209" s="185">
        <f>IF(D209=0,0,E209/D209)</f>
        <v>0</v>
      </c>
      <c r="I209" s="185">
        <f>IF(D209=0,0,F209/D209)</f>
        <v>0.875</v>
      </c>
      <c r="J209" s="184">
        <f>G209/C209</f>
        <v>0</v>
      </c>
    </row>
    <row r="210" spans="1:10" x14ac:dyDescent="0.2">
      <c r="A210" s="188" t="s">
        <v>284</v>
      </c>
      <c r="B210" s="186" t="s">
        <v>404</v>
      </c>
      <c r="C210" s="187">
        <v>6</v>
      </c>
      <c r="D210" s="186">
        <v>13</v>
      </c>
      <c r="E210" s="186">
        <v>1</v>
      </c>
      <c r="F210" s="186">
        <v>6</v>
      </c>
      <c r="G210" s="181">
        <v>2</v>
      </c>
      <c r="H210" s="185">
        <f>IF(D210=0,0,E210/D210)</f>
        <v>7.6923076923076927E-2</v>
      </c>
      <c r="I210" s="185">
        <f>IF(D210=0,0,F210/D210)</f>
        <v>0.46153846153846156</v>
      </c>
      <c r="J210" s="184">
        <f>G210/C210</f>
        <v>0.33333333333333331</v>
      </c>
    </row>
    <row r="211" spans="1:10" x14ac:dyDescent="0.2">
      <c r="A211" s="188" t="s">
        <v>284</v>
      </c>
      <c r="B211" s="186" t="s">
        <v>405</v>
      </c>
      <c r="C211" s="187">
        <v>4</v>
      </c>
      <c r="D211" s="186">
        <v>8</v>
      </c>
      <c r="E211" s="186">
        <v>0</v>
      </c>
      <c r="F211" s="186">
        <v>6</v>
      </c>
      <c r="G211" s="181">
        <v>1</v>
      </c>
      <c r="H211" s="185">
        <f>IF(D211=0,0,E211/D211)</f>
        <v>0</v>
      </c>
      <c r="I211" s="185">
        <f>IF(D211=0,0,F211/D211)</f>
        <v>0.75</v>
      </c>
      <c r="J211" s="184">
        <f>G211/C211</f>
        <v>0.25</v>
      </c>
    </row>
    <row r="212" spans="1:10" x14ac:dyDescent="0.2">
      <c r="A212" s="188" t="s">
        <v>284</v>
      </c>
      <c r="B212" s="186" t="s">
        <v>379</v>
      </c>
      <c r="C212" s="187">
        <v>3</v>
      </c>
      <c r="D212" s="186">
        <v>7</v>
      </c>
      <c r="E212" s="186">
        <v>1</v>
      </c>
      <c r="F212" s="186">
        <v>4</v>
      </c>
      <c r="G212" s="181">
        <v>1</v>
      </c>
      <c r="H212" s="185">
        <f>IF(D212=0,0,E212/D212)</f>
        <v>0.14285714285714285</v>
      </c>
      <c r="I212" s="185">
        <f>IF(D212=0,0,F212/D212)</f>
        <v>0.5714285714285714</v>
      </c>
      <c r="J212" s="184">
        <f>G212/C212</f>
        <v>0.33333333333333331</v>
      </c>
    </row>
    <row r="213" spans="1:10" x14ac:dyDescent="0.2">
      <c r="A213" s="188" t="s">
        <v>284</v>
      </c>
      <c r="B213" s="186" t="s">
        <v>406</v>
      </c>
      <c r="C213" s="187">
        <v>6</v>
      </c>
      <c r="D213" s="186">
        <v>8</v>
      </c>
      <c r="E213" s="186">
        <v>0</v>
      </c>
      <c r="F213" s="186">
        <v>8</v>
      </c>
      <c r="G213" s="181">
        <v>0</v>
      </c>
      <c r="H213" s="185">
        <f>IF(D213=0,0,E213/D213)</f>
        <v>0</v>
      </c>
      <c r="I213" s="185">
        <f>IF(D213=0,0,F213/D213)</f>
        <v>1</v>
      </c>
      <c r="J213" s="184">
        <f>G213/C213</f>
        <v>0</v>
      </c>
    </row>
    <row r="214" spans="1:10" x14ac:dyDescent="0.2">
      <c r="A214" s="188" t="s">
        <v>284</v>
      </c>
      <c r="B214" s="186" t="s">
        <v>380</v>
      </c>
      <c r="C214" s="187">
        <v>4</v>
      </c>
      <c r="D214" s="186">
        <v>9</v>
      </c>
      <c r="E214" s="186">
        <v>0</v>
      </c>
      <c r="F214" s="186">
        <v>8</v>
      </c>
      <c r="G214" s="181">
        <v>2</v>
      </c>
      <c r="H214" s="185">
        <f>IF(D214=0,0,E214/D214)</f>
        <v>0</v>
      </c>
      <c r="I214" s="185">
        <f>IF(D214=0,0,F214/D214)</f>
        <v>0.88888888888888884</v>
      </c>
      <c r="J214" s="184">
        <f>G214/C214</f>
        <v>0.5</v>
      </c>
    </row>
    <row r="215" spans="1:10" x14ac:dyDescent="0.2">
      <c r="A215" s="188" t="s">
        <v>284</v>
      </c>
      <c r="B215" s="186" t="s">
        <v>381</v>
      </c>
      <c r="C215" s="187">
        <v>4</v>
      </c>
      <c r="D215" s="186">
        <v>9</v>
      </c>
      <c r="E215" s="186">
        <v>1</v>
      </c>
      <c r="F215" s="186">
        <v>7</v>
      </c>
      <c r="G215" s="181">
        <v>1</v>
      </c>
      <c r="H215" s="185">
        <f>IF(D215=0,0,E215/D215)</f>
        <v>0.1111111111111111</v>
      </c>
      <c r="I215" s="185">
        <f>IF(D215=0,0,F215/D215)</f>
        <v>0.77777777777777779</v>
      </c>
      <c r="J215" s="184">
        <f>G215/C215</f>
        <v>0.25</v>
      </c>
    </row>
    <row r="216" spans="1:10" x14ac:dyDescent="0.2">
      <c r="A216" s="188" t="s">
        <v>284</v>
      </c>
      <c r="B216" s="186" t="s">
        <v>382</v>
      </c>
      <c r="C216" s="187">
        <v>3</v>
      </c>
      <c r="D216" s="186">
        <v>9</v>
      </c>
      <c r="E216" s="186">
        <v>0</v>
      </c>
      <c r="F216" s="186">
        <v>5</v>
      </c>
      <c r="G216" s="181">
        <v>0</v>
      </c>
      <c r="H216" s="185">
        <f>IF(D216=0,0,E216/D216)</f>
        <v>0</v>
      </c>
      <c r="I216" s="185">
        <f>IF(D216=0,0,F216/D216)</f>
        <v>0.55555555555555558</v>
      </c>
      <c r="J216" s="184">
        <f>G216/C216</f>
        <v>0</v>
      </c>
    </row>
    <row r="217" spans="1:10" x14ac:dyDescent="0.2">
      <c r="A217" s="188" t="s">
        <v>284</v>
      </c>
      <c r="B217" s="186" t="s">
        <v>401</v>
      </c>
      <c r="C217" s="187">
        <v>4</v>
      </c>
      <c r="D217" s="186">
        <v>8</v>
      </c>
      <c r="E217" s="186">
        <v>0</v>
      </c>
      <c r="F217" s="186">
        <v>6</v>
      </c>
      <c r="G217" s="181">
        <v>4</v>
      </c>
      <c r="H217" s="185">
        <f>IF(D217=0,0,E217/D217)</f>
        <v>0</v>
      </c>
      <c r="I217" s="185">
        <f>IF(D217=0,0,F217/D217)</f>
        <v>0.75</v>
      </c>
      <c r="J217" s="184">
        <f>G217/C217</f>
        <v>1</v>
      </c>
    </row>
    <row r="218" spans="1:10" x14ac:dyDescent="0.2">
      <c r="A218" s="188" t="s">
        <v>284</v>
      </c>
      <c r="B218" s="186" t="s">
        <v>402</v>
      </c>
      <c r="C218" s="187">
        <v>5</v>
      </c>
      <c r="D218" s="186">
        <v>9</v>
      </c>
      <c r="E218" s="186">
        <v>0</v>
      </c>
      <c r="F218" s="186">
        <v>9</v>
      </c>
      <c r="G218" s="181">
        <v>0</v>
      </c>
      <c r="H218" s="185">
        <f>IF(D218=0,0,E218/D218)</f>
        <v>0</v>
      </c>
      <c r="I218" s="185">
        <f>IF(D218=0,0,F218/D218)</f>
        <v>1</v>
      </c>
      <c r="J218" s="184">
        <f>G218/C218</f>
        <v>0</v>
      </c>
    </row>
    <row r="219" spans="1:10" x14ac:dyDescent="0.2">
      <c r="A219" s="188" t="s">
        <v>284</v>
      </c>
      <c r="B219" s="186" t="s">
        <v>403</v>
      </c>
      <c r="C219" s="187">
        <v>1</v>
      </c>
      <c r="D219" s="186">
        <v>3</v>
      </c>
      <c r="E219" s="186">
        <v>0</v>
      </c>
      <c r="F219" s="186">
        <v>3</v>
      </c>
      <c r="G219" s="181">
        <v>1</v>
      </c>
      <c r="H219" s="185">
        <f>IF(D219=0,0,E219/D219)</f>
        <v>0</v>
      </c>
      <c r="I219" s="185">
        <f>IF(D219=0,0,F219/D219)</f>
        <v>1</v>
      </c>
      <c r="J219" s="184">
        <f>G219/C219</f>
        <v>1</v>
      </c>
    </row>
    <row r="220" spans="1:10" x14ac:dyDescent="0.2">
      <c r="A220" s="188" t="s">
        <v>284</v>
      </c>
      <c r="B220" s="186" t="s">
        <v>432</v>
      </c>
      <c r="C220" s="187">
        <v>3</v>
      </c>
      <c r="D220" s="186">
        <v>4</v>
      </c>
      <c r="E220" s="186">
        <v>0</v>
      </c>
      <c r="F220" s="186">
        <v>4</v>
      </c>
      <c r="G220" s="181">
        <v>0</v>
      </c>
      <c r="H220" s="185">
        <f>IF(D220=0,0,E220/D220)</f>
        <v>0</v>
      </c>
      <c r="I220" s="185">
        <f>IF(D220=0,0,F220/D220)</f>
        <v>1</v>
      </c>
      <c r="J220" s="184">
        <f>G220/C220</f>
        <v>0</v>
      </c>
    </row>
    <row r="221" spans="1:10" x14ac:dyDescent="0.2">
      <c r="A221" s="188" t="s">
        <v>94</v>
      </c>
      <c r="B221" s="186" t="s">
        <v>90</v>
      </c>
      <c r="C221" s="187">
        <v>10</v>
      </c>
      <c r="D221" s="186">
        <v>44</v>
      </c>
      <c r="E221" s="186">
        <v>11</v>
      </c>
      <c r="F221" s="186">
        <v>9</v>
      </c>
      <c r="G221" s="181">
        <v>34</v>
      </c>
      <c r="H221" s="185">
        <f>IF(D221=0,0,E221/D221)</f>
        <v>0.25</v>
      </c>
      <c r="I221" s="185">
        <f>IF(D221=0,0,F221/D221)</f>
        <v>0.20454545454545456</v>
      </c>
      <c r="J221" s="184">
        <f>G221/C221</f>
        <v>3.4</v>
      </c>
    </row>
    <row r="222" spans="1:10" x14ac:dyDescent="0.2">
      <c r="A222" s="188" t="s">
        <v>94</v>
      </c>
      <c r="B222" s="186" t="s">
        <v>61</v>
      </c>
      <c r="C222" s="187">
        <v>10</v>
      </c>
      <c r="D222" s="186">
        <v>38</v>
      </c>
      <c r="E222" s="186">
        <v>12</v>
      </c>
      <c r="F222" s="186">
        <v>6</v>
      </c>
      <c r="G222" s="181">
        <v>11</v>
      </c>
      <c r="H222" s="185">
        <f>IF(D222=0,0,E222/D222)</f>
        <v>0.31578947368421051</v>
      </c>
      <c r="I222" s="185">
        <f>IF(D222=0,0,F222/D222)</f>
        <v>0.15789473684210525</v>
      </c>
      <c r="J222" s="184">
        <f>G222/C222</f>
        <v>1.1000000000000001</v>
      </c>
    </row>
    <row r="223" spans="1:10" x14ac:dyDescent="0.2">
      <c r="A223" s="188" t="s">
        <v>94</v>
      </c>
      <c r="B223" s="186" t="s">
        <v>218</v>
      </c>
      <c r="C223" s="187">
        <v>10</v>
      </c>
      <c r="D223" s="186">
        <v>37</v>
      </c>
      <c r="E223" s="186">
        <v>16</v>
      </c>
      <c r="F223" s="186">
        <v>10</v>
      </c>
      <c r="G223" s="181">
        <v>11</v>
      </c>
      <c r="H223" s="185">
        <f>IF(D223=0,0,E223/D223)</f>
        <v>0.43243243243243246</v>
      </c>
      <c r="I223" s="185">
        <f>IF(D223=0,0,F223/D223)</f>
        <v>0.27027027027027029</v>
      </c>
      <c r="J223" s="184">
        <f>G223/C223</f>
        <v>1.1000000000000001</v>
      </c>
    </row>
    <row r="224" spans="1:10" x14ac:dyDescent="0.2">
      <c r="A224" s="188" t="s">
        <v>94</v>
      </c>
      <c r="B224" s="186" t="s">
        <v>419</v>
      </c>
      <c r="C224" s="187">
        <v>10</v>
      </c>
      <c r="D224" s="186">
        <v>43</v>
      </c>
      <c r="E224" s="186">
        <v>25</v>
      </c>
      <c r="F224" s="186">
        <v>10</v>
      </c>
      <c r="G224" s="181">
        <v>8</v>
      </c>
      <c r="H224" s="185">
        <f>IF(D224=0,0,E224/D224)</f>
        <v>0.58139534883720934</v>
      </c>
      <c r="I224" s="185">
        <f>IF(D224=0,0,F224/D224)</f>
        <v>0.23255813953488372</v>
      </c>
      <c r="J224" s="184">
        <f>G224/C224</f>
        <v>0.8</v>
      </c>
    </row>
    <row r="225" spans="1:10" x14ac:dyDescent="0.2">
      <c r="A225" s="188" t="s">
        <v>94</v>
      </c>
      <c r="B225" s="186" t="s">
        <v>397</v>
      </c>
      <c r="C225" s="187">
        <v>10</v>
      </c>
      <c r="D225" s="186">
        <v>40</v>
      </c>
      <c r="E225" s="186">
        <v>12</v>
      </c>
      <c r="F225" s="186">
        <v>6</v>
      </c>
      <c r="G225" s="181">
        <v>13</v>
      </c>
      <c r="H225" s="185">
        <f>IF(D225=0,0,E225/D225)</f>
        <v>0.3</v>
      </c>
      <c r="I225" s="185">
        <f>IF(D225=0,0,F225/D225)</f>
        <v>0.15</v>
      </c>
      <c r="J225" s="184">
        <f>G225/C225</f>
        <v>1.3</v>
      </c>
    </row>
    <row r="226" spans="1:10" x14ac:dyDescent="0.2">
      <c r="A226" s="188" t="s">
        <v>94</v>
      </c>
      <c r="B226" s="186" t="s">
        <v>398</v>
      </c>
      <c r="C226" s="187">
        <v>10</v>
      </c>
      <c r="D226" s="186">
        <v>4</v>
      </c>
      <c r="E226" s="186">
        <v>0</v>
      </c>
      <c r="F226" s="186">
        <v>1</v>
      </c>
      <c r="G226" s="181">
        <v>5</v>
      </c>
      <c r="H226" s="185">
        <f>IF(D226=0,0,E226/D226)</f>
        <v>0</v>
      </c>
      <c r="I226" s="185">
        <f>IF(D226=0,0,F226/D226)</f>
        <v>0.25</v>
      </c>
      <c r="J226" s="184">
        <f>G226/C226</f>
        <v>0.5</v>
      </c>
    </row>
    <row r="227" spans="1:10" x14ac:dyDescent="0.2">
      <c r="A227" s="188" t="s">
        <v>94</v>
      </c>
      <c r="B227" s="186" t="s">
        <v>77</v>
      </c>
      <c r="C227" s="187">
        <v>10</v>
      </c>
      <c r="D227" s="186">
        <v>36</v>
      </c>
      <c r="E227" s="186">
        <v>10</v>
      </c>
      <c r="F227" s="186">
        <v>4</v>
      </c>
      <c r="G227" s="181">
        <v>4</v>
      </c>
      <c r="H227" s="185">
        <f>IF(D227=0,0,E227/D227)</f>
        <v>0.27777777777777779</v>
      </c>
      <c r="I227" s="185">
        <f>IF(D227=0,0,F227/D227)</f>
        <v>0.1111111111111111</v>
      </c>
      <c r="J227" s="184">
        <f>G227/C227</f>
        <v>0.4</v>
      </c>
    </row>
    <row r="228" spans="1:10" x14ac:dyDescent="0.2">
      <c r="A228" s="188" t="s">
        <v>94</v>
      </c>
      <c r="B228" s="186" t="s">
        <v>420</v>
      </c>
      <c r="C228" s="187">
        <v>5</v>
      </c>
      <c r="D228" s="186">
        <v>5</v>
      </c>
      <c r="E228" s="186">
        <v>0</v>
      </c>
      <c r="F228" s="186">
        <v>4</v>
      </c>
      <c r="G228" s="181">
        <v>0</v>
      </c>
      <c r="H228" s="185">
        <f>IF(D228=0,0,E228/D228)</f>
        <v>0</v>
      </c>
      <c r="I228" s="185">
        <f>IF(D228=0,0,F228/D228)</f>
        <v>0.8</v>
      </c>
      <c r="J228" s="184">
        <f>G228/C228</f>
        <v>0</v>
      </c>
    </row>
    <row r="229" spans="1:10" x14ac:dyDescent="0.2">
      <c r="A229" s="188" t="s">
        <v>93</v>
      </c>
      <c r="B229" s="186" t="s">
        <v>302</v>
      </c>
      <c r="C229" s="187">
        <v>12</v>
      </c>
      <c r="D229" s="186">
        <v>70</v>
      </c>
      <c r="E229" s="186">
        <v>39</v>
      </c>
      <c r="F229" s="186">
        <v>7</v>
      </c>
      <c r="G229" s="181">
        <v>8</v>
      </c>
      <c r="H229" s="185">
        <f>IF(D229=0,0,E229/D229)</f>
        <v>0.55714285714285716</v>
      </c>
      <c r="I229" s="185">
        <f>IF(D229=0,0,F229/D229)</f>
        <v>0.1</v>
      </c>
      <c r="J229" s="184">
        <f>G229/C229</f>
        <v>0.66666666666666663</v>
      </c>
    </row>
    <row r="230" spans="1:10" x14ac:dyDescent="0.2">
      <c r="A230" s="188" t="s">
        <v>93</v>
      </c>
      <c r="B230" s="186" t="s">
        <v>303</v>
      </c>
      <c r="C230" s="187">
        <v>6</v>
      </c>
      <c r="D230" s="186">
        <v>3</v>
      </c>
      <c r="E230" s="186">
        <v>1</v>
      </c>
      <c r="F230" s="186">
        <v>1</v>
      </c>
      <c r="G230" s="181">
        <v>7</v>
      </c>
      <c r="H230" s="185">
        <f>IF(D230=0,0,E230/D230)</f>
        <v>0.33333333333333331</v>
      </c>
      <c r="I230" s="185">
        <f>IF(D230=0,0,F230/D230)</f>
        <v>0.33333333333333331</v>
      </c>
      <c r="J230" s="184">
        <f>G230/C230</f>
        <v>1.1666666666666667</v>
      </c>
    </row>
    <row r="231" spans="1:10" x14ac:dyDescent="0.2">
      <c r="A231" s="188" t="s">
        <v>93</v>
      </c>
      <c r="B231" s="186" t="s">
        <v>305</v>
      </c>
      <c r="C231" s="187">
        <v>11</v>
      </c>
      <c r="D231" s="186">
        <v>68</v>
      </c>
      <c r="E231" s="186">
        <v>47</v>
      </c>
      <c r="F231" s="186">
        <v>2</v>
      </c>
      <c r="G231" s="181">
        <v>35</v>
      </c>
      <c r="H231" s="185">
        <f>IF(D231=0,0,E231/D231)</f>
        <v>0.69117647058823528</v>
      </c>
      <c r="I231" s="185">
        <f>IF(D231=0,0,F231/D231)</f>
        <v>2.9411764705882353E-2</v>
      </c>
      <c r="J231" s="184">
        <f>G231/C231</f>
        <v>3.1818181818181817</v>
      </c>
    </row>
    <row r="232" spans="1:10" x14ac:dyDescent="0.2">
      <c r="A232" s="188" t="s">
        <v>93</v>
      </c>
      <c r="B232" s="186" t="s">
        <v>306</v>
      </c>
      <c r="C232" s="187">
        <v>12</v>
      </c>
      <c r="D232" s="186">
        <v>70</v>
      </c>
      <c r="E232" s="186">
        <v>58</v>
      </c>
      <c r="F232" s="186">
        <v>0</v>
      </c>
      <c r="G232" s="181">
        <v>5</v>
      </c>
      <c r="H232" s="185">
        <f>IF(D232=0,0,E232/D232)</f>
        <v>0.82857142857142863</v>
      </c>
      <c r="I232" s="185">
        <f>IF(D232=0,0,F232/D232)</f>
        <v>0</v>
      </c>
      <c r="J232" s="184">
        <f>G232/C232</f>
        <v>0.41666666666666669</v>
      </c>
    </row>
    <row r="233" spans="1:10" x14ac:dyDescent="0.2">
      <c r="A233" s="188" t="s">
        <v>93</v>
      </c>
      <c r="B233" s="186" t="s">
        <v>307</v>
      </c>
      <c r="C233" s="187">
        <v>12</v>
      </c>
      <c r="D233" s="186">
        <v>68</v>
      </c>
      <c r="E233" s="186">
        <v>32</v>
      </c>
      <c r="F233" s="186">
        <v>9</v>
      </c>
      <c r="G233" s="181">
        <v>39</v>
      </c>
      <c r="H233" s="185">
        <f>IF(D233=0,0,E233/D233)</f>
        <v>0.47058823529411764</v>
      </c>
      <c r="I233" s="185">
        <f>IF(D233=0,0,F233/D233)</f>
        <v>0.13235294117647059</v>
      </c>
      <c r="J233" s="184">
        <f>G233/C233</f>
        <v>3.25</v>
      </c>
    </row>
    <row r="234" spans="1:10" x14ac:dyDescent="0.2">
      <c r="A234" s="188" t="s">
        <v>93</v>
      </c>
      <c r="B234" s="186" t="s">
        <v>308</v>
      </c>
      <c r="C234" s="187">
        <v>11</v>
      </c>
      <c r="D234" s="186">
        <v>58</v>
      </c>
      <c r="E234" s="186">
        <v>33</v>
      </c>
      <c r="F234" s="186">
        <v>7</v>
      </c>
      <c r="G234" s="181">
        <v>24</v>
      </c>
      <c r="H234" s="185">
        <f>IF(D234=0,0,E234/D234)</f>
        <v>0.56896551724137934</v>
      </c>
      <c r="I234" s="185">
        <f>IF(D234=0,0,F234/D234)</f>
        <v>0.1206896551724138</v>
      </c>
      <c r="J234" s="184">
        <f>G234/C234</f>
        <v>2.1818181818181817</v>
      </c>
    </row>
    <row r="235" spans="1:10" x14ac:dyDescent="0.2">
      <c r="A235" s="188" t="s">
        <v>93</v>
      </c>
      <c r="B235" s="186" t="s">
        <v>309</v>
      </c>
      <c r="C235" s="187">
        <v>10</v>
      </c>
      <c r="D235" s="186">
        <v>33</v>
      </c>
      <c r="E235" s="186">
        <v>13</v>
      </c>
      <c r="F235" s="186">
        <v>6</v>
      </c>
      <c r="G235" s="181">
        <v>9</v>
      </c>
      <c r="H235" s="185">
        <f>IF(D235=0,0,E235/D235)</f>
        <v>0.39393939393939392</v>
      </c>
      <c r="I235" s="185">
        <f>IF(D235=0,0,F235/D235)</f>
        <v>0.18181818181818182</v>
      </c>
      <c r="J235" s="184">
        <f>G235/C235</f>
        <v>0.9</v>
      </c>
    </row>
    <row r="236" spans="1:10" x14ac:dyDescent="0.2">
      <c r="A236" s="188" t="s">
        <v>93</v>
      </c>
      <c r="B236" s="186" t="s">
        <v>370</v>
      </c>
      <c r="C236" s="187">
        <v>11</v>
      </c>
      <c r="D236" s="186">
        <v>37</v>
      </c>
      <c r="E236" s="186">
        <v>17</v>
      </c>
      <c r="F236" s="186">
        <v>6</v>
      </c>
      <c r="G236" s="181">
        <v>8</v>
      </c>
      <c r="H236" s="185">
        <f>IF(D236=0,0,E236/D236)</f>
        <v>0.45945945945945948</v>
      </c>
      <c r="I236" s="185">
        <f>IF(D236=0,0,F236/D236)</f>
        <v>0.16216216216216217</v>
      </c>
      <c r="J236" s="184">
        <f>G236/C236</f>
        <v>0.72727272727272729</v>
      </c>
    </row>
    <row r="237" spans="1:10" x14ac:dyDescent="0.2">
      <c r="A237" s="188" t="s">
        <v>93</v>
      </c>
      <c r="B237" s="186" t="s">
        <v>372</v>
      </c>
      <c r="C237" s="187">
        <v>6</v>
      </c>
      <c r="D237" s="186">
        <v>8</v>
      </c>
      <c r="E237" s="186">
        <v>0</v>
      </c>
      <c r="F237" s="186">
        <v>7</v>
      </c>
      <c r="G237" s="181">
        <v>11</v>
      </c>
      <c r="H237" s="185">
        <f>IF(D237=0,0,E237/D237)</f>
        <v>0</v>
      </c>
      <c r="I237" s="185">
        <f>IF(D237=0,0,F237/D237)</f>
        <v>0.875</v>
      </c>
      <c r="J237" s="184">
        <f>G237/C237</f>
        <v>1.8333333333333333</v>
      </c>
    </row>
    <row r="238" spans="1:10" x14ac:dyDescent="0.2">
      <c r="A238" s="188" t="s">
        <v>93</v>
      </c>
      <c r="B238" s="186" t="s">
        <v>435</v>
      </c>
      <c r="C238" s="187">
        <v>1</v>
      </c>
      <c r="D238" s="186">
        <v>1</v>
      </c>
      <c r="E238" s="186">
        <v>1</v>
      </c>
      <c r="F238" s="186">
        <v>0</v>
      </c>
      <c r="G238" s="181">
        <v>0</v>
      </c>
      <c r="H238" s="185">
        <f>IF(D238=0,0,E238/D238)</f>
        <v>1</v>
      </c>
      <c r="I238" s="185">
        <f>IF(D238=0,0,F238/D238)</f>
        <v>0</v>
      </c>
      <c r="J238" s="184">
        <f>G238/C238</f>
        <v>0</v>
      </c>
    </row>
    <row r="239" spans="1:10" x14ac:dyDescent="0.2">
      <c r="A239" s="188" t="s">
        <v>285</v>
      </c>
      <c r="B239" s="186" t="s">
        <v>319</v>
      </c>
      <c r="C239" s="187">
        <v>10</v>
      </c>
      <c r="D239" s="186">
        <v>32</v>
      </c>
      <c r="E239" s="186">
        <v>15</v>
      </c>
      <c r="F239" s="186">
        <v>16</v>
      </c>
      <c r="G239" s="181">
        <v>8</v>
      </c>
      <c r="H239" s="185">
        <f>IF(D239=0,0,E239/D239)</f>
        <v>0.46875</v>
      </c>
      <c r="I239" s="185">
        <f>IF(D239=0,0,F239/D239)</f>
        <v>0.5</v>
      </c>
      <c r="J239" s="184">
        <f>G239/C239</f>
        <v>0.8</v>
      </c>
    </row>
    <row r="240" spans="1:10" x14ac:dyDescent="0.2">
      <c r="A240" s="188" t="s">
        <v>285</v>
      </c>
      <c r="B240" s="186" t="s">
        <v>385</v>
      </c>
      <c r="C240" s="187">
        <v>7</v>
      </c>
      <c r="D240" s="186">
        <v>10</v>
      </c>
      <c r="E240" s="186">
        <v>1</v>
      </c>
      <c r="F240" s="186">
        <v>2</v>
      </c>
      <c r="G240" s="181">
        <v>1</v>
      </c>
      <c r="H240" s="185">
        <f>IF(D240=0,0,E240/D240)</f>
        <v>0.1</v>
      </c>
      <c r="I240" s="185">
        <f>IF(D240=0,0,F240/D240)</f>
        <v>0.2</v>
      </c>
      <c r="J240" s="184">
        <f>G240/C240</f>
        <v>0.14285714285714285</v>
      </c>
    </row>
    <row r="241" spans="1:10" x14ac:dyDescent="0.2">
      <c r="A241" s="188" t="s">
        <v>285</v>
      </c>
      <c r="B241" s="186" t="s">
        <v>320</v>
      </c>
      <c r="C241" s="187">
        <v>6</v>
      </c>
      <c r="D241" s="186">
        <v>15</v>
      </c>
      <c r="E241" s="186">
        <v>2</v>
      </c>
      <c r="F241" s="186">
        <v>9</v>
      </c>
      <c r="G241" s="181">
        <v>0</v>
      </c>
      <c r="H241" s="185">
        <f>IF(D241=0,0,E241/D241)</f>
        <v>0.13333333333333333</v>
      </c>
      <c r="I241" s="185">
        <f>IF(D241=0,0,F241/D241)</f>
        <v>0.6</v>
      </c>
      <c r="J241" s="184">
        <f>G241/C241</f>
        <v>0</v>
      </c>
    </row>
    <row r="242" spans="1:10" x14ac:dyDescent="0.2">
      <c r="A242" s="188" t="s">
        <v>285</v>
      </c>
      <c r="B242" s="186" t="s">
        <v>386</v>
      </c>
      <c r="C242" s="187">
        <v>10</v>
      </c>
      <c r="D242" s="186">
        <v>40</v>
      </c>
      <c r="E242" s="186">
        <v>11</v>
      </c>
      <c r="F242" s="186">
        <v>13</v>
      </c>
      <c r="G242" s="181">
        <v>36</v>
      </c>
      <c r="H242" s="185">
        <f>IF(D242=0,0,E242/D242)</f>
        <v>0.27500000000000002</v>
      </c>
      <c r="I242" s="185">
        <f>IF(D242=0,0,F242/D242)</f>
        <v>0.32500000000000001</v>
      </c>
      <c r="J242" s="184">
        <f>G242/C242</f>
        <v>3.6</v>
      </c>
    </row>
    <row r="243" spans="1:10" x14ac:dyDescent="0.2">
      <c r="A243" s="188" t="s">
        <v>285</v>
      </c>
      <c r="B243" s="186" t="s">
        <v>321</v>
      </c>
      <c r="C243" s="187">
        <v>10</v>
      </c>
      <c r="D243" s="186">
        <v>36</v>
      </c>
      <c r="E243" s="186">
        <v>12</v>
      </c>
      <c r="F243" s="186">
        <v>17</v>
      </c>
      <c r="G243" s="181">
        <v>2</v>
      </c>
      <c r="H243" s="185">
        <f>IF(D243=0,0,E243/D243)</f>
        <v>0.33333333333333331</v>
      </c>
      <c r="I243" s="185">
        <f>IF(D243=0,0,F243/D243)</f>
        <v>0.47222222222222221</v>
      </c>
      <c r="J243" s="184">
        <f>G243/C243</f>
        <v>0.2</v>
      </c>
    </row>
    <row r="244" spans="1:10" x14ac:dyDescent="0.2">
      <c r="A244" s="188" t="s">
        <v>285</v>
      </c>
      <c r="B244" s="186" t="s">
        <v>323</v>
      </c>
      <c r="C244" s="187">
        <v>10</v>
      </c>
      <c r="D244" s="186">
        <v>28</v>
      </c>
      <c r="E244" s="186">
        <v>11</v>
      </c>
      <c r="F244" s="186">
        <v>7</v>
      </c>
      <c r="G244" s="181">
        <v>11</v>
      </c>
      <c r="H244" s="185">
        <f>IF(D244=0,0,E244/D244)</f>
        <v>0.39285714285714285</v>
      </c>
      <c r="I244" s="185">
        <f>IF(D244=0,0,F244/D244)</f>
        <v>0.25</v>
      </c>
      <c r="J244" s="184">
        <f>G244/C244</f>
        <v>1.1000000000000001</v>
      </c>
    </row>
    <row r="245" spans="1:10" x14ac:dyDescent="0.2">
      <c r="A245" s="188" t="s">
        <v>285</v>
      </c>
      <c r="B245" s="186" t="s">
        <v>322</v>
      </c>
      <c r="C245" s="187">
        <v>10</v>
      </c>
      <c r="D245" s="186">
        <v>27</v>
      </c>
      <c r="E245" s="186">
        <v>10</v>
      </c>
      <c r="F245" s="186">
        <v>9</v>
      </c>
      <c r="G245" s="181">
        <v>9</v>
      </c>
      <c r="H245" s="185">
        <f>IF(D245=0,0,E245/D245)</f>
        <v>0.37037037037037035</v>
      </c>
      <c r="I245" s="185">
        <f>IF(D245=0,0,F245/D245)</f>
        <v>0.33333333333333331</v>
      </c>
      <c r="J245" s="184">
        <f>G245/C245</f>
        <v>0.9</v>
      </c>
    </row>
    <row r="246" spans="1:10" x14ac:dyDescent="0.2">
      <c r="A246" s="188" t="s">
        <v>285</v>
      </c>
      <c r="B246" s="186" t="s">
        <v>324</v>
      </c>
      <c r="C246" s="187">
        <v>9</v>
      </c>
      <c r="D246" s="186">
        <v>20</v>
      </c>
      <c r="E246" s="186">
        <v>6</v>
      </c>
      <c r="F246" s="186">
        <v>8</v>
      </c>
      <c r="G246" s="181">
        <v>3</v>
      </c>
      <c r="H246" s="185">
        <f>IF(D246=0,0,E246/D246)</f>
        <v>0.3</v>
      </c>
      <c r="I246" s="185">
        <f>IF(D246=0,0,F246/D246)</f>
        <v>0.4</v>
      </c>
      <c r="J246" s="184">
        <f>G246/C246</f>
        <v>0.33333333333333331</v>
      </c>
    </row>
    <row r="247" spans="1:10" x14ac:dyDescent="0.2">
      <c r="A247" s="188" t="s">
        <v>285</v>
      </c>
      <c r="B247" s="186" t="s">
        <v>387</v>
      </c>
      <c r="C247" s="187">
        <v>10</v>
      </c>
      <c r="D247" s="186">
        <v>30</v>
      </c>
      <c r="E247" s="186">
        <v>8</v>
      </c>
      <c r="F247" s="186">
        <v>13</v>
      </c>
      <c r="G247" s="181">
        <v>3</v>
      </c>
      <c r="H247" s="185">
        <f>IF(D247=0,0,E247/D247)</f>
        <v>0.26666666666666666</v>
      </c>
      <c r="I247" s="185">
        <f>IF(D247=0,0,F247/D247)</f>
        <v>0.43333333333333335</v>
      </c>
      <c r="J247" s="184">
        <f>G247/C247</f>
        <v>0.3</v>
      </c>
    </row>
    <row r="248" spans="1:10" x14ac:dyDescent="0.2">
      <c r="A248" s="188" t="s">
        <v>285</v>
      </c>
      <c r="B248" s="186" t="s">
        <v>411</v>
      </c>
      <c r="C248" s="187">
        <v>9</v>
      </c>
      <c r="D248" s="186">
        <v>15</v>
      </c>
      <c r="E248" s="186">
        <v>5</v>
      </c>
      <c r="F248" s="186">
        <v>5</v>
      </c>
      <c r="G248" s="181">
        <v>1</v>
      </c>
      <c r="H248" s="185">
        <f>IF(D248=0,0,E248/D248)</f>
        <v>0.33333333333333331</v>
      </c>
      <c r="I248" s="185">
        <f>IF(D248=0,0,F248/D248)</f>
        <v>0.33333333333333331</v>
      </c>
      <c r="J248" s="184">
        <f>G248/C248</f>
        <v>0.1111111111111111</v>
      </c>
    </row>
    <row r="249" spans="1:10" x14ac:dyDescent="0.2">
      <c r="A249" s="188" t="s">
        <v>68</v>
      </c>
      <c r="B249" s="186" t="s">
        <v>343</v>
      </c>
      <c r="C249" s="187">
        <v>9</v>
      </c>
      <c r="D249" s="186">
        <v>40</v>
      </c>
      <c r="E249" s="186">
        <v>13</v>
      </c>
      <c r="F249" s="186">
        <v>20</v>
      </c>
      <c r="G249" s="181">
        <v>0</v>
      </c>
      <c r="H249" s="185">
        <f>IF(D249=0,0,E249/D249)</f>
        <v>0.32500000000000001</v>
      </c>
      <c r="I249" s="185">
        <f>IF(D249=0,0,F249/D249)</f>
        <v>0.5</v>
      </c>
      <c r="J249" s="184">
        <f>G249/C249</f>
        <v>0</v>
      </c>
    </row>
    <row r="250" spans="1:10" x14ac:dyDescent="0.2">
      <c r="A250" s="188" t="s">
        <v>68</v>
      </c>
      <c r="B250" s="186" t="s">
        <v>80</v>
      </c>
      <c r="C250" s="187">
        <v>9</v>
      </c>
      <c r="D250" s="186">
        <v>0</v>
      </c>
      <c r="E250" s="186">
        <v>0</v>
      </c>
      <c r="F250" s="186">
        <v>0</v>
      </c>
      <c r="G250" s="181">
        <v>6</v>
      </c>
      <c r="H250" s="185">
        <f>IF(D250=0,0,E250/D250)</f>
        <v>0</v>
      </c>
      <c r="I250" s="185">
        <f>IF(D250=0,0,F250/D250)</f>
        <v>0</v>
      </c>
      <c r="J250" s="184">
        <f>G250/C250</f>
        <v>0.66666666666666663</v>
      </c>
    </row>
    <row r="251" spans="1:10" x14ac:dyDescent="0.2">
      <c r="A251" s="188" t="s">
        <v>68</v>
      </c>
      <c r="B251" s="186" t="s">
        <v>220</v>
      </c>
      <c r="C251" s="187">
        <v>9</v>
      </c>
      <c r="D251" s="186">
        <v>37</v>
      </c>
      <c r="E251" s="186">
        <v>24</v>
      </c>
      <c r="F251" s="186">
        <v>7</v>
      </c>
      <c r="G251" s="181">
        <v>13</v>
      </c>
      <c r="H251" s="185">
        <f>IF(D251=0,0,E251/D251)</f>
        <v>0.64864864864864868</v>
      </c>
      <c r="I251" s="185">
        <f>IF(D251=0,0,F251/D251)</f>
        <v>0.1891891891891892</v>
      </c>
      <c r="J251" s="184">
        <f>G251/C251</f>
        <v>1.4444444444444444</v>
      </c>
    </row>
    <row r="252" spans="1:10" x14ac:dyDescent="0.2">
      <c r="A252" s="188" t="s">
        <v>68</v>
      </c>
      <c r="B252" s="186" t="s">
        <v>221</v>
      </c>
      <c r="C252" s="187">
        <v>9</v>
      </c>
      <c r="D252" s="186">
        <v>36</v>
      </c>
      <c r="E252" s="186">
        <v>7</v>
      </c>
      <c r="F252" s="186">
        <v>20</v>
      </c>
      <c r="G252" s="181">
        <v>15</v>
      </c>
      <c r="H252" s="185">
        <f>IF(D252=0,0,E252/D252)</f>
        <v>0.19444444444444445</v>
      </c>
      <c r="I252" s="185">
        <f>IF(D252=0,0,F252/D252)</f>
        <v>0.55555555555555558</v>
      </c>
      <c r="J252" s="184">
        <f>G252/C252</f>
        <v>1.6666666666666667</v>
      </c>
    </row>
    <row r="253" spans="1:10" x14ac:dyDescent="0.2">
      <c r="A253" s="188" t="s">
        <v>68</v>
      </c>
      <c r="B253" s="186" t="s">
        <v>222</v>
      </c>
      <c r="C253" s="187">
        <v>7</v>
      </c>
      <c r="D253" s="186">
        <v>27</v>
      </c>
      <c r="E253" s="186">
        <v>12</v>
      </c>
      <c r="F253" s="186">
        <v>8</v>
      </c>
      <c r="G253" s="181">
        <v>4</v>
      </c>
      <c r="H253" s="185">
        <f>IF(D253=0,0,E253/D253)</f>
        <v>0.44444444444444442</v>
      </c>
      <c r="I253" s="185">
        <f>IF(D253=0,0,F253/D253)</f>
        <v>0.29629629629629628</v>
      </c>
      <c r="J253" s="184">
        <f>G253/C253</f>
        <v>0.5714285714285714</v>
      </c>
    </row>
    <row r="254" spans="1:10" x14ac:dyDescent="0.2">
      <c r="A254" s="188" t="s">
        <v>68</v>
      </c>
      <c r="B254" s="186" t="s">
        <v>62</v>
      </c>
      <c r="C254" s="187">
        <v>6</v>
      </c>
      <c r="D254" s="186">
        <v>17</v>
      </c>
      <c r="E254" s="186">
        <v>2</v>
      </c>
      <c r="F254" s="186">
        <v>6</v>
      </c>
      <c r="G254" s="181">
        <v>1</v>
      </c>
      <c r="H254" s="185">
        <f>IF(D254=0,0,E254/D254)</f>
        <v>0.11764705882352941</v>
      </c>
      <c r="I254" s="185">
        <f>IF(D254=0,0,F254/D254)</f>
        <v>0.35294117647058826</v>
      </c>
      <c r="J254" s="184">
        <f>G254/C254</f>
        <v>0.16666666666666666</v>
      </c>
    </row>
    <row r="255" spans="1:10" x14ac:dyDescent="0.2">
      <c r="A255" s="188" t="s">
        <v>68</v>
      </c>
      <c r="B255" s="186" t="s">
        <v>346</v>
      </c>
      <c r="C255" s="187">
        <v>5</v>
      </c>
      <c r="D255" s="186">
        <v>15</v>
      </c>
      <c r="E255" s="186">
        <v>2</v>
      </c>
      <c r="F255" s="186">
        <v>6</v>
      </c>
      <c r="G255" s="181">
        <v>2</v>
      </c>
      <c r="H255" s="185">
        <f>IF(D255=0,0,E255/D255)</f>
        <v>0.13333333333333333</v>
      </c>
      <c r="I255" s="185">
        <f>IF(D255=0,0,F255/D255)</f>
        <v>0.4</v>
      </c>
      <c r="J255" s="184">
        <f>G255/C255</f>
        <v>0.4</v>
      </c>
    </row>
    <row r="256" spans="1:10" x14ac:dyDescent="0.2">
      <c r="A256" s="188" t="s">
        <v>68</v>
      </c>
      <c r="B256" s="186" t="s">
        <v>344</v>
      </c>
      <c r="C256" s="187">
        <v>9</v>
      </c>
      <c r="D256" s="186">
        <v>35</v>
      </c>
      <c r="E256" s="186">
        <v>6</v>
      </c>
      <c r="F256" s="186">
        <v>20</v>
      </c>
      <c r="G256" s="181">
        <v>4</v>
      </c>
      <c r="H256" s="185">
        <f>IF(D256=0,0,E256/D256)</f>
        <v>0.17142857142857143</v>
      </c>
      <c r="I256" s="185">
        <f>IF(D256=0,0,F256/D256)</f>
        <v>0.5714285714285714</v>
      </c>
      <c r="J256" s="184">
        <f>G256/C256</f>
        <v>0.44444444444444442</v>
      </c>
    </row>
    <row r="257" spans="1:10" x14ac:dyDescent="0.2">
      <c r="A257" s="188" t="s">
        <v>68</v>
      </c>
      <c r="B257" s="186" t="s">
        <v>345</v>
      </c>
      <c r="C257" s="187">
        <v>6</v>
      </c>
      <c r="D257" s="186">
        <v>16</v>
      </c>
      <c r="E257" s="186">
        <v>1</v>
      </c>
      <c r="F257" s="186">
        <v>10</v>
      </c>
      <c r="G257" s="181">
        <v>0</v>
      </c>
      <c r="H257" s="185">
        <f>IF(D257=0,0,E257/D257)</f>
        <v>6.25E-2</v>
      </c>
      <c r="I257" s="185">
        <f>IF(D257=0,0,F257/D257)</f>
        <v>0.625</v>
      </c>
      <c r="J257" s="184">
        <f>G257/C257</f>
        <v>0</v>
      </c>
    </row>
  </sheetData>
  <sheetProtection password="97AA" sheet="1" objects="1" scenarios="1"/>
  <printOptions horizontalCentered="1"/>
  <pageMargins left="0.5" right="0.5" top="0.75" bottom="0.75" header="0.5" footer="0.5"/>
  <pageSetup orientation="landscape" horizont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workbookViewId="0">
      <selection activeCell="C3" sqref="C3"/>
    </sheetView>
  </sheetViews>
  <sheetFormatPr defaultRowHeight="12.75" x14ac:dyDescent="0.2"/>
  <cols>
    <col min="1" max="1" width="22.28515625" style="131" bestFit="1" customWidth="1"/>
    <col min="2" max="2" width="8.42578125" style="131" bestFit="1" customWidth="1"/>
    <col min="3" max="3" width="6.140625" style="131" bestFit="1" customWidth="1"/>
    <col min="4" max="4" width="7.5703125" style="131" bestFit="1" customWidth="1"/>
    <col min="5" max="5" width="5.5703125" style="131" bestFit="1" customWidth="1"/>
    <col min="6" max="16384" width="9.140625" style="131"/>
  </cols>
  <sheetData>
    <row r="1" spans="1:5" x14ac:dyDescent="0.2">
      <c r="A1" s="18"/>
      <c r="B1" s="18" t="s">
        <v>79</v>
      </c>
      <c r="C1" s="18" t="s">
        <v>36</v>
      </c>
      <c r="D1" s="18" t="s">
        <v>447</v>
      </c>
      <c r="E1" s="157"/>
    </row>
    <row r="2" spans="1:5" x14ac:dyDescent="0.2">
      <c r="A2" s="18" t="s">
        <v>36</v>
      </c>
      <c r="B2" s="18" t="s">
        <v>446</v>
      </c>
      <c r="C2" s="18" t="s">
        <v>445</v>
      </c>
      <c r="D2" s="18" t="s">
        <v>43</v>
      </c>
      <c r="E2" s="18" t="s">
        <v>444</v>
      </c>
    </row>
    <row r="3" spans="1:5" x14ac:dyDescent="0.2">
      <c r="A3" s="103" t="s">
        <v>66</v>
      </c>
      <c r="B3" s="200">
        <v>72</v>
      </c>
      <c r="C3" s="103">
        <v>96</v>
      </c>
      <c r="D3" s="98">
        <v>1.3333333333333333</v>
      </c>
      <c r="E3" s="131">
        <v>1</v>
      </c>
    </row>
    <row r="4" spans="1:5" x14ac:dyDescent="0.2">
      <c r="A4" s="131" t="s">
        <v>134</v>
      </c>
      <c r="B4" s="200">
        <v>49</v>
      </c>
      <c r="C4" s="103">
        <v>59</v>
      </c>
      <c r="D4" s="98">
        <v>1.2040816326530612</v>
      </c>
      <c r="E4" s="131">
        <v>2</v>
      </c>
    </row>
    <row r="5" spans="1:5" x14ac:dyDescent="0.2">
      <c r="A5" s="131" t="s">
        <v>135</v>
      </c>
      <c r="B5" s="200">
        <v>82</v>
      </c>
      <c r="C5" s="103">
        <v>93</v>
      </c>
      <c r="D5" s="98">
        <v>1.1341463414634145</v>
      </c>
      <c r="E5" s="131">
        <v>3</v>
      </c>
    </row>
    <row r="6" spans="1:5" x14ac:dyDescent="0.2">
      <c r="A6" s="131" t="s">
        <v>72</v>
      </c>
      <c r="B6" s="200">
        <v>92</v>
      </c>
      <c r="C6" s="103">
        <v>89</v>
      </c>
      <c r="D6" s="98">
        <v>0.96739130434782605</v>
      </c>
      <c r="E6" s="131">
        <v>4</v>
      </c>
    </row>
    <row r="7" spans="1:5" x14ac:dyDescent="0.2">
      <c r="A7" s="131" t="s">
        <v>136</v>
      </c>
      <c r="B7" s="131">
        <v>57</v>
      </c>
      <c r="C7" s="131">
        <v>55</v>
      </c>
      <c r="D7" s="98">
        <v>0.96491228070175439</v>
      </c>
      <c r="E7" s="131">
        <v>5</v>
      </c>
    </row>
    <row r="8" spans="1:5" x14ac:dyDescent="0.2">
      <c r="A8" s="131" t="s">
        <v>283</v>
      </c>
      <c r="B8" s="131">
        <v>62</v>
      </c>
      <c r="C8" s="131">
        <v>59</v>
      </c>
      <c r="D8" s="98">
        <v>0.95161290322580649</v>
      </c>
      <c r="E8" s="131">
        <v>6</v>
      </c>
    </row>
    <row r="9" spans="1:5" x14ac:dyDescent="0.2">
      <c r="A9" s="131" t="s">
        <v>94</v>
      </c>
      <c r="B9" s="131">
        <v>92</v>
      </c>
      <c r="C9" s="131">
        <v>86</v>
      </c>
      <c r="D9" s="98">
        <v>0.93478260869565222</v>
      </c>
      <c r="E9" s="131">
        <v>7</v>
      </c>
    </row>
    <row r="10" spans="1:5" x14ac:dyDescent="0.2">
      <c r="A10" s="131" t="s">
        <v>73</v>
      </c>
      <c r="B10" s="200">
        <v>86</v>
      </c>
      <c r="C10" s="103">
        <v>80</v>
      </c>
      <c r="D10" s="98">
        <v>0.93023255813953487</v>
      </c>
      <c r="E10" s="131">
        <v>8</v>
      </c>
    </row>
    <row r="11" spans="1:5" x14ac:dyDescent="0.2">
      <c r="A11" s="131" t="s">
        <v>67</v>
      </c>
      <c r="B11" s="200">
        <v>90</v>
      </c>
      <c r="C11" s="103">
        <v>83</v>
      </c>
      <c r="D11" s="98">
        <v>0.92222222222222228</v>
      </c>
      <c r="E11" s="131">
        <v>9</v>
      </c>
    </row>
    <row r="12" spans="1:5" x14ac:dyDescent="0.2">
      <c r="A12" s="131" t="s">
        <v>163</v>
      </c>
      <c r="B12" s="131">
        <v>66</v>
      </c>
      <c r="C12" s="131">
        <v>59</v>
      </c>
      <c r="D12" s="98">
        <v>0.89393939393939392</v>
      </c>
      <c r="E12" s="131">
        <v>10</v>
      </c>
    </row>
    <row r="13" spans="1:5" x14ac:dyDescent="0.2">
      <c r="A13" s="131" t="s">
        <v>93</v>
      </c>
      <c r="B13" s="131">
        <v>165</v>
      </c>
      <c r="C13" s="131">
        <v>146</v>
      </c>
      <c r="D13" s="98">
        <v>0.88484848484848488</v>
      </c>
      <c r="E13" s="131">
        <v>11</v>
      </c>
    </row>
    <row r="14" spans="1:5" x14ac:dyDescent="0.2">
      <c r="A14" s="131" t="s">
        <v>71</v>
      </c>
      <c r="B14" s="200">
        <v>86</v>
      </c>
      <c r="C14" s="103">
        <v>75</v>
      </c>
      <c r="D14" s="98">
        <v>0.87209302325581395</v>
      </c>
      <c r="E14" s="131">
        <v>12</v>
      </c>
    </row>
    <row r="15" spans="1:5" x14ac:dyDescent="0.2">
      <c r="A15" s="131" t="s">
        <v>269</v>
      </c>
      <c r="B15" s="200">
        <v>86</v>
      </c>
      <c r="C15" s="103">
        <v>73</v>
      </c>
      <c r="D15" s="98">
        <v>0.84883720930232553</v>
      </c>
      <c r="E15" s="131">
        <v>13</v>
      </c>
    </row>
    <row r="16" spans="1:5" x14ac:dyDescent="0.2">
      <c r="A16" s="103" t="s">
        <v>164</v>
      </c>
      <c r="B16" s="200">
        <v>89</v>
      </c>
      <c r="C16" s="103">
        <v>75</v>
      </c>
      <c r="D16" s="98">
        <v>0.84269662921348309</v>
      </c>
      <c r="E16" s="131">
        <v>14</v>
      </c>
    </row>
    <row r="17" spans="1:5" x14ac:dyDescent="0.2">
      <c r="A17" s="131" t="s">
        <v>286</v>
      </c>
      <c r="B17" s="200">
        <v>80</v>
      </c>
      <c r="C17" s="103">
        <v>63</v>
      </c>
      <c r="D17" s="98">
        <v>0.78749999999999998</v>
      </c>
      <c r="E17" s="131">
        <v>15</v>
      </c>
    </row>
    <row r="18" spans="1:5" x14ac:dyDescent="0.2">
      <c r="A18" s="131" t="s">
        <v>162</v>
      </c>
      <c r="B18" s="200">
        <v>57</v>
      </c>
      <c r="C18" s="103">
        <v>43</v>
      </c>
      <c r="D18" s="98">
        <v>0.75438596491228072</v>
      </c>
      <c r="E18" s="131">
        <v>16</v>
      </c>
    </row>
    <row r="19" spans="1:5" x14ac:dyDescent="0.2">
      <c r="A19" s="103" t="s">
        <v>281</v>
      </c>
      <c r="B19" s="200">
        <v>79</v>
      </c>
      <c r="C19" s="103">
        <v>59</v>
      </c>
      <c r="D19" s="98">
        <v>0.74683544303797467</v>
      </c>
      <c r="E19" s="131">
        <v>17</v>
      </c>
    </row>
    <row r="20" spans="1:5" x14ac:dyDescent="0.2">
      <c r="A20" s="131" t="s">
        <v>280</v>
      </c>
      <c r="B20" s="200">
        <v>83</v>
      </c>
      <c r="C20" s="103">
        <v>58</v>
      </c>
      <c r="D20" s="98">
        <v>0.6987951807228916</v>
      </c>
      <c r="E20" s="131">
        <v>18</v>
      </c>
    </row>
    <row r="21" spans="1:5" x14ac:dyDescent="0.2">
      <c r="A21" s="131" t="s">
        <v>285</v>
      </c>
      <c r="B21" s="131">
        <v>116</v>
      </c>
      <c r="C21" s="131">
        <v>74</v>
      </c>
      <c r="D21" s="98">
        <v>0.63793103448275867</v>
      </c>
      <c r="E21" s="131">
        <v>19</v>
      </c>
    </row>
    <row r="22" spans="1:5" x14ac:dyDescent="0.2">
      <c r="A22" s="131" t="s">
        <v>68</v>
      </c>
      <c r="B22" s="131">
        <v>71</v>
      </c>
      <c r="C22" s="131">
        <v>45</v>
      </c>
      <c r="D22" s="98">
        <v>0.63380281690140849</v>
      </c>
      <c r="E22" s="131">
        <v>20</v>
      </c>
    </row>
    <row r="23" spans="1:5" x14ac:dyDescent="0.2">
      <c r="A23" s="131" t="s">
        <v>69</v>
      </c>
      <c r="B23" s="200">
        <v>113</v>
      </c>
      <c r="C23" s="103">
        <v>71</v>
      </c>
      <c r="D23" s="98">
        <v>0.62831858407079644</v>
      </c>
      <c r="E23" s="131">
        <v>21</v>
      </c>
    </row>
    <row r="24" spans="1:5" x14ac:dyDescent="0.2">
      <c r="A24" s="131" t="s">
        <v>282</v>
      </c>
      <c r="B24" s="200">
        <v>109</v>
      </c>
      <c r="C24" s="103">
        <v>60</v>
      </c>
      <c r="D24" s="98">
        <v>0.55045871559633031</v>
      </c>
      <c r="E24" s="131">
        <v>22</v>
      </c>
    </row>
    <row r="25" spans="1:5" x14ac:dyDescent="0.2">
      <c r="A25" s="131" t="s">
        <v>103</v>
      </c>
      <c r="B25" s="200">
        <v>70</v>
      </c>
      <c r="C25" s="103">
        <v>38</v>
      </c>
      <c r="D25" s="98">
        <v>0.54285714285714282</v>
      </c>
      <c r="E25" s="131">
        <v>23</v>
      </c>
    </row>
    <row r="26" spans="1:5" x14ac:dyDescent="0.2">
      <c r="A26" s="131" t="s">
        <v>284</v>
      </c>
      <c r="B26" s="131">
        <v>87</v>
      </c>
      <c r="C26" s="131">
        <v>17</v>
      </c>
      <c r="D26" s="98">
        <v>0.19540229885057472</v>
      </c>
      <c r="E26" s="131">
        <v>24</v>
      </c>
    </row>
  </sheetData>
  <sheetProtection password="97AA" sheet="1" objects="1" scenarios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7"/>
  <sheetViews>
    <sheetView workbookViewId="0">
      <selection activeCell="C3" sqref="C3"/>
    </sheetView>
  </sheetViews>
  <sheetFormatPr defaultRowHeight="12.75" x14ac:dyDescent="0.2"/>
  <cols>
    <col min="1" max="1" width="9.140625" style="131"/>
    <col min="2" max="2" width="15.5703125" style="131" bestFit="1" customWidth="1"/>
    <col min="3" max="3" width="19.42578125" style="131" bestFit="1" customWidth="1"/>
    <col min="4" max="16384" width="9.140625" style="131"/>
  </cols>
  <sheetData>
    <row r="1" spans="1:4" x14ac:dyDescent="0.2">
      <c r="A1" s="131" t="s">
        <v>451</v>
      </c>
    </row>
    <row r="2" spans="1:4" x14ac:dyDescent="0.2">
      <c r="A2" s="41"/>
      <c r="B2" s="41"/>
      <c r="C2" s="41"/>
      <c r="D2" s="41" t="s">
        <v>35</v>
      </c>
    </row>
    <row r="3" spans="1:4" x14ac:dyDescent="0.2">
      <c r="A3" s="204" t="s">
        <v>132</v>
      </c>
      <c r="B3" s="204" t="s">
        <v>33</v>
      </c>
      <c r="C3" s="204" t="s">
        <v>36</v>
      </c>
      <c r="D3" s="204" t="s">
        <v>37</v>
      </c>
    </row>
    <row r="4" spans="1:4" x14ac:dyDescent="0.2">
      <c r="A4" s="203" t="s">
        <v>448</v>
      </c>
      <c r="B4" s="149" t="s">
        <v>306</v>
      </c>
      <c r="C4" s="149" t="s">
        <v>93</v>
      </c>
      <c r="D4" s="207">
        <v>0.82857142857142863</v>
      </c>
    </row>
    <row r="5" spans="1:4" x14ac:dyDescent="0.2">
      <c r="A5" s="205">
        <v>2</v>
      </c>
      <c r="B5" s="131" t="s">
        <v>198</v>
      </c>
      <c r="C5" s="131" t="s">
        <v>69</v>
      </c>
      <c r="D5" s="206">
        <v>0.80851063829787229</v>
      </c>
    </row>
    <row r="6" spans="1:4" x14ac:dyDescent="0.2">
      <c r="A6" s="205">
        <v>3</v>
      </c>
      <c r="B6" s="131" t="s">
        <v>139</v>
      </c>
      <c r="C6" s="131" t="s">
        <v>66</v>
      </c>
      <c r="D6" s="206">
        <v>0.73333333333333328</v>
      </c>
    </row>
    <row r="7" spans="1:4" x14ac:dyDescent="0.2">
      <c r="A7" s="205">
        <v>4</v>
      </c>
      <c r="B7" s="131" t="s">
        <v>431</v>
      </c>
      <c r="C7" s="131" t="s">
        <v>67</v>
      </c>
      <c r="D7" s="206">
        <v>0.71875</v>
      </c>
    </row>
    <row r="8" spans="1:4" x14ac:dyDescent="0.2">
      <c r="A8" s="205">
        <v>5</v>
      </c>
      <c r="B8" s="131" t="s">
        <v>161</v>
      </c>
      <c r="C8" s="131" t="s">
        <v>135</v>
      </c>
      <c r="D8" s="206">
        <v>0.70833333333333337</v>
      </c>
    </row>
    <row r="9" spans="1:4" x14ac:dyDescent="0.2">
      <c r="A9" s="205">
        <v>6</v>
      </c>
      <c r="B9" s="131" t="s">
        <v>305</v>
      </c>
      <c r="C9" s="131" t="s">
        <v>93</v>
      </c>
      <c r="D9" s="206">
        <v>0.69117647058823528</v>
      </c>
    </row>
    <row r="12" spans="1:4" x14ac:dyDescent="0.2">
      <c r="A12" s="131" t="s">
        <v>450</v>
      </c>
    </row>
    <row r="13" spans="1:4" x14ac:dyDescent="0.2">
      <c r="A13" s="43"/>
      <c r="B13" s="41"/>
      <c r="C13" s="41"/>
      <c r="D13" s="41"/>
    </row>
    <row r="14" spans="1:4" x14ac:dyDescent="0.2">
      <c r="A14" s="204" t="s">
        <v>132</v>
      </c>
      <c r="B14" s="204" t="s">
        <v>33</v>
      </c>
      <c r="C14" s="204" t="s">
        <v>36</v>
      </c>
      <c r="D14" s="204" t="s">
        <v>47</v>
      </c>
    </row>
    <row r="15" spans="1:4" x14ac:dyDescent="0.2">
      <c r="A15" s="203" t="s">
        <v>448</v>
      </c>
      <c r="B15" s="149" t="s">
        <v>183</v>
      </c>
      <c r="C15" s="149" t="s">
        <v>66</v>
      </c>
      <c r="D15" s="207">
        <v>5.833333333333333</v>
      </c>
    </row>
    <row r="16" spans="1:4" x14ac:dyDescent="0.2">
      <c r="A16" s="205">
        <v>2</v>
      </c>
      <c r="B16" s="131" t="s">
        <v>59</v>
      </c>
      <c r="C16" s="131" t="s">
        <v>135</v>
      </c>
      <c r="D16" s="206">
        <v>5.166666666666667</v>
      </c>
    </row>
    <row r="17" spans="1:4" x14ac:dyDescent="0.2">
      <c r="A17" s="205">
        <v>3</v>
      </c>
      <c r="B17" s="131" t="s">
        <v>271</v>
      </c>
      <c r="C17" s="131" t="s">
        <v>164</v>
      </c>
      <c r="D17" s="206">
        <v>4.666666666666667</v>
      </c>
    </row>
    <row r="18" spans="1:4" x14ac:dyDescent="0.2">
      <c r="A18" s="205">
        <v>4</v>
      </c>
      <c r="B18" s="131" t="s">
        <v>89</v>
      </c>
      <c r="C18" s="131" t="s">
        <v>72</v>
      </c>
      <c r="D18" s="206">
        <v>4.625</v>
      </c>
    </row>
    <row r="19" spans="1:4" x14ac:dyDescent="0.2">
      <c r="A19" s="205">
        <v>5</v>
      </c>
      <c r="B19" s="131" t="s">
        <v>377</v>
      </c>
      <c r="C19" s="131" t="s">
        <v>163</v>
      </c>
      <c r="D19" s="206">
        <v>4.375</v>
      </c>
    </row>
    <row r="20" spans="1:4" x14ac:dyDescent="0.2">
      <c r="A20" s="205">
        <v>6</v>
      </c>
      <c r="B20" s="131" t="s">
        <v>54</v>
      </c>
      <c r="C20" s="131" t="s">
        <v>73</v>
      </c>
      <c r="D20" s="206">
        <v>3.625</v>
      </c>
    </row>
    <row r="21" spans="1:4" x14ac:dyDescent="0.2">
      <c r="A21" s="205"/>
    </row>
    <row r="23" spans="1:4" x14ac:dyDescent="0.2">
      <c r="A23" s="131" t="s">
        <v>9</v>
      </c>
    </row>
    <row r="24" spans="1:4" x14ac:dyDescent="0.2">
      <c r="A24" s="43"/>
      <c r="B24" s="41"/>
      <c r="C24" s="41"/>
      <c r="D24" s="41"/>
    </row>
    <row r="25" spans="1:4" x14ac:dyDescent="0.2">
      <c r="A25" s="204" t="s">
        <v>132</v>
      </c>
      <c r="B25" s="204" t="s">
        <v>33</v>
      </c>
      <c r="C25" s="204" t="s">
        <v>36</v>
      </c>
      <c r="D25" s="204" t="s">
        <v>449</v>
      </c>
    </row>
    <row r="26" spans="1:4" x14ac:dyDescent="0.2">
      <c r="A26" s="203" t="s">
        <v>448</v>
      </c>
      <c r="B26" s="149" t="s">
        <v>130</v>
      </c>
      <c r="C26" s="149" t="s">
        <v>135</v>
      </c>
      <c r="D26" s="202">
        <v>8.5972850678733059E-2</v>
      </c>
    </row>
    <row r="27" spans="1:4" x14ac:dyDescent="0.2">
      <c r="D27" s="201"/>
    </row>
  </sheetData>
  <sheetProtection password="97AA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73" t="s">
        <v>105</v>
      </c>
      <c r="D1" s="174"/>
      <c r="E1" s="175"/>
      <c r="F1" s="4">
        <v>14</v>
      </c>
      <c r="G1" s="173" t="s">
        <v>38</v>
      </c>
      <c r="H1" s="174"/>
      <c r="I1" s="175"/>
      <c r="J1" s="4">
        <v>13</v>
      </c>
      <c r="K1" s="173" t="s">
        <v>288</v>
      </c>
      <c r="L1" s="174"/>
      <c r="M1" s="175"/>
      <c r="N1" s="4">
        <v>2</v>
      </c>
      <c r="O1" s="173" t="s">
        <v>283</v>
      </c>
      <c r="P1" s="174"/>
      <c r="Q1" s="175"/>
      <c r="R1" s="4">
        <v>6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169</v>
      </c>
      <c r="B3" s="86" t="s">
        <v>199</v>
      </c>
      <c r="C3" s="12">
        <v>0</v>
      </c>
      <c r="D3" s="13">
        <v>0</v>
      </c>
      <c r="E3" s="13">
        <v>0</v>
      </c>
      <c r="F3" s="14">
        <v>0</v>
      </c>
      <c r="G3" s="116"/>
      <c r="H3" s="13"/>
      <c r="I3" s="13"/>
      <c r="J3" s="14"/>
      <c r="K3" s="116">
        <v>0</v>
      </c>
      <c r="L3" s="117">
        <v>0</v>
      </c>
      <c r="M3" s="117">
        <v>0</v>
      </c>
      <c r="N3" s="118">
        <v>0</v>
      </c>
      <c r="O3" s="116">
        <v>0</v>
      </c>
      <c r="P3" s="117">
        <v>0</v>
      </c>
      <c r="Q3" s="117">
        <v>0</v>
      </c>
      <c r="R3" s="118">
        <v>0</v>
      </c>
      <c r="S3" s="17"/>
    </row>
    <row r="4" spans="1:19" x14ac:dyDescent="0.2">
      <c r="A4" s="83" t="s">
        <v>110</v>
      </c>
      <c r="B4" s="86" t="s">
        <v>200</v>
      </c>
      <c r="C4" s="12">
        <v>2</v>
      </c>
      <c r="D4" s="13">
        <v>0</v>
      </c>
      <c r="E4" s="13">
        <v>1</v>
      </c>
      <c r="F4" s="14">
        <v>1</v>
      </c>
      <c r="G4" s="116">
        <v>4</v>
      </c>
      <c r="H4" s="13">
        <v>1</v>
      </c>
      <c r="I4" s="13">
        <v>1</v>
      </c>
      <c r="J4" s="14">
        <v>1</v>
      </c>
      <c r="K4" s="116">
        <v>5</v>
      </c>
      <c r="L4" s="117">
        <v>1</v>
      </c>
      <c r="M4" s="117">
        <v>3</v>
      </c>
      <c r="N4" s="118">
        <v>4</v>
      </c>
      <c r="O4" s="116">
        <v>5</v>
      </c>
      <c r="P4" s="117">
        <v>3</v>
      </c>
      <c r="Q4" s="117">
        <v>1</v>
      </c>
      <c r="R4" s="118">
        <v>2</v>
      </c>
      <c r="S4" s="17"/>
    </row>
    <row r="5" spans="1:19" x14ac:dyDescent="0.2">
      <c r="A5" s="83" t="s">
        <v>197</v>
      </c>
      <c r="B5" s="86" t="s">
        <v>226</v>
      </c>
      <c r="C5" s="12">
        <v>2</v>
      </c>
      <c r="D5" s="13">
        <v>0</v>
      </c>
      <c r="E5" s="13">
        <v>1</v>
      </c>
      <c r="F5" s="14">
        <v>0</v>
      </c>
      <c r="G5" s="116">
        <v>2</v>
      </c>
      <c r="H5" s="13">
        <v>0</v>
      </c>
      <c r="I5" s="13">
        <v>1</v>
      </c>
      <c r="J5" s="14">
        <v>0</v>
      </c>
      <c r="K5" s="116"/>
      <c r="L5" s="117"/>
      <c r="M5" s="117"/>
      <c r="N5" s="118"/>
      <c r="O5" s="116"/>
      <c r="P5" s="117"/>
      <c r="Q5" s="117"/>
      <c r="R5" s="118"/>
      <c r="S5" s="17"/>
    </row>
    <row r="6" spans="1:19" x14ac:dyDescent="0.2">
      <c r="A6" s="83" t="s">
        <v>191</v>
      </c>
      <c r="B6" s="86" t="s">
        <v>152</v>
      </c>
      <c r="C6" s="12"/>
      <c r="D6" s="13"/>
      <c r="E6" s="13"/>
      <c r="F6" s="14"/>
      <c r="G6" s="116">
        <v>2</v>
      </c>
      <c r="H6" s="13">
        <v>0</v>
      </c>
      <c r="I6" s="13">
        <v>2</v>
      </c>
      <c r="J6" s="14">
        <v>0</v>
      </c>
      <c r="K6" s="116"/>
      <c r="L6" s="117"/>
      <c r="M6" s="117"/>
      <c r="N6" s="118"/>
      <c r="O6" s="116"/>
      <c r="P6" s="117"/>
      <c r="Q6" s="117"/>
      <c r="R6" s="118"/>
      <c r="S6" s="17" t="s">
        <v>8</v>
      </c>
    </row>
    <row r="7" spans="1:19" x14ac:dyDescent="0.2">
      <c r="A7" s="83" t="s">
        <v>175</v>
      </c>
      <c r="B7" s="86" t="s">
        <v>227</v>
      </c>
      <c r="C7" s="12">
        <v>2</v>
      </c>
      <c r="D7" s="13">
        <v>0</v>
      </c>
      <c r="E7" s="13">
        <v>1</v>
      </c>
      <c r="F7" s="14">
        <v>0</v>
      </c>
      <c r="G7" s="116">
        <v>2</v>
      </c>
      <c r="H7" s="13">
        <v>0</v>
      </c>
      <c r="I7" s="13">
        <v>1</v>
      </c>
      <c r="J7" s="14">
        <v>0</v>
      </c>
      <c r="K7" s="116">
        <v>4</v>
      </c>
      <c r="L7" s="117">
        <v>0</v>
      </c>
      <c r="M7" s="117">
        <v>3</v>
      </c>
      <c r="N7" s="118">
        <v>0</v>
      </c>
      <c r="O7" s="116">
        <v>5</v>
      </c>
      <c r="P7" s="117">
        <v>1</v>
      </c>
      <c r="Q7" s="117">
        <v>2</v>
      </c>
      <c r="R7" s="118">
        <v>0</v>
      </c>
      <c r="S7" s="17"/>
    </row>
    <row r="8" spans="1:19" x14ac:dyDescent="0.2">
      <c r="A8" s="83" t="s">
        <v>176</v>
      </c>
      <c r="B8" s="86" t="s">
        <v>271</v>
      </c>
      <c r="C8" s="12">
        <v>2</v>
      </c>
      <c r="D8" s="130">
        <v>0</v>
      </c>
      <c r="E8" s="130">
        <v>2</v>
      </c>
      <c r="F8" s="14">
        <v>2</v>
      </c>
      <c r="G8" s="116">
        <v>4</v>
      </c>
      <c r="H8" s="13">
        <v>2</v>
      </c>
      <c r="I8" s="13">
        <v>2</v>
      </c>
      <c r="J8" s="14">
        <v>9</v>
      </c>
      <c r="K8" s="116">
        <v>4</v>
      </c>
      <c r="L8" s="117">
        <v>2</v>
      </c>
      <c r="M8" s="117">
        <v>1</v>
      </c>
      <c r="N8" s="119">
        <v>4</v>
      </c>
      <c r="O8" s="116">
        <v>5</v>
      </c>
      <c r="P8" s="117">
        <v>1</v>
      </c>
      <c r="Q8" s="117">
        <v>2</v>
      </c>
      <c r="R8" s="119">
        <v>6</v>
      </c>
      <c r="S8" s="17"/>
    </row>
    <row r="9" spans="1:19" x14ac:dyDescent="0.2">
      <c r="A9" s="83" t="s">
        <v>107</v>
      </c>
      <c r="B9" s="86" t="s">
        <v>272</v>
      </c>
      <c r="C9" s="12">
        <v>3</v>
      </c>
      <c r="D9" s="130">
        <v>0</v>
      </c>
      <c r="E9" s="130">
        <v>2</v>
      </c>
      <c r="F9" s="14">
        <v>0</v>
      </c>
      <c r="G9" s="116">
        <v>3</v>
      </c>
      <c r="H9" s="13">
        <v>0</v>
      </c>
      <c r="I9" s="13">
        <v>1</v>
      </c>
      <c r="J9" s="14">
        <v>0</v>
      </c>
      <c r="K9" s="116">
        <v>4</v>
      </c>
      <c r="L9" s="117">
        <v>2</v>
      </c>
      <c r="M9" s="117">
        <v>1</v>
      </c>
      <c r="N9" s="118">
        <v>0</v>
      </c>
      <c r="O9" s="116">
        <v>4</v>
      </c>
      <c r="P9" s="117">
        <v>0</v>
      </c>
      <c r="Q9" s="117">
        <v>4</v>
      </c>
      <c r="R9" s="118">
        <v>1</v>
      </c>
      <c r="S9" s="17"/>
    </row>
    <row r="10" spans="1:19" x14ac:dyDescent="0.2">
      <c r="A10" s="83" t="s">
        <v>194</v>
      </c>
      <c r="B10" s="86" t="s">
        <v>273</v>
      </c>
      <c r="C10" s="12">
        <v>3</v>
      </c>
      <c r="D10" s="130">
        <v>0</v>
      </c>
      <c r="E10" s="130">
        <v>1</v>
      </c>
      <c r="F10" s="14">
        <v>0</v>
      </c>
      <c r="G10" s="116">
        <v>2</v>
      </c>
      <c r="H10" s="13">
        <v>0</v>
      </c>
      <c r="I10" s="13">
        <v>1</v>
      </c>
      <c r="J10" s="14">
        <v>0</v>
      </c>
      <c r="K10" s="116">
        <v>3</v>
      </c>
      <c r="L10" s="117">
        <v>1</v>
      </c>
      <c r="M10" s="117">
        <v>2</v>
      </c>
      <c r="N10" s="118">
        <v>1</v>
      </c>
      <c r="O10" s="116">
        <v>4</v>
      </c>
      <c r="P10" s="117">
        <v>1</v>
      </c>
      <c r="Q10" s="117">
        <v>3</v>
      </c>
      <c r="R10" s="118">
        <v>1</v>
      </c>
      <c r="S10" s="17"/>
    </row>
    <row r="11" spans="1:19" x14ac:dyDescent="0.2">
      <c r="A11" s="83" t="s">
        <v>112</v>
      </c>
      <c r="B11" s="86" t="s">
        <v>260</v>
      </c>
      <c r="C11" s="12">
        <v>1</v>
      </c>
      <c r="D11" s="13">
        <v>0</v>
      </c>
      <c r="E11" s="13">
        <v>1</v>
      </c>
      <c r="F11" s="14">
        <v>0</v>
      </c>
      <c r="G11" s="116"/>
      <c r="H11" s="13"/>
      <c r="I11" s="13"/>
      <c r="J11" s="14"/>
      <c r="K11" s="120">
        <v>4</v>
      </c>
      <c r="L11" s="121">
        <v>1</v>
      </c>
      <c r="M11" s="121">
        <v>3</v>
      </c>
      <c r="N11" s="119">
        <v>1</v>
      </c>
      <c r="O11" s="120"/>
      <c r="P11" s="121"/>
      <c r="Q11" s="121"/>
      <c r="R11" s="119"/>
      <c r="S11" s="17"/>
    </row>
    <row r="12" spans="1:19" x14ac:dyDescent="0.2">
      <c r="A12" s="83" t="s">
        <v>202</v>
      </c>
      <c r="B12" s="86" t="s">
        <v>301</v>
      </c>
      <c r="C12" s="12">
        <v>3</v>
      </c>
      <c r="D12" s="13">
        <v>1</v>
      </c>
      <c r="E12" s="13">
        <v>1</v>
      </c>
      <c r="F12" s="14">
        <v>0</v>
      </c>
      <c r="G12" s="116">
        <v>1</v>
      </c>
      <c r="H12" s="13">
        <v>0</v>
      </c>
      <c r="I12" s="13">
        <v>0</v>
      </c>
      <c r="J12" s="14">
        <v>0</v>
      </c>
      <c r="K12" s="116"/>
      <c r="L12" s="117"/>
      <c r="M12" s="117"/>
      <c r="N12" s="118"/>
      <c r="O12" s="116">
        <v>5</v>
      </c>
      <c r="P12" s="117">
        <v>4</v>
      </c>
      <c r="Q12" s="117">
        <v>1</v>
      </c>
      <c r="R12" s="118">
        <v>0</v>
      </c>
      <c r="S12" s="17"/>
    </row>
    <row r="13" spans="1:19" x14ac:dyDescent="0.2">
      <c r="A13" s="83" t="s">
        <v>119</v>
      </c>
      <c r="B13" s="150" t="s">
        <v>201</v>
      </c>
      <c r="C13" s="12">
        <v>1</v>
      </c>
      <c r="D13" s="130">
        <v>0</v>
      </c>
      <c r="E13" s="130">
        <v>0</v>
      </c>
      <c r="F13" s="14">
        <v>0</v>
      </c>
      <c r="G13" s="12"/>
      <c r="H13" s="130"/>
      <c r="I13" s="130"/>
      <c r="J13" s="14"/>
      <c r="K13" s="116"/>
      <c r="L13" s="117"/>
      <c r="M13" s="117"/>
      <c r="N13" s="118"/>
      <c r="O13" s="116"/>
      <c r="P13" s="117"/>
      <c r="Q13" s="117"/>
      <c r="R13" s="118"/>
      <c r="S13" s="17"/>
    </row>
    <row r="14" spans="1:19" x14ac:dyDescent="0.2">
      <c r="A14" s="83" t="s">
        <v>114</v>
      </c>
      <c r="B14" s="86" t="s">
        <v>396</v>
      </c>
      <c r="C14" s="12"/>
      <c r="D14" s="13"/>
      <c r="E14" s="13"/>
      <c r="F14" s="14"/>
      <c r="G14" s="116">
        <v>1</v>
      </c>
      <c r="H14" s="13">
        <v>0</v>
      </c>
      <c r="I14" s="13">
        <v>0</v>
      </c>
      <c r="J14" s="14">
        <v>1</v>
      </c>
      <c r="K14" s="116">
        <v>1</v>
      </c>
      <c r="L14" s="117">
        <v>0</v>
      </c>
      <c r="M14" s="117">
        <v>1</v>
      </c>
      <c r="N14" s="118">
        <v>0</v>
      </c>
      <c r="O14" s="116"/>
      <c r="P14" s="117"/>
      <c r="Q14" s="117"/>
      <c r="R14" s="118"/>
      <c r="S14" s="17"/>
    </row>
    <row r="15" spans="1:19" x14ac:dyDescent="0.2">
      <c r="A15" s="83"/>
      <c r="B15" s="150"/>
      <c r="C15" s="12"/>
      <c r="D15" s="13"/>
      <c r="E15" s="13"/>
      <c r="F15" s="14"/>
      <c r="G15" s="116"/>
      <c r="H15" s="13"/>
      <c r="I15" s="13"/>
      <c r="J15" s="14"/>
      <c r="K15" s="116"/>
      <c r="L15" s="117"/>
      <c r="M15" s="117"/>
      <c r="N15" s="118"/>
      <c r="O15" s="116"/>
      <c r="P15" s="117"/>
      <c r="Q15" s="117"/>
      <c r="R15" s="118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203</v>
      </c>
      <c r="C22" s="20">
        <v>19</v>
      </c>
      <c r="D22" s="21">
        <v>1</v>
      </c>
      <c r="E22" s="21">
        <v>10</v>
      </c>
      <c r="F22" s="22">
        <v>3</v>
      </c>
      <c r="G22" s="20">
        <v>21</v>
      </c>
      <c r="H22" s="21">
        <v>3</v>
      </c>
      <c r="I22" s="21">
        <v>9</v>
      </c>
      <c r="J22" s="22">
        <v>11</v>
      </c>
      <c r="K22" s="20">
        <v>25</v>
      </c>
      <c r="L22" s="21">
        <v>7</v>
      </c>
      <c r="M22" s="21">
        <v>14</v>
      </c>
      <c r="N22" s="22">
        <v>10</v>
      </c>
      <c r="O22" s="20">
        <v>28</v>
      </c>
      <c r="P22" s="21">
        <v>10</v>
      </c>
      <c r="Q22" s="21">
        <v>13</v>
      </c>
      <c r="R22" s="22">
        <v>10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</v>
      </c>
      <c r="E26" s="29">
        <f t="shared" si="0"/>
        <v>10</v>
      </c>
      <c r="F26" s="29">
        <f t="shared" si="0"/>
        <v>3</v>
      </c>
      <c r="G26" s="29">
        <f t="shared" si="0"/>
        <v>21</v>
      </c>
      <c r="H26" s="29">
        <f t="shared" si="0"/>
        <v>3</v>
      </c>
      <c r="I26" s="29">
        <f t="shared" si="0"/>
        <v>9</v>
      </c>
      <c r="J26" s="29">
        <f t="shared" si="0"/>
        <v>11</v>
      </c>
      <c r="K26" s="29">
        <f t="shared" si="0"/>
        <v>25</v>
      </c>
      <c r="L26" s="29">
        <f t="shared" si="0"/>
        <v>7</v>
      </c>
      <c r="M26" s="29">
        <f t="shared" si="0"/>
        <v>14</v>
      </c>
      <c r="N26" s="29">
        <f t="shared" si="0"/>
        <v>10</v>
      </c>
      <c r="O26" s="29">
        <f t="shared" si="0"/>
        <v>28</v>
      </c>
      <c r="P26" s="29">
        <f t="shared" si="0"/>
        <v>10</v>
      </c>
      <c r="Q26" s="29">
        <f t="shared" si="0"/>
        <v>13</v>
      </c>
      <c r="R26" s="29">
        <f t="shared" si="0"/>
        <v>10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</v>
      </c>
      <c r="E27" s="30">
        <f>E26</f>
        <v>10</v>
      </c>
      <c r="F27" s="30">
        <f>F26</f>
        <v>3</v>
      </c>
      <c r="G27" s="30">
        <f t="shared" ref="G27:R27" si="1">SUM(C27,G26)</f>
        <v>40</v>
      </c>
      <c r="H27" s="30">
        <f t="shared" si="1"/>
        <v>4</v>
      </c>
      <c r="I27" s="30">
        <f t="shared" si="1"/>
        <v>19</v>
      </c>
      <c r="J27" s="30">
        <f t="shared" si="1"/>
        <v>14</v>
      </c>
      <c r="K27" s="30">
        <f t="shared" si="1"/>
        <v>65</v>
      </c>
      <c r="L27" s="30">
        <f t="shared" si="1"/>
        <v>11</v>
      </c>
      <c r="M27" s="30">
        <f t="shared" si="1"/>
        <v>33</v>
      </c>
      <c r="N27" s="30">
        <f t="shared" si="1"/>
        <v>24</v>
      </c>
      <c r="O27" s="31">
        <f t="shared" si="1"/>
        <v>93</v>
      </c>
      <c r="P27" s="30">
        <f t="shared" si="1"/>
        <v>21</v>
      </c>
      <c r="Q27" s="30">
        <f t="shared" si="1"/>
        <v>46</v>
      </c>
      <c r="R27" s="32">
        <f t="shared" si="1"/>
        <v>34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120</v>
      </c>
      <c r="D29" s="174"/>
      <c r="E29" s="175"/>
      <c r="F29" s="4">
        <v>22</v>
      </c>
      <c r="G29" s="173" t="s">
        <v>103</v>
      </c>
      <c r="H29" s="174"/>
      <c r="I29" s="175"/>
      <c r="J29" s="4">
        <v>10</v>
      </c>
      <c r="K29" s="173" t="s">
        <v>282</v>
      </c>
      <c r="L29" s="174"/>
      <c r="M29" s="175"/>
      <c r="N29" s="4">
        <v>10</v>
      </c>
      <c r="O29" s="180" t="s">
        <v>280</v>
      </c>
      <c r="P29" s="174"/>
      <c r="Q29" s="175"/>
      <c r="R29" s="5">
        <v>5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10</v>
      </c>
      <c r="B31" s="86" t="str">
        <f t="shared" si="2"/>
        <v>Dee Butler</v>
      </c>
      <c r="C31" s="12">
        <v>0</v>
      </c>
      <c r="D31" s="13">
        <v>0</v>
      </c>
      <c r="E31" s="13">
        <v>0</v>
      </c>
      <c r="F31" s="14">
        <v>0</v>
      </c>
      <c r="G31" s="12">
        <v>0</v>
      </c>
      <c r="H31" s="13">
        <v>0</v>
      </c>
      <c r="I31" s="13">
        <v>0</v>
      </c>
      <c r="J31" s="14">
        <v>0</v>
      </c>
      <c r="K31" s="12">
        <v>0</v>
      </c>
      <c r="L31" s="13">
        <v>0</v>
      </c>
      <c r="M31" s="13">
        <v>0</v>
      </c>
      <c r="N31" s="14">
        <v>0</v>
      </c>
      <c r="O31" s="15">
        <v>1</v>
      </c>
      <c r="P31" s="13">
        <v>0</v>
      </c>
      <c r="Q31" s="13">
        <v>0</v>
      </c>
      <c r="R31" s="16">
        <v>0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7</v>
      </c>
      <c r="B32" s="86" t="str">
        <f t="shared" si="2"/>
        <v>Garrick Scott</v>
      </c>
      <c r="C32" s="12">
        <v>3</v>
      </c>
      <c r="D32" s="13">
        <v>3</v>
      </c>
      <c r="E32" s="13">
        <v>0</v>
      </c>
      <c r="F32" s="14">
        <v>2</v>
      </c>
      <c r="G32" s="12">
        <v>5</v>
      </c>
      <c r="H32" s="13">
        <v>2</v>
      </c>
      <c r="I32" s="13">
        <v>3</v>
      </c>
      <c r="J32" s="14">
        <v>2</v>
      </c>
      <c r="K32" s="12">
        <v>4</v>
      </c>
      <c r="L32" s="13">
        <v>0</v>
      </c>
      <c r="M32" s="13">
        <v>3</v>
      </c>
      <c r="N32" s="14">
        <v>2</v>
      </c>
      <c r="O32" s="15">
        <v>4</v>
      </c>
      <c r="P32" s="13">
        <v>2</v>
      </c>
      <c r="Q32" s="13">
        <v>1</v>
      </c>
      <c r="R32" s="16">
        <v>2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14</v>
      </c>
      <c r="B33" s="86" t="str">
        <f t="shared" si="2"/>
        <v>Scott Cruce</v>
      </c>
      <c r="C33" s="12">
        <v>1</v>
      </c>
      <c r="D33" s="13">
        <v>0</v>
      </c>
      <c r="E33" s="13">
        <v>1</v>
      </c>
      <c r="F33" s="14">
        <v>0</v>
      </c>
      <c r="G33" s="12"/>
      <c r="H33" s="13"/>
      <c r="I33" s="13"/>
      <c r="J33" s="14"/>
      <c r="K33" s="12">
        <v>1</v>
      </c>
      <c r="L33" s="13">
        <v>0</v>
      </c>
      <c r="M33" s="13">
        <v>0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3</v>
      </c>
      <c r="B34" s="86" t="str">
        <f t="shared" si="2"/>
        <v>Richard Sexton</v>
      </c>
      <c r="C34" s="12">
        <v>4</v>
      </c>
      <c r="D34" s="13">
        <v>1</v>
      </c>
      <c r="E34" s="13">
        <v>2</v>
      </c>
      <c r="F34" s="14">
        <v>0</v>
      </c>
      <c r="G34" s="12"/>
      <c r="H34" s="13"/>
      <c r="I34" s="13"/>
      <c r="J34" s="14"/>
      <c r="K34" s="12"/>
      <c r="L34" s="13"/>
      <c r="M34" s="13"/>
      <c r="N34" s="14"/>
      <c r="O34" s="15">
        <v>3</v>
      </c>
      <c r="P34" s="13">
        <v>1</v>
      </c>
      <c r="Q34" s="13">
        <v>0</v>
      </c>
      <c r="R34" s="16">
        <v>1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16</v>
      </c>
      <c r="B35" s="86" t="str">
        <f t="shared" si="2"/>
        <v>Jimmie Burnette</v>
      </c>
      <c r="C35" s="12">
        <v>3</v>
      </c>
      <c r="D35" s="13">
        <v>1</v>
      </c>
      <c r="E35" s="13">
        <v>1</v>
      </c>
      <c r="F35" s="14">
        <v>0</v>
      </c>
      <c r="G35" s="12">
        <v>5</v>
      </c>
      <c r="H35" s="13">
        <v>2</v>
      </c>
      <c r="I35" s="13">
        <v>3</v>
      </c>
      <c r="J35" s="14">
        <v>0</v>
      </c>
      <c r="K35" s="12">
        <v>4</v>
      </c>
      <c r="L35" s="13">
        <v>1</v>
      </c>
      <c r="M35" s="13">
        <v>2</v>
      </c>
      <c r="N35" s="14">
        <v>0</v>
      </c>
      <c r="O35" s="15">
        <v>3</v>
      </c>
      <c r="P35" s="13">
        <v>1</v>
      </c>
      <c r="Q35" s="13">
        <v>1</v>
      </c>
      <c r="R35" s="16">
        <v>0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8</v>
      </c>
      <c r="B36" s="86" t="str">
        <f t="shared" si="2"/>
        <v>Isaiah Wilcox</v>
      </c>
      <c r="C36" s="12">
        <v>3</v>
      </c>
      <c r="D36" s="13">
        <v>0</v>
      </c>
      <c r="E36" s="13">
        <v>0</v>
      </c>
      <c r="F36" s="14">
        <v>3</v>
      </c>
      <c r="G36" s="12">
        <v>5</v>
      </c>
      <c r="H36" s="13">
        <v>2</v>
      </c>
      <c r="I36" s="13">
        <v>2</v>
      </c>
      <c r="J36" s="14">
        <v>5</v>
      </c>
      <c r="K36" s="12">
        <v>3</v>
      </c>
      <c r="L36" s="13">
        <v>0</v>
      </c>
      <c r="M36" s="13">
        <v>2</v>
      </c>
      <c r="N36" s="14">
        <v>7</v>
      </c>
      <c r="O36" s="15">
        <v>4</v>
      </c>
      <c r="P36" s="13">
        <v>1</v>
      </c>
      <c r="Q36" s="13">
        <v>3</v>
      </c>
      <c r="R36" s="16">
        <v>1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9</v>
      </c>
      <c r="B37" s="86" t="str">
        <f t="shared" si="2"/>
        <v>Wilkens Eugene</v>
      </c>
      <c r="C37" s="12"/>
      <c r="D37" s="13"/>
      <c r="E37" s="13"/>
      <c r="F37" s="14"/>
      <c r="G37" s="12">
        <v>4</v>
      </c>
      <c r="H37" s="13">
        <v>2</v>
      </c>
      <c r="I37" s="13">
        <v>1</v>
      </c>
      <c r="J37" s="14">
        <v>0</v>
      </c>
      <c r="K37" s="12">
        <v>2</v>
      </c>
      <c r="L37" s="13">
        <v>0</v>
      </c>
      <c r="M37" s="13">
        <v>2</v>
      </c>
      <c r="N37" s="14">
        <v>1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6</v>
      </c>
      <c r="B38" s="86" t="str">
        <f t="shared" si="2"/>
        <v>Jacho Byrd</v>
      </c>
      <c r="C38" s="12">
        <v>2</v>
      </c>
      <c r="D38" s="13">
        <v>0</v>
      </c>
      <c r="E38" s="13">
        <v>1</v>
      </c>
      <c r="F38" s="14">
        <v>0</v>
      </c>
      <c r="G38" s="12">
        <v>5</v>
      </c>
      <c r="H38" s="13">
        <v>2</v>
      </c>
      <c r="I38" s="13">
        <v>2</v>
      </c>
      <c r="J38" s="14">
        <v>2</v>
      </c>
      <c r="K38" s="12">
        <v>3</v>
      </c>
      <c r="L38" s="13">
        <v>0</v>
      </c>
      <c r="M38" s="13">
        <v>2</v>
      </c>
      <c r="N38" s="14">
        <v>2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</v>
      </c>
      <c r="B39" s="86" t="str">
        <f t="shared" si="2"/>
        <v>Lakeisha Holmes</v>
      </c>
      <c r="C39" s="12">
        <v>1</v>
      </c>
      <c r="D39" s="13">
        <v>0</v>
      </c>
      <c r="E39" s="13">
        <v>0</v>
      </c>
      <c r="F39" s="14">
        <v>0</v>
      </c>
      <c r="G39" s="12"/>
      <c r="H39" s="13"/>
      <c r="I39" s="13"/>
      <c r="J39" s="14"/>
      <c r="K39" s="12"/>
      <c r="L39" s="13"/>
      <c r="M39" s="13"/>
      <c r="N39" s="14"/>
      <c r="O39" s="15">
        <v>0</v>
      </c>
      <c r="P39" s="13">
        <v>0</v>
      </c>
      <c r="Q39" s="13">
        <v>0</v>
      </c>
      <c r="R39" s="16">
        <v>1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28</v>
      </c>
      <c r="B40" s="86" t="str">
        <f t="shared" si="2"/>
        <v>Dontrey Hunt</v>
      </c>
      <c r="C40" s="12">
        <v>4</v>
      </c>
      <c r="D40" s="13">
        <v>0</v>
      </c>
      <c r="E40" s="13">
        <v>3</v>
      </c>
      <c r="F40" s="14">
        <v>1</v>
      </c>
      <c r="G40" s="12">
        <v>5</v>
      </c>
      <c r="H40" s="13">
        <v>4</v>
      </c>
      <c r="I40" s="13">
        <v>1</v>
      </c>
      <c r="J40" s="14">
        <v>0</v>
      </c>
      <c r="K40" s="12">
        <v>3</v>
      </c>
      <c r="L40" s="13">
        <v>1</v>
      </c>
      <c r="M40" s="13">
        <v>2</v>
      </c>
      <c r="N40" s="14">
        <v>0</v>
      </c>
      <c r="O40" s="15">
        <v>3</v>
      </c>
      <c r="P40" s="13">
        <v>1</v>
      </c>
      <c r="Q40" s="13">
        <v>1</v>
      </c>
      <c r="R40" s="16">
        <v>1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5</v>
      </c>
      <c r="B41" s="86" t="str">
        <f t="shared" si="2"/>
        <v>Sam Hogle</v>
      </c>
      <c r="C41" s="12">
        <v>1</v>
      </c>
      <c r="D41" s="13">
        <v>0</v>
      </c>
      <c r="E41" s="13">
        <v>0</v>
      </c>
      <c r="F41" s="14">
        <v>0</v>
      </c>
      <c r="G41" s="12"/>
      <c r="H41" s="13"/>
      <c r="I41" s="13"/>
      <c r="J41" s="14"/>
      <c r="K41" s="12"/>
      <c r="L41" s="13"/>
      <c r="M41" s="13"/>
      <c r="N41" s="14"/>
      <c r="O41" s="15">
        <v>3</v>
      </c>
      <c r="P41" s="13">
        <v>0</v>
      </c>
      <c r="Q41" s="13">
        <v>1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 t="str">
        <f t="shared" si="2"/>
        <v>1</v>
      </c>
      <c r="B42" s="86" t="str">
        <f t="shared" si="2"/>
        <v>Trevor Mulkey</v>
      </c>
      <c r="C42" s="12">
        <v>2</v>
      </c>
      <c r="D42" s="13">
        <v>1</v>
      </c>
      <c r="E42" s="13">
        <v>1</v>
      </c>
      <c r="F42" s="14">
        <v>1</v>
      </c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Greg Hogle</v>
      </c>
      <c r="C50" s="20">
        <v>24</v>
      </c>
      <c r="D50" s="21">
        <v>6</v>
      </c>
      <c r="E50" s="21">
        <v>9</v>
      </c>
      <c r="F50" s="22">
        <v>7</v>
      </c>
      <c r="G50" s="20">
        <v>29</v>
      </c>
      <c r="H50" s="21">
        <v>14</v>
      </c>
      <c r="I50" s="21">
        <v>12</v>
      </c>
      <c r="J50" s="22">
        <v>9</v>
      </c>
      <c r="K50" s="20">
        <v>20</v>
      </c>
      <c r="L50" s="21">
        <v>2</v>
      </c>
      <c r="M50" s="21">
        <v>13</v>
      </c>
      <c r="N50" s="22">
        <v>12</v>
      </c>
      <c r="O50" s="20">
        <v>21</v>
      </c>
      <c r="P50" s="21">
        <v>6</v>
      </c>
      <c r="Q50" s="21">
        <v>7</v>
      </c>
      <c r="R50" s="23">
        <v>6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24</v>
      </c>
      <c r="D54" s="29">
        <f t="shared" si="3"/>
        <v>6</v>
      </c>
      <c r="E54" s="29">
        <f t="shared" si="3"/>
        <v>9</v>
      </c>
      <c r="F54" s="29">
        <f t="shared" si="3"/>
        <v>7</v>
      </c>
      <c r="G54" s="29">
        <f t="shared" si="3"/>
        <v>29</v>
      </c>
      <c r="H54" s="29">
        <f t="shared" si="3"/>
        <v>14</v>
      </c>
      <c r="I54" s="29">
        <f t="shared" si="3"/>
        <v>12</v>
      </c>
      <c r="J54" s="29">
        <f t="shared" si="3"/>
        <v>9</v>
      </c>
      <c r="K54" s="29">
        <f t="shared" si="3"/>
        <v>20</v>
      </c>
      <c r="L54" s="29">
        <f t="shared" si="3"/>
        <v>2</v>
      </c>
      <c r="M54" s="29">
        <f t="shared" si="3"/>
        <v>13</v>
      </c>
      <c r="N54" s="29">
        <f t="shared" si="3"/>
        <v>12</v>
      </c>
      <c r="O54" s="29">
        <f t="shared" si="3"/>
        <v>21</v>
      </c>
      <c r="P54" s="29">
        <f t="shared" si="3"/>
        <v>6</v>
      </c>
      <c r="Q54" s="29">
        <f t="shared" si="3"/>
        <v>7</v>
      </c>
      <c r="R54" s="29">
        <f t="shared" si="3"/>
        <v>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117</v>
      </c>
      <c r="D55" s="30">
        <f>SUM(P27,D54)</f>
        <v>27</v>
      </c>
      <c r="E55" s="30">
        <f>SUM(Q27,E54)</f>
        <v>55</v>
      </c>
      <c r="F55" s="30">
        <f>SUM(R27,F54)</f>
        <v>41</v>
      </c>
      <c r="G55" s="30">
        <f t="shared" ref="G55:R55" si="4">SUM(C55,G54)</f>
        <v>146</v>
      </c>
      <c r="H55" s="30">
        <f t="shared" si="4"/>
        <v>41</v>
      </c>
      <c r="I55" s="30">
        <f t="shared" si="4"/>
        <v>67</v>
      </c>
      <c r="J55" s="30">
        <f t="shared" si="4"/>
        <v>50</v>
      </c>
      <c r="K55" s="30">
        <f t="shared" si="4"/>
        <v>166</v>
      </c>
      <c r="L55" s="30">
        <f t="shared" si="4"/>
        <v>43</v>
      </c>
      <c r="M55" s="30">
        <f t="shared" si="4"/>
        <v>80</v>
      </c>
      <c r="N55" s="30">
        <f t="shared" si="4"/>
        <v>62</v>
      </c>
      <c r="O55" s="31">
        <f t="shared" si="4"/>
        <v>187</v>
      </c>
      <c r="P55" s="30">
        <f t="shared" si="4"/>
        <v>49</v>
      </c>
      <c r="Q55" s="30">
        <f t="shared" si="4"/>
        <v>87</v>
      </c>
      <c r="R55" s="32">
        <f t="shared" si="4"/>
        <v>68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240</v>
      </c>
      <c r="D57" s="174"/>
      <c r="E57" s="175"/>
      <c r="F57" s="49">
        <v>7</v>
      </c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89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10</v>
      </c>
      <c r="B59" s="86" t="str">
        <f t="shared" ref="B59:B76" si="6">B31</f>
        <v>Dee Butler</v>
      </c>
      <c r="C59" s="12">
        <v>0</v>
      </c>
      <c r="D59" s="13">
        <v>0</v>
      </c>
      <c r="E59" s="13">
        <v>0</v>
      </c>
      <c r="F59" s="14">
        <v>1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1</v>
      </c>
      <c r="P59" s="88">
        <f>SUM(D3,H3,L3,P3,D31,H31,L31,P31,D59,H59,L59)</f>
        <v>0</v>
      </c>
      <c r="Q59" s="88">
        <f>SUM(E3,I3,M3,Q3,E31,I31,M31,Q31,E59,I59,M59)</f>
        <v>0</v>
      </c>
      <c r="R59" s="89">
        <f>SUM(F3,J3,N3,R3,F31,J31,N31,R31,F59,J59,N59)</f>
        <v>1</v>
      </c>
      <c r="S59" s="84">
        <f>IF(O59=0,0,AVERAGE(P59/O59))</f>
        <v>0</v>
      </c>
      <c r="U59" s="43" t="s">
        <v>169</v>
      </c>
      <c r="V59" s="86" t="s">
        <v>199</v>
      </c>
      <c r="W59" s="59">
        <v>1</v>
      </c>
      <c r="X59" s="59">
        <v>1</v>
      </c>
      <c r="Y59" s="60">
        <v>0</v>
      </c>
      <c r="Z59" s="60" t="s">
        <v>276</v>
      </c>
      <c r="AA59" s="60">
        <v>0.125</v>
      </c>
      <c r="AB59" s="60" t="s">
        <v>270</v>
      </c>
      <c r="AC59" s="59">
        <v>8</v>
      </c>
      <c r="AD59" s="105">
        <v>0</v>
      </c>
    </row>
    <row r="60" spans="1:30" x14ac:dyDescent="0.2">
      <c r="A60" s="83" t="str">
        <f t="shared" si="5"/>
        <v>7</v>
      </c>
      <c r="B60" s="86" t="str">
        <f t="shared" si="6"/>
        <v>Garrick Scott</v>
      </c>
      <c r="C60" s="12">
        <v>4</v>
      </c>
      <c r="D60" s="13">
        <v>0</v>
      </c>
      <c r="E60" s="13">
        <v>3</v>
      </c>
      <c r="F60" s="14">
        <v>0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36</v>
      </c>
      <c r="P60" s="56">
        <f t="shared" si="7"/>
        <v>12</v>
      </c>
      <c r="Q60" s="56">
        <f t="shared" si="7"/>
        <v>16</v>
      </c>
      <c r="R60" s="91">
        <f t="shared" si="7"/>
        <v>16</v>
      </c>
      <c r="S60" s="85">
        <f t="shared" ref="S60:S76" si="8">IF(O60=0,0,AVERAGE(P60/O60))</f>
        <v>0.33333333333333331</v>
      </c>
      <c r="U60" s="43" t="s">
        <v>110</v>
      </c>
      <c r="V60" s="86" t="s">
        <v>200</v>
      </c>
      <c r="W60" s="59">
        <v>16</v>
      </c>
      <c r="X60" s="59">
        <v>16</v>
      </c>
      <c r="Y60" s="60">
        <v>0.33333333333333331</v>
      </c>
      <c r="Z60" s="60" t="s">
        <v>270</v>
      </c>
      <c r="AA60" s="60">
        <v>1.7777777777777777</v>
      </c>
      <c r="AB60" s="60" t="s">
        <v>270</v>
      </c>
      <c r="AC60" s="59">
        <v>9</v>
      </c>
      <c r="AD60" s="105">
        <v>0.33333333333333331</v>
      </c>
    </row>
    <row r="61" spans="1:30" x14ac:dyDescent="0.2">
      <c r="A61" s="83" t="str">
        <f t="shared" si="5"/>
        <v>14</v>
      </c>
      <c r="B61" s="86" t="str">
        <f t="shared" si="6"/>
        <v>Scott Cruce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6</v>
      </c>
      <c r="P61" s="56">
        <f t="shared" si="9"/>
        <v>0</v>
      </c>
      <c r="Q61" s="56">
        <f t="shared" si="9"/>
        <v>3</v>
      </c>
      <c r="R61" s="91">
        <f t="shared" si="9"/>
        <v>0</v>
      </c>
      <c r="S61" s="85">
        <f t="shared" si="8"/>
        <v>0</v>
      </c>
      <c r="U61" s="43" t="s">
        <v>197</v>
      </c>
      <c r="V61" s="86" t="s">
        <v>226</v>
      </c>
      <c r="W61" s="59">
        <v>0</v>
      </c>
      <c r="X61" s="59" t="s">
        <v>442</v>
      </c>
      <c r="Y61" s="60">
        <v>0</v>
      </c>
      <c r="Z61" s="60" t="s">
        <v>276</v>
      </c>
      <c r="AA61" s="60">
        <v>0</v>
      </c>
      <c r="AB61" s="60" t="s">
        <v>270</v>
      </c>
      <c r="AC61" s="59">
        <v>4</v>
      </c>
      <c r="AD61" s="105">
        <v>0</v>
      </c>
    </row>
    <row r="62" spans="1:30" x14ac:dyDescent="0.2">
      <c r="A62" s="83" t="str">
        <f t="shared" si="5"/>
        <v>3</v>
      </c>
      <c r="B62" s="86" t="str">
        <f t="shared" si="6"/>
        <v>Richard Sexton</v>
      </c>
      <c r="C62" s="12">
        <v>2</v>
      </c>
      <c r="D62" s="13">
        <v>0</v>
      </c>
      <c r="E62" s="13">
        <v>2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11</v>
      </c>
      <c r="P62" s="56">
        <f t="shared" si="10"/>
        <v>2</v>
      </c>
      <c r="Q62" s="56">
        <f t="shared" si="10"/>
        <v>6</v>
      </c>
      <c r="R62" s="91">
        <f t="shared" si="10"/>
        <v>1</v>
      </c>
      <c r="S62" s="85">
        <f t="shared" si="8"/>
        <v>0.18181818181818182</v>
      </c>
      <c r="U62" s="43" t="s">
        <v>191</v>
      </c>
      <c r="V62" s="86" t="s">
        <v>152</v>
      </c>
      <c r="W62" s="59">
        <v>1</v>
      </c>
      <c r="X62" s="59">
        <v>1</v>
      </c>
      <c r="Y62" s="60">
        <v>0.18181818181818182</v>
      </c>
      <c r="Z62" s="60" t="s">
        <v>276</v>
      </c>
      <c r="AA62" s="60">
        <v>0.25</v>
      </c>
      <c r="AB62" s="60" t="s">
        <v>270</v>
      </c>
      <c r="AC62" s="59">
        <v>4</v>
      </c>
      <c r="AD62" s="105">
        <v>0.1</v>
      </c>
    </row>
    <row r="63" spans="1:30" x14ac:dyDescent="0.2">
      <c r="A63" s="83" t="str">
        <f t="shared" si="5"/>
        <v>16</v>
      </c>
      <c r="B63" s="86" t="str">
        <f t="shared" si="6"/>
        <v>Jimmie Burnette</v>
      </c>
      <c r="C63" s="12">
        <v>4</v>
      </c>
      <c r="D63" s="13">
        <v>1</v>
      </c>
      <c r="E63" s="13">
        <v>2</v>
      </c>
      <c r="F63" s="14">
        <v>1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32</v>
      </c>
      <c r="P63" s="56">
        <f t="shared" si="11"/>
        <v>7</v>
      </c>
      <c r="Q63" s="56">
        <f t="shared" si="11"/>
        <v>16</v>
      </c>
      <c r="R63" s="91">
        <f t="shared" si="11"/>
        <v>1</v>
      </c>
      <c r="S63" s="85">
        <f t="shared" si="8"/>
        <v>0.21875</v>
      </c>
      <c r="U63" s="43" t="s">
        <v>175</v>
      </c>
      <c r="V63" s="86" t="s">
        <v>227</v>
      </c>
      <c r="W63" s="59">
        <v>1</v>
      </c>
      <c r="X63" s="59">
        <v>1</v>
      </c>
      <c r="Y63" s="60">
        <v>0.21875</v>
      </c>
      <c r="Z63" s="60" t="s">
        <v>270</v>
      </c>
      <c r="AA63" s="60">
        <v>0.1111111111111111</v>
      </c>
      <c r="AB63" s="60" t="s">
        <v>270</v>
      </c>
      <c r="AC63" s="59">
        <v>9</v>
      </c>
      <c r="AD63" s="105">
        <v>0.21875</v>
      </c>
    </row>
    <row r="64" spans="1:30" x14ac:dyDescent="0.2">
      <c r="A64" s="83" t="str">
        <f t="shared" si="5"/>
        <v>8</v>
      </c>
      <c r="B64" s="86" t="str">
        <f t="shared" si="6"/>
        <v>Isaiah Wilcox</v>
      </c>
      <c r="C64" s="12">
        <v>4</v>
      </c>
      <c r="D64" s="13">
        <v>3</v>
      </c>
      <c r="E64" s="13">
        <v>0</v>
      </c>
      <c r="F64" s="14">
        <v>5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34</v>
      </c>
      <c r="P64" s="56">
        <f t="shared" si="12"/>
        <v>11</v>
      </c>
      <c r="Q64" s="56">
        <f t="shared" si="12"/>
        <v>14</v>
      </c>
      <c r="R64" s="91">
        <f t="shared" si="12"/>
        <v>42</v>
      </c>
      <c r="S64" s="85">
        <f t="shared" si="8"/>
        <v>0.3235294117647059</v>
      </c>
      <c r="U64" s="43" t="s">
        <v>176</v>
      </c>
      <c r="V64" s="86" t="s">
        <v>271</v>
      </c>
      <c r="W64" s="59">
        <v>42</v>
      </c>
      <c r="X64" s="59">
        <v>42</v>
      </c>
      <c r="Y64" s="60">
        <v>0.3235294117647059</v>
      </c>
      <c r="Z64" s="60" t="s">
        <v>270</v>
      </c>
      <c r="AA64" s="60">
        <v>4.666666666666667</v>
      </c>
      <c r="AB64" s="60" t="s">
        <v>270</v>
      </c>
      <c r="AC64" s="59">
        <v>9</v>
      </c>
      <c r="AD64" s="105">
        <v>0.3235294117647059</v>
      </c>
    </row>
    <row r="65" spans="1:30" x14ac:dyDescent="0.2">
      <c r="A65" s="83" t="str">
        <f t="shared" si="5"/>
        <v>9</v>
      </c>
      <c r="B65" s="86" t="str">
        <f t="shared" si="6"/>
        <v>Wilkens Eugene</v>
      </c>
      <c r="C65" s="12">
        <v>3</v>
      </c>
      <c r="D65" s="13">
        <v>1</v>
      </c>
      <c r="E65" s="13">
        <v>2</v>
      </c>
      <c r="F65" s="14">
        <v>0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23</v>
      </c>
      <c r="P65" s="56">
        <f t="shared" si="13"/>
        <v>5</v>
      </c>
      <c r="Q65" s="56">
        <f t="shared" si="13"/>
        <v>13</v>
      </c>
      <c r="R65" s="91">
        <f t="shared" si="13"/>
        <v>2</v>
      </c>
      <c r="S65" s="85">
        <f t="shared" si="8"/>
        <v>0.21739130434782608</v>
      </c>
      <c r="U65" s="43" t="s">
        <v>107</v>
      </c>
      <c r="V65" s="86" t="s">
        <v>272</v>
      </c>
      <c r="W65" s="59">
        <v>2</v>
      </c>
      <c r="X65" s="59">
        <v>2</v>
      </c>
      <c r="Y65" s="60">
        <v>0.21739130434782608</v>
      </c>
      <c r="Z65" s="60" t="s">
        <v>270</v>
      </c>
      <c r="AA65" s="60">
        <v>0.2857142857142857</v>
      </c>
      <c r="AB65" s="60" t="s">
        <v>270</v>
      </c>
      <c r="AC65" s="59">
        <v>7</v>
      </c>
      <c r="AD65" s="105">
        <v>0.21739130434782608</v>
      </c>
    </row>
    <row r="66" spans="1:30" x14ac:dyDescent="0.2">
      <c r="A66" s="83" t="str">
        <f t="shared" si="5"/>
        <v>6</v>
      </c>
      <c r="B66" s="86" t="str">
        <f t="shared" si="6"/>
        <v>Jacho Byrd</v>
      </c>
      <c r="C66" s="12">
        <v>2</v>
      </c>
      <c r="D66" s="13">
        <v>0</v>
      </c>
      <c r="E66" s="13">
        <v>2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24</v>
      </c>
      <c r="P66" s="56">
        <f t="shared" si="14"/>
        <v>4</v>
      </c>
      <c r="Q66" s="56">
        <f t="shared" si="14"/>
        <v>14</v>
      </c>
      <c r="R66" s="91">
        <f t="shared" si="14"/>
        <v>6</v>
      </c>
      <c r="S66" s="85">
        <f t="shared" si="8"/>
        <v>0.16666666666666666</v>
      </c>
      <c r="U66" s="43" t="s">
        <v>194</v>
      </c>
      <c r="V66" s="86" t="s">
        <v>273</v>
      </c>
      <c r="W66" s="59">
        <v>6</v>
      </c>
      <c r="X66" s="59">
        <v>6</v>
      </c>
      <c r="Y66" s="60">
        <v>0.16666666666666666</v>
      </c>
      <c r="Z66" s="60" t="s">
        <v>270</v>
      </c>
      <c r="AA66" s="60">
        <v>0.75</v>
      </c>
      <c r="AB66" s="60" t="s">
        <v>270</v>
      </c>
      <c r="AC66" s="59">
        <v>8</v>
      </c>
      <c r="AD66" s="105">
        <v>0.16666666666666666</v>
      </c>
    </row>
    <row r="67" spans="1:30" x14ac:dyDescent="0.2">
      <c r="A67" s="83" t="str">
        <f t="shared" si="5"/>
        <v>2</v>
      </c>
      <c r="B67" s="86" t="str">
        <f t="shared" si="6"/>
        <v>Lakeisha Holmes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6</v>
      </c>
      <c r="P67" s="56">
        <f t="shared" si="15"/>
        <v>1</v>
      </c>
      <c r="Q67" s="56">
        <f t="shared" si="15"/>
        <v>4</v>
      </c>
      <c r="R67" s="91">
        <f t="shared" si="15"/>
        <v>2</v>
      </c>
      <c r="S67" s="85">
        <f t="shared" si="8"/>
        <v>0.16666666666666666</v>
      </c>
      <c r="U67" s="43" t="s">
        <v>112</v>
      </c>
      <c r="V67" s="86" t="s">
        <v>260</v>
      </c>
      <c r="W67" s="59">
        <v>2</v>
      </c>
      <c r="X67" s="59">
        <v>2</v>
      </c>
      <c r="Y67" s="60">
        <v>0.16666666666666666</v>
      </c>
      <c r="Z67" s="60" t="s">
        <v>276</v>
      </c>
      <c r="AA67" s="60">
        <v>0.5</v>
      </c>
      <c r="AB67" s="60" t="s">
        <v>270</v>
      </c>
      <c r="AC67" s="59">
        <v>4</v>
      </c>
      <c r="AD67" s="105">
        <v>0.05</v>
      </c>
    </row>
    <row r="68" spans="1:30" x14ac:dyDescent="0.2">
      <c r="A68" s="83" t="str">
        <f t="shared" si="5"/>
        <v>28</v>
      </c>
      <c r="B68" s="86" t="str">
        <f t="shared" si="6"/>
        <v>Dontrey Hunt</v>
      </c>
      <c r="C68" s="12">
        <v>4</v>
      </c>
      <c r="D68" s="13">
        <v>0</v>
      </c>
      <c r="E68" s="13">
        <v>4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28</v>
      </c>
      <c r="P68" s="56">
        <f t="shared" si="16"/>
        <v>11</v>
      </c>
      <c r="Q68" s="56">
        <f t="shared" si="16"/>
        <v>13</v>
      </c>
      <c r="R68" s="91">
        <f t="shared" si="16"/>
        <v>2</v>
      </c>
      <c r="S68" s="85">
        <f t="shared" si="8"/>
        <v>0.39285714285714285</v>
      </c>
      <c r="U68" s="43" t="s">
        <v>202</v>
      </c>
      <c r="V68" s="86" t="s">
        <v>301</v>
      </c>
      <c r="W68" s="59">
        <v>2</v>
      </c>
      <c r="X68" s="59">
        <v>2</v>
      </c>
      <c r="Y68" s="60">
        <v>0.39285714285714285</v>
      </c>
      <c r="Z68" s="60" t="s">
        <v>270</v>
      </c>
      <c r="AA68" s="60">
        <v>0.25</v>
      </c>
      <c r="AB68" s="60" t="s">
        <v>270</v>
      </c>
      <c r="AC68" s="59">
        <v>8</v>
      </c>
      <c r="AD68" s="105">
        <v>0.39285714285714285</v>
      </c>
    </row>
    <row r="69" spans="1:30" x14ac:dyDescent="0.2">
      <c r="A69" s="83" t="str">
        <f t="shared" si="5"/>
        <v>5</v>
      </c>
      <c r="B69" s="86" t="str">
        <f t="shared" si="6"/>
        <v>Sam Hogle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5</v>
      </c>
      <c r="P69" s="56">
        <f t="shared" si="17"/>
        <v>0</v>
      </c>
      <c r="Q69" s="56">
        <f t="shared" si="17"/>
        <v>1</v>
      </c>
      <c r="R69" s="91">
        <f t="shared" si="17"/>
        <v>0</v>
      </c>
      <c r="S69" s="85">
        <f t="shared" si="8"/>
        <v>0</v>
      </c>
      <c r="U69" s="43" t="s">
        <v>119</v>
      </c>
      <c r="V69" s="86" t="s">
        <v>201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3</v>
      </c>
      <c r="AD69" s="105">
        <v>0</v>
      </c>
    </row>
    <row r="70" spans="1:30" x14ac:dyDescent="0.2">
      <c r="A70" s="83" t="str">
        <f t="shared" si="5"/>
        <v>1</v>
      </c>
      <c r="B70" s="86" t="str">
        <f t="shared" si="6"/>
        <v>Trevor Mulkey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4</v>
      </c>
      <c r="P70" s="93">
        <f t="shared" si="18"/>
        <v>1</v>
      </c>
      <c r="Q70" s="93">
        <f t="shared" si="18"/>
        <v>2</v>
      </c>
      <c r="R70" s="94">
        <f t="shared" si="18"/>
        <v>2</v>
      </c>
      <c r="S70" s="85">
        <f t="shared" si="8"/>
        <v>0.25</v>
      </c>
      <c r="U70" s="43" t="s">
        <v>114</v>
      </c>
      <c r="V70" s="86" t="s">
        <v>396</v>
      </c>
      <c r="W70" s="59">
        <v>2</v>
      </c>
      <c r="X70" s="59">
        <v>2</v>
      </c>
      <c r="Y70" s="60">
        <v>0.25</v>
      </c>
      <c r="Z70" s="60" t="s">
        <v>276</v>
      </c>
      <c r="AA70" s="60">
        <v>0.66666666666666663</v>
      </c>
      <c r="AB70" s="60" t="s">
        <v>277</v>
      </c>
      <c r="AC70" s="59">
        <v>3</v>
      </c>
      <c r="AD70" s="105">
        <v>0.05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Greg Hogle</v>
      </c>
      <c r="C78" s="20">
        <v>23</v>
      </c>
      <c r="D78" s="21">
        <v>5</v>
      </c>
      <c r="E78" s="21">
        <v>15</v>
      </c>
      <c r="F78" s="22">
        <v>7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210</v>
      </c>
      <c r="P78" s="21">
        <f t="shared" si="25"/>
        <v>54</v>
      </c>
      <c r="Q78" s="142">
        <f t="shared" si="25"/>
        <v>102</v>
      </c>
      <c r="R78" s="141"/>
      <c r="S78" s="143">
        <f>SUM(Q78/O78)</f>
        <v>0.48571428571428571</v>
      </c>
      <c r="V78" s="56" t="s">
        <v>23</v>
      </c>
      <c r="W78" s="59">
        <v>75</v>
      </c>
      <c r="X78" s="59">
        <v>75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90"/>
      <c r="D79" s="56"/>
      <c r="E79" s="56"/>
      <c r="F79" s="91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0.39285714285714285</v>
      </c>
      <c r="Z79" s="68"/>
      <c r="AA79" s="68">
        <v>4.666666666666667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23</v>
      </c>
      <c r="D82" s="29">
        <f t="shared" si="26"/>
        <v>5</v>
      </c>
      <c r="E82" s="29">
        <f t="shared" si="26"/>
        <v>15</v>
      </c>
      <c r="F82" s="29">
        <f t="shared" si="26"/>
        <v>7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210</v>
      </c>
      <c r="P82" s="29">
        <f t="shared" si="26"/>
        <v>54</v>
      </c>
      <c r="Q82" s="29">
        <f t="shared" si="26"/>
        <v>102</v>
      </c>
      <c r="R82" s="29">
        <f t="shared" si="26"/>
        <v>75</v>
      </c>
      <c r="S82" s="69">
        <f>AVERAGE(P82/O82)</f>
        <v>0.25714285714285712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210</v>
      </c>
      <c r="D83" s="29">
        <f>SUM(P55,D82)</f>
        <v>54</v>
      </c>
      <c r="E83" s="29">
        <f>SUM(Q55,E82)</f>
        <v>102</v>
      </c>
      <c r="F83" s="29">
        <f>SUM(R55,F82)</f>
        <v>75</v>
      </c>
      <c r="G83" s="29">
        <f t="shared" ref="G83:M83" si="27">SUM(C83,G82)</f>
        <v>210</v>
      </c>
      <c r="H83" s="29">
        <f t="shared" si="27"/>
        <v>54</v>
      </c>
      <c r="I83" s="29">
        <f t="shared" si="27"/>
        <v>102</v>
      </c>
      <c r="J83" s="29">
        <f t="shared" si="27"/>
        <v>75</v>
      </c>
      <c r="K83" s="29">
        <f t="shared" si="27"/>
        <v>210</v>
      </c>
      <c r="L83" s="29">
        <f t="shared" si="27"/>
        <v>54</v>
      </c>
      <c r="M83" s="29">
        <f t="shared" si="27"/>
        <v>102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9</v>
      </c>
      <c r="E86" s="73" t="s">
        <v>32</v>
      </c>
      <c r="V86" s="77" t="s">
        <v>29</v>
      </c>
      <c r="W86" s="61" t="s">
        <v>203</v>
      </c>
      <c r="X86" s="79">
        <v>0.51428571428571423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1:T36">
    <sortCondition ref="T3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31" priority="5" stopIfTrue="1" operator="equal">
      <formula>$Y$79</formula>
    </cfRule>
  </conditionalFormatting>
  <conditionalFormatting sqref="AA59:AB74 AA77:AB77">
    <cfRule type="cellIs" dxfId="130" priority="6" stopIfTrue="1" operator="equal">
      <formula>$AA$79</formula>
    </cfRule>
  </conditionalFormatting>
  <conditionalFormatting sqref="Y75:Z75">
    <cfRule type="cellIs" dxfId="129" priority="3" stopIfTrue="1" operator="equal">
      <formula>$Y$79</formula>
    </cfRule>
  </conditionalFormatting>
  <conditionalFormatting sqref="AA75:AB75">
    <cfRule type="cellIs" dxfId="128" priority="4" stopIfTrue="1" operator="equal">
      <formula>$AA$79</formula>
    </cfRule>
  </conditionalFormatting>
  <conditionalFormatting sqref="Y76:Z76">
    <cfRule type="cellIs" dxfId="127" priority="1" stopIfTrue="1" operator="equal">
      <formula>$Y$79</formula>
    </cfRule>
  </conditionalFormatting>
  <conditionalFormatting sqref="AA76:AB76">
    <cfRule type="cellIs" dxfId="12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7" max="27" width="12.28515625" customWidth="1"/>
  </cols>
  <sheetData>
    <row r="1" spans="1:20" ht="13.5" thickBot="1" x14ac:dyDescent="0.25">
      <c r="A1" s="1" t="s">
        <v>0</v>
      </c>
      <c r="B1" s="2" t="s">
        <v>1</v>
      </c>
      <c r="C1" s="173" t="s">
        <v>288</v>
      </c>
      <c r="D1" s="174"/>
      <c r="E1" s="175"/>
      <c r="F1" s="4">
        <v>0</v>
      </c>
      <c r="G1" s="173" t="s">
        <v>166</v>
      </c>
      <c r="H1" s="174"/>
      <c r="I1" s="175"/>
      <c r="J1" s="4">
        <v>3</v>
      </c>
      <c r="K1" s="173" t="s">
        <v>105</v>
      </c>
      <c r="L1" s="174"/>
      <c r="M1" s="175"/>
      <c r="N1" s="4">
        <v>1</v>
      </c>
      <c r="O1" s="173" t="s">
        <v>280</v>
      </c>
      <c r="P1" s="174"/>
      <c r="Q1" s="175"/>
      <c r="R1" s="4">
        <v>4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112</v>
      </c>
      <c r="B3" s="86" t="s">
        <v>63</v>
      </c>
      <c r="C3" s="12"/>
      <c r="D3" s="13"/>
      <c r="E3" s="13"/>
      <c r="F3" s="14"/>
      <c r="G3" s="12"/>
      <c r="H3" s="13"/>
      <c r="I3" s="13"/>
      <c r="J3" s="14"/>
      <c r="K3" s="12">
        <v>4</v>
      </c>
      <c r="L3" s="13">
        <v>3</v>
      </c>
      <c r="M3" s="13">
        <v>1</v>
      </c>
      <c r="N3" s="14">
        <v>0</v>
      </c>
      <c r="O3" s="12"/>
      <c r="P3" s="13"/>
      <c r="Q3" s="13"/>
      <c r="R3" s="14"/>
      <c r="S3" s="17"/>
      <c r="T3" s="131"/>
    </row>
    <row r="4" spans="1:20" x14ac:dyDescent="0.2">
      <c r="A4" s="83" t="s">
        <v>170</v>
      </c>
      <c r="B4" s="86" t="s">
        <v>228</v>
      </c>
      <c r="C4" s="12"/>
      <c r="D4" s="130"/>
      <c r="E4" s="130"/>
      <c r="F4" s="14"/>
      <c r="G4" s="12">
        <v>5</v>
      </c>
      <c r="H4" s="130">
        <v>3</v>
      </c>
      <c r="I4" s="130">
        <v>0</v>
      </c>
      <c r="J4" s="14">
        <v>0</v>
      </c>
      <c r="K4" s="12">
        <v>4</v>
      </c>
      <c r="L4" s="13">
        <v>4</v>
      </c>
      <c r="M4" s="13">
        <v>0</v>
      </c>
      <c r="N4" s="14">
        <v>0</v>
      </c>
      <c r="O4" s="12">
        <v>3</v>
      </c>
      <c r="P4" s="13">
        <v>2</v>
      </c>
      <c r="Q4" s="13">
        <v>1</v>
      </c>
      <c r="R4" s="14">
        <v>0</v>
      </c>
      <c r="S4" s="17"/>
      <c r="T4" s="99"/>
    </row>
    <row r="5" spans="1:20" x14ac:dyDescent="0.2">
      <c r="A5" s="83" t="s">
        <v>185</v>
      </c>
      <c r="B5" s="86" t="s">
        <v>87</v>
      </c>
      <c r="C5" s="12">
        <v>2</v>
      </c>
      <c r="D5" s="130">
        <v>2</v>
      </c>
      <c r="E5" s="130">
        <v>0</v>
      </c>
      <c r="F5" s="14">
        <v>0</v>
      </c>
      <c r="G5" s="12"/>
      <c r="H5" s="130"/>
      <c r="I5" s="130"/>
      <c r="J5" s="14"/>
      <c r="K5" s="12">
        <v>3</v>
      </c>
      <c r="L5" s="13">
        <v>1</v>
      </c>
      <c r="M5" s="13">
        <v>1</v>
      </c>
      <c r="N5" s="14">
        <v>0</v>
      </c>
      <c r="O5" s="12">
        <v>3</v>
      </c>
      <c r="P5" s="13">
        <v>3</v>
      </c>
      <c r="Q5" s="13">
        <v>0</v>
      </c>
      <c r="R5" s="14">
        <v>0</v>
      </c>
      <c r="S5" s="17"/>
      <c r="T5" s="99"/>
    </row>
    <row r="6" spans="1:20" x14ac:dyDescent="0.2">
      <c r="A6" s="83" t="s">
        <v>186</v>
      </c>
      <c r="B6" s="86" t="s">
        <v>49</v>
      </c>
      <c r="C6" s="12">
        <v>0</v>
      </c>
      <c r="D6" s="130">
        <v>0</v>
      </c>
      <c r="E6" s="130">
        <v>0</v>
      </c>
      <c r="F6" s="14">
        <v>0</v>
      </c>
      <c r="G6" s="12">
        <v>1</v>
      </c>
      <c r="H6" s="130">
        <v>0</v>
      </c>
      <c r="I6" s="130">
        <v>0</v>
      </c>
      <c r="J6" s="14">
        <v>0</v>
      </c>
      <c r="K6" s="12"/>
      <c r="L6" s="13"/>
      <c r="M6" s="13"/>
      <c r="N6" s="14"/>
      <c r="O6" s="12">
        <v>0</v>
      </c>
      <c r="P6" s="13">
        <v>0</v>
      </c>
      <c r="Q6" s="13">
        <v>0</v>
      </c>
      <c r="R6" s="14">
        <v>0</v>
      </c>
      <c r="S6" s="17" t="s">
        <v>8</v>
      </c>
      <c r="T6" s="99"/>
    </row>
    <row r="7" spans="1:20" x14ac:dyDescent="0.2">
      <c r="A7" s="83" t="s">
        <v>189</v>
      </c>
      <c r="B7" s="86" t="s">
        <v>190</v>
      </c>
      <c r="C7" s="12">
        <v>3</v>
      </c>
      <c r="D7" s="130">
        <v>1</v>
      </c>
      <c r="E7" s="130">
        <v>0</v>
      </c>
      <c r="F7" s="14">
        <v>0</v>
      </c>
      <c r="G7" s="12">
        <v>5</v>
      </c>
      <c r="H7" s="130">
        <v>0</v>
      </c>
      <c r="I7" s="130">
        <v>2</v>
      </c>
      <c r="J7" s="14">
        <v>1</v>
      </c>
      <c r="K7" s="12">
        <v>1</v>
      </c>
      <c r="L7" s="13">
        <v>0</v>
      </c>
      <c r="M7" s="13">
        <v>0</v>
      </c>
      <c r="N7" s="14">
        <v>0</v>
      </c>
      <c r="O7" s="12">
        <v>3</v>
      </c>
      <c r="P7" s="13">
        <v>1</v>
      </c>
      <c r="Q7" s="13">
        <v>1</v>
      </c>
      <c r="R7" s="14">
        <v>0</v>
      </c>
      <c r="S7" s="17"/>
      <c r="T7" s="99"/>
    </row>
    <row r="8" spans="1:20" x14ac:dyDescent="0.2">
      <c r="A8" s="83" t="s">
        <v>174</v>
      </c>
      <c r="B8" s="86" t="s">
        <v>266</v>
      </c>
      <c r="C8" s="12">
        <v>4</v>
      </c>
      <c r="D8" s="130">
        <v>2</v>
      </c>
      <c r="E8" s="130">
        <v>1</v>
      </c>
      <c r="F8" s="14">
        <v>5</v>
      </c>
      <c r="G8" s="12">
        <v>5</v>
      </c>
      <c r="H8" s="130">
        <v>2</v>
      </c>
      <c r="I8" s="130">
        <v>1</v>
      </c>
      <c r="J8" s="14">
        <v>7</v>
      </c>
      <c r="K8" s="12">
        <v>1</v>
      </c>
      <c r="L8" s="13">
        <v>0</v>
      </c>
      <c r="M8" s="13">
        <v>0</v>
      </c>
      <c r="N8" s="14">
        <v>2</v>
      </c>
      <c r="O8" s="12">
        <v>3</v>
      </c>
      <c r="P8" s="13">
        <v>2</v>
      </c>
      <c r="Q8" s="13">
        <v>0</v>
      </c>
      <c r="R8" s="14">
        <v>0</v>
      </c>
      <c r="S8" s="17"/>
      <c r="T8" s="99"/>
    </row>
    <row r="9" spans="1:20" x14ac:dyDescent="0.2">
      <c r="A9" s="83" t="s">
        <v>169</v>
      </c>
      <c r="B9" s="86" t="s">
        <v>183</v>
      </c>
      <c r="C9" s="12"/>
      <c r="D9" s="130"/>
      <c r="E9" s="130"/>
      <c r="F9" s="14"/>
      <c r="G9" s="12"/>
      <c r="H9" s="130"/>
      <c r="I9" s="130"/>
      <c r="J9" s="14"/>
      <c r="K9" s="12">
        <v>3</v>
      </c>
      <c r="L9" s="13">
        <v>2</v>
      </c>
      <c r="M9" s="13">
        <v>0</v>
      </c>
      <c r="N9" s="14">
        <v>4</v>
      </c>
      <c r="O9" s="12"/>
      <c r="P9" s="13"/>
      <c r="Q9" s="13"/>
      <c r="R9" s="14"/>
      <c r="S9" s="17"/>
      <c r="T9" s="99"/>
    </row>
    <row r="10" spans="1:20" x14ac:dyDescent="0.2">
      <c r="A10" s="83" t="s">
        <v>127</v>
      </c>
      <c r="B10" s="86" t="s">
        <v>140</v>
      </c>
      <c r="C10" s="12">
        <v>3</v>
      </c>
      <c r="D10" s="130">
        <v>2</v>
      </c>
      <c r="E10" s="130">
        <v>0</v>
      </c>
      <c r="F10" s="14">
        <v>0</v>
      </c>
      <c r="G10" s="12">
        <v>3</v>
      </c>
      <c r="H10" s="130">
        <v>1</v>
      </c>
      <c r="I10" s="130">
        <v>0</v>
      </c>
      <c r="J10" s="14">
        <v>0</v>
      </c>
      <c r="K10" s="12">
        <v>3</v>
      </c>
      <c r="L10" s="13">
        <v>1</v>
      </c>
      <c r="M10" s="13">
        <v>0</v>
      </c>
      <c r="N10" s="14">
        <v>1</v>
      </c>
      <c r="O10" s="128">
        <v>3</v>
      </c>
      <c r="P10" s="59">
        <v>2</v>
      </c>
      <c r="Q10" s="59">
        <v>1</v>
      </c>
      <c r="R10" s="14">
        <v>1</v>
      </c>
      <c r="S10" s="17"/>
      <c r="T10" s="99"/>
    </row>
    <row r="11" spans="1:20" x14ac:dyDescent="0.2">
      <c r="A11" s="83" t="s">
        <v>188</v>
      </c>
      <c r="B11" s="86" t="s">
        <v>139</v>
      </c>
      <c r="C11" s="12">
        <v>3</v>
      </c>
      <c r="D11" s="130">
        <v>3</v>
      </c>
      <c r="E11" s="130">
        <v>0</v>
      </c>
      <c r="F11" s="14">
        <v>1</v>
      </c>
      <c r="G11" s="12">
        <v>5</v>
      </c>
      <c r="H11" s="130">
        <v>5</v>
      </c>
      <c r="I11" s="130">
        <v>0</v>
      </c>
      <c r="J11" s="14">
        <v>1</v>
      </c>
      <c r="K11" s="12">
        <v>3</v>
      </c>
      <c r="L11" s="13">
        <v>2</v>
      </c>
      <c r="M11" s="13">
        <v>0</v>
      </c>
      <c r="N11" s="14">
        <v>0</v>
      </c>
      <c r="O11" s="12">
        <v>3</v>
      </c>
      <c r="P11" s="13">
        <v>3</v>
      </c>
      <c r="Q11" s="13">
        <v>0</v>
      </c>
      <c r="R11" s="14">
        <v>0</v>
      </c>
      <c r="S11" s="17"/>
      <c r="T11" s="99"/>
    </row>
    <row r="12" spans="1:20" x14ac:dyDescent="0.2">
      <c r="A12" s="83" t="s">
        <v>300</v>
      </c>
      <c r="B12" s="86" t="s">
        <v>434</v>
      </c>
      <c r="C12" s="12">
        <v>3</v>
      </c>
      <c r="D12" s="130">
        <v>2</v>
      </c>
      <c r="E12" s="130">
        <v>1</v>
      </c>
      <c r="F12" s="14">
        <v>0</v>
      </c>
      <c r="G12" s="12">
        <v>4</v>
      </c>
      <c r="H12" s="130">
        <v>1</v>
      </c>
      <c r="I12" s="130">
        <v>3</v>
      </c>
      <c r="J12" s="14">
        <v>0</v>
      </c>
      <c r="K12" s="12"/>
      <c r="L12" s="13"/>
      <c r="M12" s="13"/>
      <c r="N12" s="14"/>
      <c r="O12" s="12"/>
      <c r="P12" s="13"/>
      <c r="Q12" s="13"/>
      <c r="R12" s="14"/>
      <c r="S12" s="17"/>
      <c r="T12" s="99"/>
    </row>
    <row r="13" spans="1:20" x14ac:dyDescent="0.2">
      <c r="A13" s="83" t="s">
        <v>116</v>
      </c>
      <c r="B13" s="86" t="s">
        <v>141</v>
      </c>
      <c r="C13" s="12">
        <v>1</v>
      </c>
      <c r="D13" s="130">
        <v>0</v>
      </c>
      <c r="E13" s="130">
        <v>1</v>
      </c>
      <c r="F13" s="14">
        <v>1</v>
      </c>
      <c r="G13" s="12"/>
      <c r="H13" s="130"/>
      <c r="I13" s="130"/>
      <c r="J13" s="14"/>
      <c r="K13" s="12"/>
      <c r="L13" s="13"/>
      <c r="M13" s="13"/>
      <c r="N13" s="14"/>
      <c r="O13" s="12">
        <v>1</v>
      </c>
      <c r="P13" s="13">
        <v>0</v>
      </c>
      <c r="Q13" s="13">
        <v>0</v>
      </c>
      <c r="R13" s="14">
        <v>0</v>
      </c>
      <c r="S13" s="17"/>
      <c r="T13" s="99"/>
    </row>
    <row r="14" spans="1:20" x14ac:dyDescent="0.2">
      <c r="A14" s="83" t="s">
        <v>182</v>
      </c>
      <c r="B14" s="86" t="s">
        <v>131</v>
      </c>
      <c r="C14" s="12">
        <v>1</v>
      </c>
      <c r="D14" s="130">
        <v>1</v>
      </c>
      <c r="E14" s="130">
        <v>0</v>
      </c>
      <c r="F14" s="14">
        <v>1</v>
      </c>
      <c r="G14" s="12">
        <v>2</v>
      </c>
      <c r="H14" s="130">
        <v>1</v>
      </c>
      <c r="I14" s="130">
        <v>1</v>
      </c>
      <c r="J14" s="14">
        <v>0</v>
      </c>
      <c r="K14" s="12">
        <v>0</v>
      </c>
      <c r="L14" s="13">
        <v>0</v>
      </c>
      <c r="M14" s="13">
        <v>0</v>
      </c>
      <c r="N14" s="14">
        <v>0</v>
      </c>
      <c r="O14" s="12">
        <v>0</v>
      </c>
      <c r="P14" s="13">
        <v>0</v>
      </c>
      <c r="Q14" s="13">
        <v>0</v>
      </c>
      <c r="R14" s="14">
        <v>0</v>
      </c>
      <c r="S14" s="17"/>
      <c r="T14" s="99"/>
    </row>
    <row r="15" spans="1:20" x14ac:dyDescent="0.2">
      <c r="A15" s="83" t="s">
        <v>175</v>
      </c>
      <c r="B15" s="86" t="s">
        <v>187</v>
      </c>
      <c r="C15" s="12">
        <v>1</v>
      </c>
      <c r="D15" s="130">
        <v>0</v>
      </c>
      <c r="E15" s="130">
        <v>0</v>
      </c>
      <c r="F15" s="14">
        <v>0</v>
      </c>
      <c r="G15" s="12">
        <v>0</v>
      </c>
      <c r="H15" s="130">
        <v>0</v>
      </c>
      <c r="I15" s="130">
        <v>0</v>
      </c>
      <c r="J15" s="14">
        <v>0</v>
      </c>
      <c r="K15" s="12"/>
      <c r="L15" s="13"/>
      <c r="M15" s="13"/>
      <c r="N15" s="14"/>
      <c r="O15" s="12">
        <v>0</v>
      </c>
      <c r="P15" s="13">
        <v>0</v>
      </c>
      <c r="Q15" s="13">
        <v>0</v>
      </c>
      <c r="R15" s="14">
        <v>1</v>
      </c>
      <c r="S15" s="17"/>
      <c r="T15" s="99"/>
    </row>
    <row r="16" spans="1:20" x14ac:dyDescent="0.2">
      <c r="A16" s="83" t="s">
        <v>191</v>
      </c>
      <c r="B16" s="86" t="s">
        <v>65</v>
      </c>
      <c r="C16" s="12"/>
      <c r="D16" s="130"/>
      <c r="E16" s="130"/>
      <c r="F16" s="14"/>
      <c r="G16" s="12">
        <v>1</v>
      </c>
      <c r="H16" s="130">
        <v>0</v>
      </c>
      <c r="I16" s="130">
        <v>0</v>
      </c>
      <c r="J16" s="14">
        <v>0</v>
      </c>
      <c r="K16" s="12"/>
      <c r="L16" s="13"/>
      <c r="M16" s="13"/>
      <c r="N16" s="14"/>
      <c r="O16" s="12"/>
      <c r="P16" s="13"/>
      <c r="Q16" s="13"/>
      <c r="R16" s="14"/>
      <c r="S16" s="17"/>
      <c r="T16" s="99"/>
    </row>
    <row r="17" spans="1:24" x14ac:dyDescent="0.2">
      <c r="A17" s="83" t="s">
        <v>113</v>
      </c>
      <c r="B17" s="86" t="s">
        <v>99</v>
      </c>
      <c r="C17" s="12">
        <v>1</v>
      </c>
      <c r="D17" s="130">
        <v>0</v>
      </c>
      <c r="E17" s="130">
        <v>0</v>
      </c>
      <c r="F17" s="14">
        <v>1</v>
      </c>
      <c r="G17" s="12"/>
      <c r="H17" s="130"/>
      <c r="I17" s="130"/>
      <c r="J17" s="14"/>
      <c r="K17" s="12"/>
      <c r="L17" s="13"/>
      <c r="M17" s="13"/>
      <c r="N17" s="14"/>
      <c r="O17" s="12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 t="s">
        <v>8</v>
      </c>
      <c r="T18" s="148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  <c r="T19" s="99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  <c r="T20" s="99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  <c r="T21" s="99"/>
    </row>
    <row r="22" spans="1:24" x14ac:dyDescent="0.2">
      <c r="A22" s="18" t="s">
        <v>9</v>
      </c>
      <c r="B22" s="151" t="s">
        <v>86</v>
      </c>
      <c r="C22" s="20">
        <v>22</v>
      </c>
      <c r="D22" s="21">
        <v>13</v>
      </c>
      <c r="E22" s="21">
        <v>3</v>
      </c>
      <c r="F22" s="22">
        <v>9</v>
      </c>
      <c r="G22" s="20">
        <v>31</v>
      </c>
      <c r="H22" s="21">
        <v>13</v>
      </c>
      <c r="I22" s="21">
        <v>7</v>
      </c>
      <c r="J22" s="22">
        <v>9</v>
      </c>
      <c r="K22" s="20">
        <v>22</v>
      </c>
      <c r="L22" s="21">
        <v>13</v>
      </c>
      <c r="M22" s="21">
        <v>2</v>
      </c>
      <c r="N22" s="22">
        <v>7</v>
      </c>
      <c r="O22" s="20">
        <v>19</v>
      </c>
      <c r="P22" s="21">
        <v>13</v>
      </c>
      <c r="Q22" s="21">
        <v>3</v>
      </c>
      <c r="R22" s="22">
        <v>2</v>
      </c>
      <c r="S22" s="24"/>
      <c r="T22" s="99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22</v>
      </c>
      <c r="D26" s="29">
        <f t="shared" si="0"/>
        <v>13</v>
      </c>
      <c r="E26" s="29">
        <f t="shared" si="0"/>
        <v>3</v>
      </c>
      <c r="F26" s="29">
        <f t="shared" si="0"/>
        <v>9</v>
      </c>
      <c r="G26" s="29">
        <f t="shared" si="0"/>
        <v>31</v>
      </c>
      <c r="H26" s="29">
        <f t="shared" si="0"/>
        <v>13</v>
      </c>
      <c r="I26" s="29">
        <f t="shared" si="0"/>
        <v>7</v>
      </c>
      <c r="J26" s="29">
        <f t="shared" si="0"/>
        <v>9</v>
      </c>
      <c r="K26" s="29">
        <f t="shared" si="0"/>
        <v>22</v>
      </c>
      <c r="L26" s="29">
        <f t="shared" si="0"/>
        <v>13</v>
      </c>
      <c r="M26" s="29">
        <f t="shared" si="0"/>
        <v>2</v>
      </c>
      <c r="N26" s="29">
        <f t="shared" si="0"/>
        <v>7</v>
      </c>
      <c r="O26" s="29">
        <f t="shared" si="0"/>
        <v>19</v>
      </c>
      <c r="P26" s="29">
        <f t="shared" si="0"/>
        <v>13</v>
      </c>
      <c r="Q26" s="29">
        <f t="shared" si="0"/>
        <v>3</v>
      </c>
      <c r="R26" s="29">
        <f t="shared" si="0"/>
        <v>2</v>
      </c>
      <c r="S26" s="24"/>
    </row>
    <row r="27" spans="1:24" ht="13.5" thickBot="1" x14ac:dyDescent="0.25">
      <c r="A27" s="18"/>
      <c r="B27" s="28" t="s">
        <v>11</v>
      </c>
      <c r="C27" s="30">
        <f>C26</f>
        <v>22</v>
      </c>
      <c r="D27" s="30">
        <f>D26</f>
        <v>13</v>
      </c>
      <c r="E27" s="30">
        <f>E26</f>
        <v>3</v>
      </c>
      <c r="F27" s="30">
        <f>F26</f>
        <v>9</v>
      </c>
      <c r="G27" s="30">
        <f t="shared" ref="G27:R27" si="1">SUM(C27,G26)</f>
        <v>53</v>
      </c>
      <c r="H27" s="30">
        <f t="shared" si="1"/>
        <v>26</v>
      </c>
      <c r="I27" s="30">
        <f t="shared" si="1"/>
        <v>10</v>
      </c>
      <c r="J27" s="30">
        <f t="shared" si="1"/>
        <v>18</v>
      </c>
      <c r="K27" s="30">
        <f t="shared" si="1"/>
        <v>75</v>
      </c>
      <c r="L27" s="30">
        <f t="shared" si="1"/>
        <v>39</v>
      </c>
      <c r="M27" s="30">
        <f t="shared" si="1"/>
        <v>12</v>
      </c>
      <c r="N27" s="30">
        <f t="shared" si="1"/>
        <v>25</v>
      </c>
      <c r="O27" s="31">
        <f t="shared" si="1"/>
        <v>94</v>
      </c>
      <c r="P27" s="30">
        <f t="shared" si="1"/>
        <v>52</v>
      </c>
      <c r="Q27" s="30">
        <f t="shared" si="1"/>
        <v>15</v>
      </c>
      <c r="R27" s="32">
        <f t="shared" si="1"/>
        <v>27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93</v>
      </c>
      <c r="D29" s="174"/>
      <c r="E29" s="175"/>
      <c r="F29" s="4">
        <v>13</v>
      </c>
      <c r="G29" s="173" t="s">
        <v>120</v>
      </c>
      <c r="H29" s="174"/>
      <c r="I29" s="175"/>
      <c r="J29" s="4">
        <v>12</v>
      </c>
      <c r="K29" s="173" t="s">
        <v>106</v>
      </c>
      <c r="L29" s="174"/>
      <c r="M29" s="175"/>
      <c r="N29" s="4">
        <v>8</v>
      </c>
      <c r="O29" s="180" t="s">
        <v>93</v>
      </c>
      <c r="P29" s="174"/>
      <c r="Q29" s="175"/>
      <c r="R29" s="5">
        <v>16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124" t="s">
        <v>4</v>
      </c>
      <c r="H30" s="124" t="s">
        <v>5</v>
      </c>
      <c r="I30" s="124" t="s">
        <v>6</v>
      </c>
      <c r="J30" s="124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</v>
      </c>
      <c r="B31" s="86" t="str">
        <f t="shared" si="2"/>
        <v>Lupe Perez</v>
      </c>
      <c r="C31" s="12">
        <v>6</v>
      </c>
      <c r="D31" s="13">
        <v>4</v>
      </c>
      <c r="E31" s="13">
        <v>0</v>
      </c>
      <c r="F31" s="14">
        <v>2</v>
      </c>
      <c r="G31" s="120"/>
      <c r="H31" s="121"/>
      <c r="I31" s="121"/>
      <c r="J31" s="119"/>
      <c r="K31" s="12"/>
      <c r="L31" s="13"/>
      <c r="M31" s="13"/>
      <c r="N31" s="14"/>
      <c r="O31" s="15">
        <v>1</v>
      </c>
      <c r="P31" s="13">
        <v>0</v>
      </c>
      <c r="Q31" s="13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24</v>
      </c>
      <c r="B32" s="86" t="str">
        <f t="shared" si="2"/>
        <v>Zac Arambula</v>
      </c>
      <c r="C32" s="12">
        <v>6</v>
      </c>
      <c r="D32" s="13">
        <v>3</v>
      </c>
      <c r="E32" s="13">
        <v>1</v>
      </c>
      <c r="F32" s="14">
        <v>1</v>
      </c>
      <c r="G32" s="120">
        <v>7</v>
      </c>
      <c r="H32" s="121">
        <v>5</v>
      </c>
      <c r="I32" s="121">
        <v>0</v>
      </c>
      <c r="J32" s="119">
        <v>2</v>
      </c>
      <c r="K32" s="12">
        <v>6</v>
      </c>
      <c r="L32" s="13">
        <v>4</v>
      </c>
      <c r="M32" s="13">
        <v>0</v>
      </c>
      <c r="N32" s="14">
        <v>1</v>
      </c>
      <c r="O32" s="15">
        <v>6</v>
      </c>
      <c r="P32" s="13">
        <v>4</v>
      </c>
      <c r="Q32" s="13">
        <v>1</v>
      </c>
      <c r="R32" s="16">
        <v>1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22</v>
      </c>
      <c r="B33" s="86" t="str">
        <f t="shared" si="2"/>
        <v>Axel Cox</v>
      </c>
      <c r="C33" s="12">
        <v>6</v>
      </c>
      <c r="D33" s="13">
        <v>2</v>
      </c>
      <c r="E33" s="13">
        <v>2</v>
      </c>
      <c r="F33" s="14">
        <v>5</v>
      </c>
      <c r="G33" s="120">
        <v>7</v>
      </c>
      <c r="H33" s="121">
        <v>2</v>
      </c>
      <c r="I33" s="121">
        <v>2</v>
      </c>
      <c r="J33" s="119">
        <v>0</v>
      </c>
      <c r="K33" s="12">
        <v>6</v>
      </c>
      <c r="L33" s="13">
        <v>3</v>
      </c>
      <c r="M33" s="13">
        <v>1</v>
      </c>
      <c r="N33" s="14">
        <v>2</v>
      </c>
      <c r="O33" s="15">
        <v>6</v>
      </c>
      <c r="P33" s="13">
        <v>2</v>
      </c>
      <c r="Q33" s="13">
        <v>1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40</v>
      </c>
      <c r="B34" s="86" t="str">
        <f t="shared" si="2"/>
        <v>Mariano Reynoso</v>
      </c>
      <c r="C34" s="12"/>
      <c r="D34" s="13"/>
      <c r="E34" s="13"/>
      <c r="F34" s="14"/>
      <c r="G34" s="120"/>
      <c r="H34" s="121"/>
      <c r="I34" s="121"/>
      <c r="J34" s="119"/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63</v>
      </c>
      <c r="B35" s="86" t="str">
        <f t="shared" si="2"/>
        <v>Faith Penn</v>
      </c>
      <c r="C35" s="12"/>
      <c r="D35" s="13"/>
      <c r="E35" s="13"/>
      <c r="F35" s="14"/>
      <c r="G35" s="120"/>
      <c r="H35" s="121"/>
      <c r="I35" s="121"/>
      <c r="J35" s="119"/>
      <c r="K35" s="12"/>
      <c r="L35" s="13"/>
      <c r="M35" s="13"/>
      <c r="N35" s="14"/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23</v>
      </c>
      <c r="B36" s="86" t="str">
        <f t="shared" si="2"/>
        <v>Darius Sterling</v>
      </c>
      <c r="C36" s="12"/>
      <c r="D36" s="13"/>
      <c r="E36" s="13"/>
      <c r="F36" s="14"/>
      <c r="G36" s="120">
        <v>0</v>
      </c>
      <c r="H36" s="121">
        <v>0</v>
      </c>
      <c r="I36" s="121">
        <v>0</v>
      </c>
      <c r="J36" s="119">
        <v>0</v>
      </c>
      <c r="K36" s="12">
        <v>6</v>
      </c>
      <c r="L36" s="13">
        <v>3</v>
      </c>
      <c r="M36" s="13">
        <v>0</v>
      </c>
      <c r="N36" s="14">
        <v>3</v>
      </c>
      <c r="O36" s="15">
        <v>5</v>
      </c>
      <c r="P36" s="13">
        <v>2</v>
      </c>
      <c r="Q36" s="13">
        <v>2</v>
      </c>
      <c r="R36" s="16">
        <v>1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10</v>
      </c>
      <c r="B37" s="86" t="str">
        <f t="shared" si="2"/>
        <v>Eric Mazariegos</v>
      </c>
      <c r="C37" s="12">
        <v>5</v>
      </c>
      <c r="D37" s="13">
        <v>2</v>
      </c>
      <c r="E37" s="13">
        <v>0</v>
      </c>
      <c r="F37" s="14">
        <v>5</v>
      </c>
      <c r="G37" s="120">
        <v>6</v>
      </c>
      <c r="H37" s="121">
        <v>4</v>
      </c>
      <c r="I37" s="121">
        <v>0</v>
      </c>
      <c r="J37" s="119">
        <v>8</v>
      </c>
      <c r="K37" s="12">
        <v>6</v>
      </c>
      <c r="L37" s="13">
        <v>3</v>
      </c>
      <c r="M37" s="13">
        <v>1</v>
      </c>
      <c r="N37" s="14">
        <v>5</v>
      </c>
      <c r="O37" s="15">
        <v>6</v>
      </c>
      <c r="P37" s="13">
        <v>3</v>
      </c>
      <c r="Q37" s="13">
        <v>1</v>
      </c>
      <c r="R37" s="16">
        <v>9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30</v>
      </c>
      <c r="B38" s="102" t="str">
        <f t="shared" si="2"/>
        <v>Brandon Chesser</v>
      </c>
      <c r="C38" s="15">
        <v>6</v>
      </c>
      <c r="D38" s="13">
        <v>4</v>
      </c>
      <c r="E38" s="13">
        <v>0</v>
      </c>
      <c r="F38" s="16">
        <v>0</v>
      </c>
      <c r="G38" s="120">
        <v>6</v>
      </c>
      <c r="H38" s="121">
        <v>4</v>
      </c>
      <c r="I38" s="121">
        <v>1</v>
      </c>
      <c r="J38" s="119">
        <v>2</v>
      </c>
      <c r="K38" s="116">
        <v>6</v>
      </c>
      <c r="L38" s="13">
        <v>4</v>
      </c>
      <c r="M38" s="13">
        <v>0</v>
      </c>
      <c r="N38" s="14">
        <v>1</v>
      </c>
      <c r="O38" s="15">
        <v>6</v>
      </c>
      <c r="P38" s="13">
        <v>2</v>
      </c>
      <c r="Q38" s="13">
        <v>2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32</v>
      </c>
      <c r="B39" s="86" t="str">
        <f t="shared" si="2"/>
        <v>Mike Finn</v>
      </c>
      <c r="C39" s="12">
        <v>6</v>
      </c>
      <c r="D39" s="13">
        <v>5</v>
      </c>
      <c r="E39" s="13">
        <v>0</v>
      </c>
      <c r="F39" s="14">
        <v>2</v>
      </c>
      <c r="G39" s="120">
        <v>7</v>
      </c>
      <c r="H39" s="121">
        <v>4</v>
      </c>
      <c r="I39" s="121">
        <v>3</v>
      </c>
      <c r="J39" s="119">
        <v>2</v>
      </c>
      <c r="K39" s="12">
        <v>6</v>
      </c>
      <c r="L39" s="13">
        <v>4</v>
      </c>
      <c r="M39" s="13">
        <v>0</v>
      </c>
      <c r="N39" s="14">
        <v>1</v>
      </c>
      <c r="O39" s="15">
        <v>6</v>
      </c>
      <c r="P39" s="13">
        <v>2</v>
      </c>
      <c r="Q39" s="13">
        <v>1</v>
      </c>
      <c r="R39" s="16">
        <v>1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45</v>
      </c>
      <c r="B40" s="86" t="str">
        <f t="shared" si="2"/>
        <v>Steve Puryear</v>
      </c>
      <c r="C40" s="12"/>
      <c r="D40" s="13"/>
      <c r="E40" s="13"/>
      <c r="F40" s="14"/>
      <c r="G40" s="120">
        <v>6</v>
      </c>
      <c r="H40" s="121">
        <v>2</v>
      </c>
      <c r="I40" s="121">
        <v>0</v>
      </c>
      <c r="J40" s="119">
        <v>0</v>
      </c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25</v>
      </c>
      <c r="B41" s="86" t="str">
        <f t="shared" si="2"/>
        <v>Pam Chesser</v>
      </c>
      <c r="C41" s="12"/>
      <c r="D41" s="13"/>
      <c r="E41" s="13"/>
      <c r="F41" s="14"/>
      <c r="G41" s="120"/>
      <c r="H41" s="121"/>
      <c r="I41" s="121"/>
      <c r="J41" s="119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12</v>
      </c>
      <c r="B42" s="86" t="str">
        <f t="shared" si="2"/>
        <v>Robert Perez</v>
      </c>
      <c r="C42" s="12"/>
      <c r="D42" s="13"/>
      <c r="E42" s="13"/>
      <c r="F42" s="14"/>
      <c r="G42" s="120"/>
      <c r="H42" s="121"/>
      <c r="I42" s="121"/>
      <c r="J42" s="119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tr">
        <f t="shared" si="2"/>
        <v>16</v>
      </c>
      <c r="B43" s="86" t="str">
        <f t="shared" si="2"/>
        <v>Hugo Sanchez</v>
      </c>
      <c r="C43" s="12"/>
      <c r="D43" s="13"/>
      <c r="E43" s="13"/>
      <c r="F43" s="14"/>
      <c r="G43" s="120"/>
      <c r="H43" s="121"/>
      <c r="I43" s="121"/>
      <c r="J43" s="119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2"/>
        <v>3</v>
      </c>
      <c r="B44" s="86" t="str">
        <f t="shared" si="2"/>
        <v>John Bancroft</v>
      </c>
      <c r="C44" s="12"/>
      <c r="D44" s="13"/>
      <c r="E44" s="13"/>
      <c r="F44" s="14"/>
      <c r="G44" s="120"/>
      <c r="H44" s="121"/>
      <c r="I44" s="121"/>
      <c r="J44" s="119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 t="str">
        <f t="shared" si="2"/>
        <v>11</v>
      </c>
      <c r="B45" s="87" t="str">
        <f t="shared" si="2"/>
        <v>Wayne Sibson</v>
      </c>
      <c r="C45" s="12"/>
      <c r="D45" s="13"/>
      <c r="E45" s="13"/>
      <c r="F45" s="14"/>
      <c r="G45" s="116"/>
      <c r="H45" s="117"/>
      <c r="I45" s="117"/>
      <c r="J45" s="118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16"/>
      <c r="H46" s="117"/>
      <c r="I46" s="117"/>
      <c r="J46" s="118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16"/>
      <c r="H47" s="117"/>
      <c r="I47" s="117"/>
      <c r="J47" s="118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16"/>
      <c r="H48" s="117"/>
      <c r="I48" s="117"/>
      <c r="J48" s="118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33"/>
      <c r="H49" s="134"/>
      <c r="I49" s="134"/>
      <c r="J49" s="135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Kevin Sibson</v>
      </c>
      <c r="C50" s="20">
        <v>35</v>
      </c>
      <c r="D50" s="21">
        <v>20</v>
      </c>
      <c r="E50" s="21">
        <v>3</v>
      </c>
      <c r="F50" s="22">
        <v>15</v>
      </c>
      <c r="G50" s="125">
        <v>39</v>
      </c>
      <c r="H50" s="126">
        <v>21</v>
      </c>
      <c r="I50" s="126">
        <v>6</v>
      </c>
      <c r="J50" s="127">
        <v>14</v>
      </c>
      <c r="K50" s="20">
        <v>36</v>
      </c>
      <c r="L50" s="21">
        <v>21</v>
      </c>
      <c r="M50" s="21">
        <v>2</v>
      </c>
      <c r="N50" s="22">
        <v>13</v>
      </c>
      <c r="O50" s="20">
        <v>36</v>
      </c>
      <c r="P50" s="21">
        <v>15</v>
      </c>
      <c r="Q50" s="21">
        <v>8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99"/>
      <c r="W51" s="99"/>
      <c r="X51" s="9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99"/>
      <c r="W52" s="99"/>
      <c r="X52" s="9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99"/>
      <c r="W53" s="99"/>
      <c r="X53" s="99"/>
    </row>
    <row r="54" spans="1:30" ht="13.5" thickBot="1" x14ac:dyDescent="0.25">
      <c r="A54" s="18"/>
      <c r="B54" s="28" t="s">
        <v>10</v>
      </c>
      <c r="C54" s="29">
        <f t="shared" ref="C54:R54" si="3">SUM(C31:C48)</f>
        <v>35</v>
      </c>
      <c r="D54" s="29">
        <f t="shared" si="3"/>
        <v>20</v>
      </c>
      <c r="E54" s="29">
        <f t="shared" si="3"/>
        <v>3</v>
      </c>
      <c r="F54" s="29">
        <f t="shared" si="3"/>
        <v>15</v>
      </c>
      <c r="G54" s="29">
        <f t="shared" si="3"/>
        <v>39</v>
      </c>
      <c r="H54" s="29">
        <f t="shared" si="3"/>
        <v>21</v>
      </c>
      <c r="I54" s="29">
        <f t="shared" si="3"/>
        <v>6</v>
      </c>
      <c r="J54" s="29">
        <f t="shared" si="3"/>
        <v>14</v>
      </c>
      <c r="K54" s="29">
        <f t="shared" si="3"/>
        <v>36</v>
      </c>
      <c r="L54" s="29">
        <f t="shared" si="3"/>
        <v>21</v>
      </c>
      <c r="M54" s="29">
        <f t="shared" si="3"/>
        <v>2</v>
      </c>
      <c r="N54" s="29">
        <f t="shared" si="3"/>
        <v>13</v>
      </c>
      <c r="O54" s="29">
        <f t="shared" si="3"/>
        <v>36</v>
      </c>
      <c r="P54" s="29">
        <f t="shared" si="3"/>
        <v>15</v>
      </c>
      <c r="Q54" s="29">
        <f t="shared" si="3"/>
        <v>8</v>
      </c>
      <c r="R54" s="29">
        <f t="shared" si="3"/>
        <v>14</v>
      </c>
      <c r="S54" s="24"/>
      <c r="U54" s="39"/>
      <c r="V54" s="99"/>
      <c r="W54" s="99"/>
      <c r="X54" s="99"/>
    </row>
    <row r="55" spans="1:30" ht="13.5" thickBot="1" x14ac:dyDescent="0.25">
      <c r="A55" s="18"/>
      <c r="B55" s="28" t="s">
        <v>11</v>
      </c>
      <c r="C55" s="30">
        <f>SUM(O27,C54)</f>
        <v>129</v>
      </c>
      <c r="D55" s="30">
        <f>SUM(P27,D54)</f>
        <v>72</v>
      </c>
      <c r="E55" s="30">
        <f>SUM(Q27,E54)</f>
        <v>18</v>
      </c>
      <c r="F55" s="30">
        <f>SUM(R27,F54)</f>
        <v>42</v>
      </c>
      <c r="G55" s="30">
        <f t="shared" ref="G55:R55" si="4">SUM(C55,G54)</f>
        <v>168</v>
      </c>
      <c r="H55" s="30">
        <f t="shared" si="4"/>
        <v>93</v>
      </c>
      <c r="I55" s="30">
        <f t="shared" si="4"/>
        <v>24</v>
      </c>
      <c r="J55" s="30">
        <f t="shared" si="4"/>
        <v>56</v>
      </c>
      <c r="K55" s="30">
        <f t="shared" si="4"/>
        <v>204</v>
      </c>
      <c r="L55" s="30">
        <f t="shared" si="4"/>
        <v>114</v>
      </c>
      <c r="M55" s="30">
        <f t="shared" si="4"/>
        <v>26</v>
      </c>
      <c r="N55" s="30">
        <f t="shared" si="4"/>
        <v>69</v>
      </c>
      <c r="O55" s="31">
        <f t="shared" si="4"/>
        <v>240</v>
      </c>
      <c r="P55" s="30">
        <f t="shared" si="4"/>
        <v>129</v>
      </c>
      <c r="Q55" s="30">
        <f t="shared" si="4"/>
        <v>34</v>
      </c>
      <c r="R55" s="32">
        <f t="shared" si="4"/>
        <v>83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93</v>
      </c>
      <c r="D57" s="174"/>
      <c r="E57" s="175"/>
      <c r="F57" s="49">
        <v>15</v>
      </c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72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2</v>
      </c>
      <c r="B59" s="86" t="str">
        <f t="shared" ref="B59:B76" si="6">B31</f>
        <v>Lupe Perez</v>
      </c>
      <c r="C59" s="12">
        <v>6</v>
      </c>
      <c r="D59" s="13">
        <v>3</v>
      </c>
      <c r="E59" s="13">
        <v>0</v>
      </c>
      <c r="F59" s="14">
        <v>1</v>
      </c>
      <c r="G59" s="12"/>
      <c r="H59" s="13"/>
      <c r="I59" s="13"/>
      <c r="J59" s="14"/>
      <c r="K59" s="12"/>
      <c r="L59" s="13"/>
      <c r="M59" s="13"/>
      <c r="N59" s="14"/>
      <c r="O59" s="58">
        <f t="shared" ref="O59" si="7">SUM(C3,G3,K3,O3,C31,G31,K31,O31,C59,G59,K59)</f>
        <v>17</v>
      </c>
      <c r="P59" s="88">
        <f t="shared" ref="P59" si="8">SUM(D3,H3,L3,P3,D31,H31,L31,P31,D59,H59,L59)</f>
        <v>10</v>
      </c>
      <c r="Q59" s="88">
        <f t="shared" ref="Q59" si="9">SUM(E3,I3,M3,Q3,E31,I31,M31,Q31,E59,I59,M59)</f>
        <v>1</v>
      </c>
      <c r="R59" s="89">
        <f t="shared" ref="R59" si="10">SUM(F3,J3,N3,R3,F31,J31,N31,R31,F59,J59,N59)</f>
        <v>3</v>
      </c>
      <c r="S59" s="84">
        <f>IF(O59=0,0,AVERAGE(P59/O59))</f>
        <v>0.58823529411764708</v>
      </c>
      <c r="U59" s="100" t="s">
        <v>112</v>
      </c>
      <c r="V59" s="86" t="s">
        <v>63</v>
      </c>
      <c r="W59" s="59">
        <v>3</v>
      </c>
      <c r="X59" s="59">
        <v>3</v>
      </c>
      <c r="Y59" s="60">
        <v>0.58823529411764708</v>
      </c>
      <c r="Z59" s="60" t="s">
        <v>276</v>
      </c>
      <c r="AA59" s="60">
        <v>0.75</v>
      </c>
      <c r="AB59" s="60" t="s">
        <v>270</v>
      </c>
      <c r="AC59" s="59">
        <v>4</v>
      </c>
      <c r="AD59" s="105">
        <v>0.5</v>
      </c>
    </row>
    <row r="60" spans="1:30" x14ac:dyDescent="0.2">
      <c r="A60" s="83" t="str">
        <f t="shared" si="5"/>
        <v>24</v>
      </c>
      <c r="B60" s="86" t="str">
        <f t="shared" si="6"/>
        <v>Zac Arambula</v>
      </c>
      <c r="C60" s="12">
        <v>6</v>
      </c>
      <c r="D60" s="13">
        <v>3</v>
      </c>
      <c r="E60" s="13">
        <v>1</v>
      </c>
      <c r="F60" s="14">
        <v>3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O76" si="11">SUM(C4,G4,K4,O4,C32,G32,K32,O32,C60,G60,K60)</f>
        <v>43</v>
      </c>
      <c r="P60" s="56">
        <f t="shared" ref="P60:P76" si="12">SUM(D4,H4,L4,P4,D32,H32,L32,P32,D60,H60,L60)</f>
        <v>28</v>
      </c>
      <c r="Q60" s="56">
        <f t="shared" ref="Q60:Q76" si="13">SUM(E4,I4,M4,Q4,E32,I32,M32,Q32,E60,I60,M60)</f>
        <v>4</v>
      </c>
      <c r="R60" s="91">
        <f t="shared" ref="R60:R76" si="14">SUM(F4,J4,N4,R4,F32,J32,N32,R32,F60,J60,N60)</f>
        <v>8</v>
      </c>
      <c r="S60" s="85">
        <f t="shared" ref="S60:S76" si="15">IF(O60=0,0,AVERAGE(P60/O60))</f>
        <v>0.65116279069767447</v>
      </c>
      <c r="U60" s="43" t="s">
        <v>170</v>
      </c>
      <c r="V60" s="86" t="s">
        <v>228</v>
      </c>
      <c r="W60" s="59">
        <v>8</v>
      </c>
      <c r="X60" s="59">
        <v>8</v>
      </c>
      <c r="Y60" s="60">
        <v>0.65116279069767447</v>
      </c>
      <c r="Z60" s="60" t="s">
        <v>270</v>
      </c>
      <c r="AA60" s="60">
        <v>1</v>
      </c>
      <c r="AB60" s="60" t="s">
        <v>270</v>
      </c>
      <c r="AC60" s="59">
        <v>8</v>
      </c>
      <c r="AD60" s="105">
        <v>0.65116279069767447</v>
      </c>
    </row>
    <row r="61" spans="1:30" x14ac:dyDescent="0.2">
      <c r="A61" s="83" t="str">
        <f t="shared" si="5"/>
        <v>22</v>
      </c>
      <c r="B61" s="86" t="str">
        <f t="shared" si="6"/>
        <v>Axel Cox</v>
      </c>
      <c r="C61" s="12">
        <v>6</v>
      </c>
      <c r="D61" s="13">
        <v>4</v>
      </c>
      <c r="E61" s="13">
        <v>1</v>
      </c>
      <c r="F61" s="14">
        <v>2</v>
      </c>
      <c r="G61" s="12"/>
      <c r="H61" s="13"/>
      <c r="I61" s="13"/>
      <c r="J61" s="14"/>
      <c r="K61" s="12"/>
      <c r="L61" s="13"/>
      <c r="M61" s="13"/>
      <c r="N61" s="14"/>
      <c r="O61" s="90">
        <f t="shared" si="11"/>
        <v>39</v>
      </c>
      <c r="P61" s="56">
        <f t="shared" si="12"/>
        <v>19</v>
      </c>
      <c r="Q61" s="56">
        <f t="shared" si="13"/>
        <v>8</v>
      </c>
      <c r="R61" s="91">
        <f t="shared" si="14"/>
        <v>10</v>
      </c>
      <c r="S61" s="85">
        <f t="shared" si="15"/>
        <v>0.48717948717948717</v>
      </c>
      <c r="U61" s="43" t="s">
        <v>185</v>
      </c>
      <c r="V61" s="86" t="s">
        <v>87</v>
      </c>
      <c r="W61" s="59">
        <v>10</v>
      </c>
      <c r="X61" s="59">
        <v>10</v>
      </c>
      <c r="Y61" s="60">
        <v>0.48717948717948717</v>
      </c>
      <c r="Z61" s="60" t="s">
        <v>270</v>
      </c>
      <c r="AA61" s="60">
        <v>1.25</v>
      </c>
      <c r="AB61" s="60" t="s">
        <v>270</v>
      </c>
      <c r="AC61" s="59">
        <v>8</v>
      </c>
      <c r="AD61" s="105">
        <v>0.48717948717948717</v>
      </c>
    </row>
    <row r="62" spans="1:30" x14ac:dyDescent="0.2">
      <c r="A62" s="83" t="str">
        <f t="shared" si="5"/>
        <v>40</v>
      </c>
      <c r="B62" s="86" t="str">
        <f t="shared" si="6"/>
        <v>Mariano Reynoso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si="11"/>
        <v>1</v>
      </c>
      <c r="P62" s="56">
        <f t="shared" si="12"/>
        <v>0</v>
      </c>
      <c r="Q62" s="56">
        <f t="shared" si="13"/>
        <v>0</v>
      </c>
      <c r="R62" s="91">
        <f t="shared" si="14"/>
        <v>0</v>
      </c>
      <c r="S62" s="85">
        <f t="shared" si="15"/>
        <v>0</v>
      </c>
      <c r="U62" s="43" t="s">
        <v>186</v>
      </c>
      <c r="V62" s="86" t="s">
        <v>49</v>
      </c>
      <c r="W62" s="59">
        <v>0</v>
      </c>
      <c r="X62" s="59" t="s">
        <v>442</v>
      </c>
      <c r="Y62" s="60">
        <v>0</v>
      </c>
      <c r="Z62" s="60" t="s">
        <v>276</v>
      </c>
      <c r="AA62" s="60">
        <v>0</v>
      </c>
      <c r="AB62" s="60" t="s">
        <v>277</v>
      </c>
      <c r="AC62" s="59">
        <v>3</v>
      </c>
      <c r="AD62" s="105">
        <v>0</v>
      </c>
    </row>
    <row r="63" spans="1:30" x14ac:dyDescent="0.2">
      <c r="A63" s="83" t="str">
        <f t="shared" si="5"/>
        <v>63</v>
      </c>
      <c r="B63" s="86" t="str">
        <f t="shared" si="6"/>
        <v>Faith Penn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si="11"/>
        <v>12</v>
      </c>
      <c r="P63" s="56">
        <f t="shared" si="12"/>
        <v>2</v>
      </c>
      <c r="Q63" s="56">
        <f t="shared" si="13"/>
        <v>3</v>
      </c>
      <c r="R63" s="91">
        <f t="shared" si="14"/>
        <v>1</v>
      </c>
      <c r="S63" s="85">
        <f t="shared" si="15"/>
        <v>0.16666666666666666</v>
      </c>
      <c r="U63" s="43" t="s">
        <v>189</v>
      </c>
      <c r="V63" s="86" t="s">
        <v>190</v>
      </c>
      <c r="W63" s="59">
        <v>1</v>
      </c>
      <c r="X63" s="59">
        <v>1</v>
      </c>
      <c r="Y63" s="60">
        <v>0.16666666666666666</v>
      </c>
      <c r="Z63" s="60" t="s">
        <v>276</v>
      </c>
      <c r="AA63" s="60">
        <v>0.25</v>
      </c>
      <c r="AB63" s="60" t="s">
        <v>270</v>
      </c>
      <c r="AC63" s="59">
        <v>4</v>
      </c>
      <c r="AD63" s="105">
        <v>0.1</v>
      </c>
    </row>
    <row r="64" spans="1:30" x14ac:dyDescent="0.2">
      <c r="A64" s="83" t="str">
        <f t="shared" si="5"/>
        <v>23</v>
      </c>
      <c r="B64" s="86" t="str">
        <f t="shared" si="6"/>
        <v>Darius Sterling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si="11"/>
        <v>24</v>
      </c>
      <c r="P64" s="56">
        <f t="shared" si="12"/>
        <v>11</v>
      </c>
      <c r="Q64" s="56">
        <f t="shared" si="13"/>
        <v>4</v>
      </c>
      <c r="R64" s="91">
        <f t="shared" si="14"/>
        <v>18</v>
      </c>
      <c r="S64" s="85">
        <f t="shared" si="15"/>
        <v>0.45833333333333331</v>
      </c>
      <c r="U64" s="43" t="s">
        <v>174</v>
      </c>
      <c r="V64" s="86" t="s">
        <v>266</v>
      </c>
      <c r="W64" s="59">
        <v>18</v>
      </c>
      <c r="X64" s="59">
        <v>18</v>
      </c>
      <c r="Y64" s="60">
        <v>0.45833333333333331</v>
      </c>
      <c r="Z64" s="60" t="s">
        <v>270</v>
      </c>
      <c r="AA64" s="60">
        <v>2.5714285714285716</v>
      </c>
      <c r="AB64" s="60" t="s">
        <v>270</v>
      </c>
      <c r="AC64" s="59">
        <v>7</v>
      </c>
      <c r="AD64" s="105">
        <v>0.45833333333333331</v>
      </c>
    </row>
    <row r="65" spans="1:30" x14ac:dyDescent="0.2">
      <c r="A65" s="83" t="str">
        <f t="shared" si="5"/>
        <v>10</v>
      </c>
      <c r="B65" s="86" t="str">
        <f t="shared" si="6"/>
        <v>Eric Mazariegos</v>
      </c>
      <c r="C65" s="12">
        <v>5</v>
      </c>
      <c r="D65" s="13">
        <v>2</v>
      </c>
      <c r="E65" s="13">
        <v>0</v>
      </c>
      <c r="F65" s="14">
        <v>4</v>
      </c>
      <c r="G65" s="12"/>
      <c r="H65" s="13"/>
      <c r="I65" s="13"/>
      <c r="J65" s="14"/>
      <c r="K65" s="12"/>
      <c r="L65" s="13"/>
      <c r="M65" s="13"/>
      <c r="N65" s="14"/>
      <c r="O65" s="90">
        <f t="shared" si="11"/>
        <v>31</v>
      </c>
      <c r="P65" s="56">
        <f t="shared" si="12"/>
        <v>16</v>
      </c>
      <c r="Q65" s="56">
        <f t="shared" si="13"/>
        <v>2</v>
      </c>
      <c r="R65" s="91">
        <f t="shared" si="14"/>
        <v>35</v>
      </c>
      <c r="S65" s="85">
        <f t="shared" si="15"/>
        <v>0.5161290322580645</v>
      </c>
      <c r="U65" s="43" t="s">
        <v>169</v>
      </c>
      <c r="V65" s="86" t="s">
        <v>183</v>
      </c>
      <c r="W65" s="59">
        <v>35</v>
      </c>
      <c r="X65" s="59">
        <v>35</v>
      </c>
      <c r="Y65" s="60">
        <v>0.5161290322580645</v>
      </c>
      <c r="Z65" s="60" t="s">
        <v>270</v>
      </c>
      <c r="AA65" s="60">
        <v>5.833333333333333</v>
      </c>
      <c r="AB65" s="60" t="s">
        <v>270</v>
      </c>
      <c r="AC65" s="59">
        <v>6</v>
      </c>
      <c r="AD65" s="105">
        <v>0.5161290322580645</v>
      </c>
    </row>
    <row r="66" spans="1:30" x14ac:dyDescent="0.2">
      <c r="A66" s="83" t="str">
        <f t="shared" si="5"/>
        <v>30</v>
      </c>
      <c r="B66" s="86" t="str">
        <f t="shared" si="6"/>
        <v>Brandon Chesser</v>
      </c>
      <c r="C66" s="12">
        <v>6</v>
      </c>
      <c r="D66" s="13">
        <v>3</v>
      </c>
      <c r="E66" s="13">
        <v>0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90">
        <f t="shared" si="11"/>
        <v>42</v>
      </c>
      <c r="P66" s="56">
        <f t="shared" si="12"/>
        <v>23</v>
      </c>
      <c r="Q66" s="56">
        <f t="shared" si="13"/>
        <v>4</v>
      </c>
      <c r="R66" s="91">
        <f t="shared" si="14"/>
        <v>6</v>
      </c>
      <c r="S66" s="85">
        <f t="shared" si="15"/>
        <v>0.54761904761904767</v>
      </c>
      <c r="U66" s="43" t="s">
        <v>127</v>
      </c>
      <c r="V66" s="86" t="s">
        <v>140</v>
      </c>
      <c r="W66" s="59">
        <v>6</v>
      </c>
      <c r="X66" s="59">
        <v>6</v>
      </c>
      <c r="Y66" s="60">
        <v>0.54761904761904767</v>
      </c>
      <c r="Z66" s="60" t="s">
        <v>270</v>
      </c>
      <c r="AA66" s="60">
        <v>0.66666666666666663</v>
      </c>
      <c r="AB66" s="60" t="s">
        <v>270</v>
      </c>
      <c r="AC66" s="59">
        <v>9</v>
      </c>
      <c r="AD66" s="105">
        <v>0.54761904761904767</v>
      </c>
    </row>
    <row r="67" spans="1:30" x14ac:dyDescent="0.2">
      <c r="A67" s="83" t="str">
        <f t="shared" si="5"/>
        <v>32</v>
      </c>
      <c r="B67" s="86" t="str">
        <f t="shared" si="6"/>
        <v>Mike Finn</v>
      </c>
      <c r="C67" s="12">
        <v>6</v>
      </c>
      <c r="D67" s="13">
        <v>5</v>
      </c>
      <c r="E67" s="13">
        <v>0</v>
      </c>
      <c r="F67" s="14">
        <v>3</v>
      </c>
      <c r="G67" s="12"/>
      <c r="H67" s="13"/>
      <c r="I67" s="13"/>
      <c r="J67" s="14"/>
      <c r="K67" s="12"/>
      <c r="L67" s="13"/>
      <c r="M67" s="13"/>
      <c r="N67" s="14"/>
      <c r="O67" s="90">
        <f t="shared" si="11"/>
        <v>45</v>
      </c>
      <c r="P67" s="56">
        <f t="shared" si="12"/>
        <v>33</v>
      </c>
      <c r="Q67" s="56">
        <f t="shared" si="13"/>
        <v>4</v>
      </c>
      <c r="R67" s="91">
        <f t="shared" si="14"/>
        <v>11</v>
      </c>
      <c r="S67" s="85">
        <f t="shared" si="15"/>
        <v>0.73333333333333328</v>
      </c>
      <c r="U67" s="43" t="s">
        <v>188</v>
      </c>
      <c r="V67" s="86" t="s">
        <v>139</v>
      </c>
      <c r="W67" s="59">
        <v>11</v>
      </c>
      <c r="X67" s="59">
        <v>11</v>
      </c>
      <c r="Y67" s="60">
        <v>0.73333333333333328</v>
      </c>
      <c r="Z67" s="60" t="s">
        <v>270</v>
      </c>
      <c r="AA67" s="60">
        <v>1.2222222222222223</v>
      </c>
      <c r="AB67" s="60" t="s">
        <v>270</v>
      </c>
      <c r="AC67" s="59">
        <v>9</v>
      </c>
      <c r="AD67" s="105">
        <v>0.73333333333333328</v>
      </c>
    </row>
    <row r="68" spans="1:30" x14ac:dyDescent="0.2">
      <c r="A68" s="83" t="str">
        <f t="shared" si="5"/>
        <v>45</v>
      </c>
      <c r="B68" s="86" t="str">
        <f t="shared" si="6"/>
        <v>Steve Puryear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si="11"/>
        <v>13</v>
      </c>
      <c r="P68" s="56">
        <f t="shared" si="12"/>
        <v>5</v>
      </c>
      <c r="Q68" s="56">
        <f t="shared" si="13"/>
        <v>4</v>
      </c>
      <c r="R68" s="91">
        <f t="shared" si="14"/>
        <v>0</v>
      </c>
      <c r="S68" s="85">
        <f t="shared" si="15"/>
        <v>0.38461538461538464</v>
      </c>
      <c r="U68" s="43" t="s">
        <v>300</v>
      </c>
      <c r="V68" s="86" t="s">
        <v>434</v>
      </c>
      <c r="W68" s="59">
        <v>0</v>
      </c>
      <c r="X68" s="59" t="s">
        <v>442</v>
      </c>
      <c r="Y68" s="60">
        <v>0.38461538461538464</v>
      </c>
      <c r="Z68" s="60" t="s">
        <v>276</v>
      </c>
      <c r="AA68" s="60">
        <v>0</v>
      </c>
      <c r="AB68" s="60" t="s">
        <v>277</v>
      </c>
      <c r="AC68" s="59">
        <v>3</v>
      </c>
      <c r="AD68" s="105">
        <v>0.25</v>
      </c>
    </row>
    <row r="69" spans="1:30" x14ac:dyDescent="0.2">
      <c r="A69" s="83" t="str">
        <f t="shared" si="5"/>
        <v>25</v>
      </c>
      <c r="B69" s="86" t="str">
        <f t="shared" si="6"/>
        <v>Pam Chesser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si="11"/>
        <v>2</v>
      </c>
      <c r="P69" s="56">
        <f t="shared" si="12"/>
        <v>0</v>
      </c>
      <c r="Q69" s="56">
        <f t="shared" si="13"/>
        <v>1</v>
      </c>
      <c r="R69" s="91">
        <f t="shared" si="14"/>
        <v>1</v>
      </c>
      <c r="S69" s="85">
        <f t="shared" si="15"/>
        <v>0</v>
      </c>
      <c r="U69" s="43" t="s">
        <v>116</v>
      </c>
      <c r="V69" s="86" t="s">
        <v>141</v>
      </c>
      <c r="W69" s="59">
        <v>1</v>
      </c>
      <c r="X69" s="59">
        <v>1</v>
      </c>
      <c r="Y69" s="60">
        <v>0</v>
      </c>
      <c r="Z69" s="60" t="s">
        <v>276</v>
      </c>
      <c r="AA69" s="60">
        <v>0.5</v>
      </c>
      <c r="AB69" s="60" t="s">
        <v>277</v>
      </c>
      <c r="AC69" s="59">
        <v>2</v>
      </c>
      <c r="AD69" s="105">
        <v>0</v>
      </c>
    </row>
    <row r="70" spans="1:30" x14ac:dyDescent="0.2">
      <c r="A70" s="83" t="str">
        <f t="shared" si="5"/>
        <v>12</v>
      </c>
      <c r="B70" s="86" t="str">
        <f t="shared" si="6"/>
        <v>Robert Perez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si="11"/>
        <v>3</v>
      </c>
      <c r="P70" s="93">
        <f t="shared" si="12"/>
        <v>2</v>
      </c>
      <c r="Q70" s="93">
        <f t="shared" si="13"/>
        <v>1</v>
      </c>
      <c r="R70" s="94">
        <f t="shared" si="14"/>
        <v>1</v>
      </c>
      <c r="S70" s="85">
        <f t="shared" si="15"/>
        <v>0.66666666666666663</v>
      </c>
      <c r="U70" s="43" t="s">
        <v>182</v>
      </c>
      <c r="V70" s="86" t="s">
        <v>131</v>
      </c>
      <c r="W70" s="59">
        <v>1</v>
      </c>
      <c r="X70" s="59">
        <v>1</v>
      </c>
      <c r="Y70" s="60">
        <v>0.66666666666666663</v>
      </c>
      <c r="Z70" s="60" t="s">
        <v>276</v>
      </c>
      <c r="AA70" s="60">
        <v>0.25</v>
      </c>
      <c r="AB70" s="60" t="s">
        <v>270</v>
      </c>
      <c r="AC70" s="59">
        <v>4</v>
      </c>
      <c r="AD70" s="105">
        <v>0.1</v>
      </c>
    </row>
    <row r="71" spans="1:30" x14ac:dyDescent="0.2">
      <c r="A71" s="83" t="str">
        <f t="shared" si="5"/>
        <v>16</v>
      </c>
      <c r="B71" s="86" t="str">
        <f t="shared" si="6"/>
        <v>Hugo Sanchez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si="11"/>
        <v>1</v>
      </c>
      <c r="P71" s="56">
        <f t="shared" si="12"/>
        <v>0</v>
      </c>
      <c r="Q71" s="56">
        <f t="shared" si="13"/>
        <v>0</v>
      </c>
      <c r="R71" s="91">
        <f t="shared" si="14"/>
        <v>1</v>
      </c>
      <c r="S71" s="85">
        <f t="shared" si="15"/>
        <v>0</v>
      </c>
      <c r="U71" s="43" t="s">
        <v>175</v>
      </c>
      <c r="V71" s="86" t="s">
        <v>187</v>
      </c>
      <c r="W71" s="59">
        <v>1</v>
      </c>
      <c r="X71" s="59">
        <v>1</v>
      </c>
      <c r="Y71" s="60">
        <v>0</v>
      </c>
      <c r="Z71" s="60" t="s">
        <v>276</v>
      </c>
      <c r="AA71" s="60">
        <v>0.33333333333333331</v>
      </c>
      <c r="AB71" s="60" t="s">
        <v>277</v>
      </c>
      <c r="AC71" s="59">
        <v>3</v>
      </c>
      <c r="AD71" s="105">
        <v>0</v>
      </c>
    </row>
    <row r="72" spans="1:30" x14ac:dyDescent="0.2">
      <c r="A72" s="83" t="str">
        <f t="shared" si="5"/>
        <v>3</v>
      </c>
      <c r="B72" s="86" t="str">
        <f t="shared" si="6"/>
        <v>John Bancroft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si="11"/>
        <v>1</v>
      </c>
      <c r="P72" s="56">
        <f t="shared" si="12"/>
        <v>0</v>
      </c>
      <c r="Q72" s="56">
        <f t="shared" si="13"/>
        <v>0</v>
      </c>
      <c r="R72" s="91">
        <f t="shared" si="14"/>
        <v>0</v>
      </c>
      <c r="S72" s="85">
        <f t="shared" si="15"/>
        <v>0</v>
      </c>
      <c r="U72" s="43" t="s">
        <v>191</v>
      </c>
      <c r="V72" s="86" t="s">
        <v>65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1</v>
      </c>
      <c r="AD72" s="105">
        <v>0</v>
      </c>
    </row>
    <row r="73" spans="1:30" x14ac:dyDescent="0.2">
      <c r="A73" s="83" t="str">
        <f t="shared" si="5"/>
        <v>11</v>
      </c>
      <c r="B73" s="86" t="str">
        <f t="shared" si="6"/>
        <v>Wayne Sibson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si="11"/>
        <v>1</v>
      </c>
      <c r="P73" s="56">
        <f t="shared" si="12"/>
        <v>0</v>
      </c>
      <c r="Q73" s="56">
        <f t="shared" si="13"/>
        <v>0</v>
      </c>
      <c r="R73" s="91">
        <f t="shared" si="14"/>
        <v>1</v>
      </c>
      <c r="S73" s="85">
        <f t="shared" si="15"/>
        <v>0</v>
      </c>
      <c r="U73" s="43" t="s">
        <v>113</v>
      </c>
      <c r="V73" s="86" t="s">
        <v>99</v>
      </c>
      <c r="W73" s="59">
        <v>1</v>
      </c>
      <c r="X73" s="59">
        <v>1</v>
      </c>
      <c r="Y73" s="60">
        <v>0</v>
      </c>
      <c r="Z73" s="60" t="s">
        <v>276</v>
      </c>
      <c r="AA73" s="60">
        <v>1</v>
      </c>
      <c r="AB73" s="60" t="s">
        <v>277</v>
      </c>
      <c r="AC73" s="59">
        <v>1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si="11"/>
        <v>0</v>
      </c>
      <c r="P74" s="56">
        <f t="shared" si="12"/>
        <v>0</v>
      </c>
      <c r="Q74" s="56">
        <f t="shared" si="13"/>
        <v>0</v>
      </c>
      <c r="R74" s="91">
        <f t="shared" si="14"/>
        <v>0</v>
      </c>
      <c r="S74" s="85">
        <f t="shared" si="15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si="11"/>
        <v>0</v>
      </c>
      <c r="P75" s="56">
        <f t="shared" si="12"/>
        <v>0</v>
      </c>
      <c r="Q75" s="56">
        <f t="shared" si="13"/>
        <v>0</v>
      </c>
      <c r="R75" s="91">
        <f t="shared" si="14"/>
        <v>0</v>
      </c>
      <c r="S75" s="85">
        <f t="shared" si="15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si="11"/>
        <v>0</v>
      </c>
      <c r="P76" s="56">
        <f t="shared" si="12"/>
        <v>0</v>
      </c>
      <c r="Q76" s="56">
        <f t="shared" si="13"/>
        <v>0</v>
      </c>
      <c r="R76" s="91">
        <f t="shared" si="14"/>
        <v>0</v>
      </c>
      <c r="S76" s="85">
        <f t="shared" si="15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Kevin Sibson</v>
      </c>
      <c r="C78" s="20">
        <v>35</v>
      </c>
      <c r="D78" s="21">
        <v>20</v>
      </c>
      <c r="E78" s="21">
        <v>2</v>
      </c>
      <c r="F78" s="22">
        <v>13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16">SUM(C22,G22,K22,O22,C50,G50,K50,O50,C78,G78,K78)</f>
        <v>275</v>
      </c>
      <c r="P78" s="21">
        <f t="shared" si="16"/>
        <v>149</v>
      </c>
      <c r="Q78" s="142">
        <f t="shared" si="16"/>
        <v>36</v>
      </c>
      <c r="R78" s="141"/>
      <c r="S78" s="143">
        <f>SUM(Q78/O78)</f>
        <v>0.13090909090909092</v>
      </c>
      <c r="V78" s="56" t="s">
        <v>23</v>
      </c>
      <c r="W78" s="59">
        <v>96</v>
      </c>
      <c r="X78" s="59">
        <v>96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16"/>
        <v>0</v>
      </c>
      <c r="P79" s="56">
        <f t="shared" si="16"/>
        <v>0</v>
      </c>
      <c r="Q79" s="56">
        <f t="shared" si="16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0.73333333333333328</v>
      </c>
      <c r="Z79" s="68"/>
      <c r="AA79" s="68">
        <v>5.833333333333333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16"/>
        <v>0</v>
      </c>
      <c r="P80" s="56">
        <f t="shared" si="16"/>
        <v>0</v>
      </c>
      <c r="Q80" s="56">
        <f t="shared" si="16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16"/>
        <v>0</v>
      </c>
      <c r="P81" s="26">
        <f t="shared" si="16"/>
        <v>0</v>
      </c>
      <c r="Q81" s="26">
        <f t="shared" si="1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17">SUM(C59:C76)</f>
        <v>35</v>
      </c>
      <c r="D82" s="29">
        <f t="shared" si="17"/>
        <v>20</v>
      </c>
      <c r="E82" s="29">
        <f t="shared" si="17"/>
        <v>2</v>
      </c>
      <c r="F82" s="29">
        <f t="shared" si="17"/>
        <v>13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275</v>
      </c>
      <c r="P82" s="29">
        <f t="shared" si="17"/>
        <v>149</v>
      </c>
      <c r="Q82" s="29">
        <f t="shared" si="17"/>
        <v>36</v>
      </c>
      <c r="R82" s="29">
        <f t="shared" si="17"/>
        <v>96</v>
      </c>
      <c r="S82" s="69">
        <f>AVERAGE(P82/O82)</f>
        <v>0.54181818181818187</v>
      </c>
      <c r="V82" s="122"/>
      <c r="W82" s="122"/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275</v>
      </c>
      <c r="D83" s="29">
        <f>SUM(P55,D82)</f>
        <v>149</v>
      </c>
      <c r="E83" s="29">
        <f>SUM(Q55,E82)</f>
        <v>36</v>
      </c>
      <c r="F83" s="29">
        <f>SUM(R55,F82)</f>
        <v>96</v>
      </c>
      <c r="G83" s="29">
        <f t="shared" ref="G83:M83" si="18">SUM(C83,G82)</f>
        <v>275</v>
      </c>
      <c r="H83" s="29">
        <f t="shared" si="18"/>
        <v>149</v>
      </c>
      <c r="I83" s="29">
        <f t="shared" si="18"/>
        <v>36</v>
      </c>
      <c r="J83" s="29">
        <f t="shared" si="18"/>
        <v>96</v>
      </c>
      <c r="K83" s="29">
        <f t="shared" si="18"/>
        <v>275</v>
      </c>
      <c r="L83" s="29">
        <f t="shared" si="18"/>
        <v>149</v>
      </c>
      <c r="M83" s="29">
        <f t="shared" si="18"/>
        <v>36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0.37656903765690375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9</v>
      </c>
      <c r="E86" s="73" t="s">
        <v>32</v>
      </c>
      <c r="V86" s="77" t="s">
        <v>29</v>
      </c>
      <c r="W86" s="61" t="s">
        <v>86</v>
      </c>
      <c r="X86" s="79">
        <v>0.86909090909090914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0:T41">
    <sortCondition ref="T30:T4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25" priority="5" stopIfTrue="1" operator="equal">
      <formula>$Y$79</formula>
    </cfRule>
  </conditionalFormatting>
  <conditionalFormatting sqref="AA59:AB74 AA77:AB77">
    <cfRule type="cellIs" dxfId="124" priority="6" stopIfTrue="1" operator="equal">
      <formula>$AA$79</formula>
    </cfRule>
  </conditionalFormatting>
  <conditionalFormatting sqref="Y75:Z75">
    <cfRule type="cellIs" dxfId="123" priority="3" stopIfTrue="1" operator="equal">
      <formula>$Y$79</formula>
    </cfRule>
  </conditionalFormatting>
  <conditionalFormatting sqref="AA75:AB75">
    <cfRule type="cellIs" dxfId="122" priority="4" stopIfTrue="1" operator="equal">
      <formula>$AA$79</formula>
    </cfRule>
  </conditionalFormatting>
  <conditionalFormatting sqref="Y76:Z76">
    <cfRule type="cellIs" dxfId="121" priority="1" stopIfTrue="1" operator="equal">
      <formula>$Y$79</formula>
    </cfRule>
  </conditionalFormatting>
  <conditionalFormatting sqref="AA76:AB76">
    <cfRule type="cellIs" dxfId="120" priority="2" stopIfTrue="1" operator="equal">
      <formula>$AA$79</formula>
    </cfRule>
  </conditionalFormatting>
  <pageMargins left="0.75" right="0.75" top="0.37" bottom="0.38" header="0.25" footer="0.5"/>
  <pageSetup scale="75" orientation="landscape" horizontalDpi="360" verticalDpi="36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73" t="s">
        <v>289</v>
      </c>
      <c r="D1" s="174"/>
      <c r="E1" s="175"/>
      <c r="F1" s="4">
        <v>0</v>
      </c>
      <c r="G1" s="173" t="s">
        <v>165</v>
      </c>
      <c r="H1" s="174"/>
      <c r="I1" s="175"/>
      <c r="J1" s="4">
        <v>5</v>
      </c>
      <c r="K1" s="173" t="s">
        <v>41</v>
      </c>
      <c r="L1" s="174"/>
      <c r="M1" s="175"/>
      <c r="N1" s="4">
        <v>5</v>
      </c>
      <c r="O1" s="180" t="s">
        <v>166</v>
      </c>
      <c r="P1" s="174"/>
      <c r="Q1" s="175"/>
      <c r="R1" s="5">
        <v>6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192</v>
      </c>
      <c r="B3" s="86" t="s">
        <v>229</v>
      </c>
      <c r="C3" s="116">
        <v>0</v>
      </c>
      <c r="D3" s="117">
        <v>0</v>
      </c>
      <c r="E3" s="117">
        <v>0</v>
      </c>
      <c r="F3" s="118">
        <v>0</v>
      </c>
      <c r="G3" s="116">
        <v>3</v>
      </c>
      <c r="H3" s="117">
        <v>3</v>
      </c>
      <c r="I3" s="117">
        <v>0</v>
      </c>
      <c r="J3" s="118">
        <v>0</v>
      </c>
      <c r="K3" s="116">
        <v>6</v>
      </c>
      <c r="L3" s="117">
        <v>5</v>
      </c>
      <c r="M3" s="117">
        <v>0</v>
      </c>
      <c r="N3" s="118">
        <v>2</v>
      </c>
      <c r="O3" s="12">
        <v>4</v>
      </c>
      <c r="P3" s="13">
        <v>1</v>
      </c>
      <c r="Q3" s="13">
        <v>1</v>
      </c>
      <c r="R3" s="14">
        <v>1</v>
      </c>
      <c r="S3" s="17"/>
      <c r="T3" s="99"/>
    </row>
    <row r="4" spans="1:20" x14ac:dyDescent="0.2">
      <c r="A4" s="83" t="s">
        <v>113</v>
      </c>
      <c r="B4" s="86" t="s">
        <v>410</v>
      </c>
      <c r="C4" s="116"/>
      <c r="D4" s="117"/>
      <c r="E4" s="117"/>
      <c r="F4" s="118"/>
      <c r="G4" s="116"/>
      <c r="H4" s="117"/>
      <c r="I4" s="117"/>
      <c r="J4" s="118"/>
      <c r="K4" s="116">
        <v>6</v>
      </c>
      <c r="L4" s="117">
        <v>3</v>
      </c>
      <c r="M4" s="117">
        <v>1</v>
      </c>
      <c r="N4" s="118">
        <v>1</v>
      </c>
      <c r="O4" s="12">
        <v>6</v>
      </c>
      <c r="P4" s="13">
        <v>3</v>
      </c>
      <c r="Q4" s="13">
        <v>1</v>
      </c>
      <c r="R4" s="14">
        <v>0</v>
      </c>
      <c r="S4" s="17"/>
      <c r="T4" s="99"/>
    </row>
    <row r="5" spans="1:20" x14ac:dyDescent="0.2">
      <c r="A5" s="83" t="s">
        <v>197</v>
      </c>
      <c r="B5" s="86" t="s">
        <v>64</v>
      </c>
      <c r="C5" s="116">
        <v>2</v>
      </c>
      <c r="D5" s="117">
        <v>1</v>
      </c>
      <c r="E5" s="117">
        <v>0</v>
      </c>
      <c r="F5" s="118">
        <v>0</v>
      </c>
      <c r="G5" s="116"/>
      <c r="H5" s="117"/>
      <c r="I5" s="117"/>
      <c r="J5" s="118"/>
      <c r="K5" s="116">
        <v>5</v>
      </c>
      <c r="L5" s="117">
        <v>3</v>
      </c>
      <c r="M5" s="117">
        <v>1</v>
      </c>
      <c r="N5" s="118">
        <v>0</v>
      </c>
      <c r="O5" s="12"/>
      <c r="P5" s="130"/>
      <c r="Q5" s="13"/>
      <c r="R5" s="14"/>
      <c r="S5" s="17"/>
      <c r="T5" s="99"/>
    </row>
    <row r="6" spans="1:20" x14ac:dyDescent="0.2">
      <c r="A6" s="83" t="s">
        <v>177</v>
      </c>
      <c r="B6" s="86" t="s">
        <v>148</v>
      </c>
      <c r="C6" s="116">
        <v>5</v>
      </c>
      <c r="D6" s="117">
        <v>3</v>
      </c>
      <c r="E6" s="117">
        <v>2</v>
      </c>
      <c r="F6" s="118">
        <v>0</v>
      </c>
      <c r="G6" s="116"/>
      <c r="H6" s="117"/>
      <c r="I6" s="117"/>
      <c r="J6" s="118"/>
      <c r="K6" s="116">
        <v>5</v>
      </c>
      <c r="L6" s="117">
        <v>3</v>
      </c>
      <c r="M6" s="117">
        <v>1</v>
      </c>
      <c r="N6" s="118">
        <v>0</v>
      </c>
      <c r="O6" s="12">
        <v>6</v>
      </c>
      <c r="P6" s="130">
        <v>5</v>
      </c>
      <c r="Q6" s="13">
        <v>1</v>
      </c>
      <c r="R6" s="14">
        <v>0</v>
      </c>
      <c r="S6" s="17" t="s">
        <v>8</v>
      </c>
      <c r="T6" s="99"/>
    </row>
    <row r="7" spans="1:20" x14ac:dyDescent="0.2">
      <c r="A7" s="83" t="s">
        <v>182</v>
      </c>
      <c r="B7" s="86" t="s">
        <v>50</v>
      </c>
      <c r="C7" s="116"/>
      <c r="D7" s="117"/>
      <c r="E7" s="117"/>
      <c r="F7" s="118"/>
      <c r="G7" s="116"/>
      <c r="H7" s="117"/>
      <c r="I7" s="117"/>
      <c r="J7" s="118"/>
      <c r="K7" s="116">
        <v>5</v>
      </c>
      <c r="L7" s="117">
        <v>4</v>
      </c>
      <c r="M7" s="117">
        <v>1</v>
      </c>
      <c r="N7" s="118">
        <v>7</v>
      </c>
      <c r="O7" s="12"/>
      <c r="P7" s="130"/>
      <c r="Q7" s="13"/>
      <c r="R7" s="14"/>
      <c r="S7" s="17"/>
      <c r="T7" s="99"/>
    </row>
    <row r="8" spans="1:20" x14ac:dyDescent="0.2">
      <c r="A8" s="83" t="s">
        <v>112</v>
      </c>
      <c r="B8" s="86" t="s">
        <v>154</v>
      </c>
      <c r="C8" s="116">
        <v>4</v>
      </c>
      <c r="D8" s="117">
        <v>4</v>
      </c>
      <c r="E8" s="117">
        <v>0</v>
      </c>
      <c r="F8" s="118">
        <v>0</v>
      </c>
      <c r="G8" s="116">
        <v>3</v>
      </c>
      <c r="H8" s="117">
        <v>3</v>
      </c>
      <c r="I8" s="117">
        <v>0</v>
      </c>
      <c r="J8" s="118">
        <v>1</v>
      </c>
      <c r="K8" s="116">
        <v>0</v>
      </c>
      <c r="L8" s="117">
        <v>0</v>
      </c>
      <c r="M8" s="117">
        <v>0</v>
      </c>
      <c r="N8" s="118">
        <v>0</v>
      </c>
      <c r="O8" s="12">
        <v>5</v>
      </c>
      <c r="P8" s="130">
        <v>4</v>
      </c>
      <c r="Q8" s="13">
        <v>0</v>
      </c>
      <c r="R8" s="14">
        <v>2</v>
      </c>
      <c r="S8" s="17"/>
      <c r="T8" s="99"/>
    </row>
    <row r="9" spans="1:20" x14ac:dyDescent="0.2">
      <c r="A9" s="83" t="s">
        <v>169</v>
      </c>
      <c r="B9" s="86" t="s">
        <v>124</v>
      </c>
      <c r="C9" s="12">
        <v>5</v>
      </c>
      <c r="D9" s="130">
        <v>4</v>
      </c>
      <c r="E9" s="130">
        <v>1</v>
      </c>
      <c r="F9" s="14">
        <v>0</v>
      </c>
      <c r="G9" s="116">
        <v>3</v>
      </c>
      <c r="H9" s="117">
        <v>1</v>
      </c>
      <c r="I9" s="117">
        <v>1</v>
      </c>
      <c r="J9" s="118">
        <v>0</v>
      </c>
      <c r="K9" s="116"/>
      <c r="L9" s="117"/>
      <c r="M9" s="117"/>
      <c r="N9" s="118"/>
      <c r="O9" s="12"/>
      <c r="P9" s="130"/>
      <c r="Q9" s="13"/>
      <c r="R9" s="14"/>
      <c r="S9" s="17"/>
      <c r="T9" s="99"/>
    </row>
    <row r="10" spans="1:20" x14ac:dyDescent="0.2">
      <c r="A10" s="83" t="s">
        <v>181</v>
      </c>
      <c r="B10" s="86" t="s">
        <v>274</v>
      </c>
      <c r="C10" s="116">
        <v>4</v>
      </c>
      <c r="D10" s="117">
        <v>4</v>
      </c>
      <c r="E10" s="117">
        <v>0</v>
      </c>
      <c r="F10" s="118">
        <v>0</v>
      </c>
      <c r="G10" s="116">
        <v>3</v>
      </c>
      <c r="H10" s="117">
        <v>2</v>
      </c>
      <c r="I10" s="117">
        <v>0</v>
      </c>
      <c r="J10" s="118">
        <v>0</v>
      </c>
      <c r="K10" s="116"/>
      <c r="L10" s="117"/>
      <c r="M10" s="117"/>
      <c r="N10" s="118"/>
      <c r="O10" s="15">
        <v>5</v>
      </c>
      <c r="P10" s="130">
        <v>4</v>
      </c>
      <c r="Q10" s="13">
        <v>0</v>
      </c>
      <c r="R10" s="14">
        <v>0</v>
      </c>
      <c r="S10" s="17"/>
      <c r="T10" s="99"/>
    </row>
    <row r="11" spans="1:20" x14ac:dyDescent="0.2">
      <c r="A11" s="83" t="s">
        <v>110</v>
      </c>
      <c r="B11" s="86" t="s">
        <v>198</v>
      </c>
      <c r="C11" s="12">
        <v>3</v>
      </c>
      <c r="D11" s="130">
        <v>3</v>
      </c>
      <c r="E11" s="130">
        <v>0</v>
      </c>
      <c r="F11" s="14">
        <v>0</v>
      </c>
      <c r="G11" s="12">
        <v>4</v>
      </c>
      <c r="H11" s="130">
        <v>3</v>
      </c>
      <c r="I11" s="130">
        <v>1</v>
      </c>
      <c r="J11" s="14">
        <v>0</v>
      </c>
      <c r="K11" s="12">
        <v>6</v>
      </c>
      <c r="L11" s="130">
        <v>6</v>
      </c>
      <c r="M11" s="130">
        <v>0</v>
      </c>
      <c r="N11" s="14">
        <v>0</v>
      </c>
      <c r="O11" s="15">
        <v>6</v>
      </c>
      <c r="P11" s="130">
        <v>3</v>
      </c>
      <c r="Q11" s="13">
        <v>2</v>
      </c>
      <c r="R11" s="16">
        <v>0</v>
      </c>
      <c r="S11" s="17"/>
      <c r="T11" s="99"/>
    </row>
    <row r="12" spans="1:20" x14ac:dyDescent="0.2">
      <c r="A12" s="83" t="s">
        <v>188</v>
      </c>
      <c r="B12" s="86" t="s">
        <v>209</v>
      </c>
      <c r="C12" s="116">
        <v>0</v>
      </c>
      <c r="D12" s="117">
        <v>0</v>
      </c>
      <c r="E12" s="130">
        <v>0</v>
      </c>
      <c r="F12" s="14">
        <v>4</v>
      </c>
      <c r="G12" s="12">
        <v>0</v>
      </c>
      <c r="H12" s="130">
        <v>0</v>
      </c>
      <c r="I12" s="130">
        <v>0</v>
      </c>
      <c r="J12" s="14">
        <v>4</v>
      </c>
      <c r="K12" s="12"/>
      <c r="L12" s="130"/>
      <c r="M12" s="130"/>
      <c r="N12" s="14"/>
      <c r="O12" s="15">
        <v>0</v>
      </c>
      <c r="P12" s="130">
        <v>0</v>
      </c>
      <c r="Q12" s="13">
        <v>0</v>
      </c>
      <c r="R12" s="16">
        <v>5</v>
      </c>
      <c r="S12" s="17"/>
      <c r="T12" s="99"/>
    </row>
    <row r="13" spans="1:20" x14ac:dyDescent="0.2">
      <c r="A13" s="83" t="s">
        <v>107</v>
      </c>
      <c r="B13" s="86" t="s">
        <v>329</v>
      </c>
      <c r="C13" s="116">
        <v>4</v>
      </c>
      <c r="D13" s="117">
        <v>2</v>
      </c>
      <c r="E13" s="130">
        <v>2</v>
      </c>
      <c r="F13" s="14">
        <v>1</v>
      </c>
      <c r="G13" s="12">
        <v>3</v>
      </c>
      <c r="H13" s="130">
        <v>1</v>
      </c>
      <c r="I13" s="130">
        <v>2</v>
      </c>
      <c r="J13" s="14">
        <v>3</v>
      </c>
      <c r="K13" s="12"/>
      <c r="L13" s="130"/>
      <c r="M13" s="130"/>
      <c r="N13" s="14"/>
      <c r="O13" s="15">
        <v>2</v>
      </c>
      <c r="P13" s="130">
        <v>2</v>
      </c>
      <c r="Q13" s="13">
        <v>0</v>
      </c>
      <c r="R13" s="16">
        <v>1</v>
      </c>
      <c r="S13" s="17"/>
      <c r="T13" s="99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"/>
      <c r="R14" s="16"/>
      <c r="S14" s="17"/>
      <c r="T14" s="99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"/>
      <c r="R15" s="16"/>
      <c r="S15" s="17"/>
      <c r="T15" s="99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  <c r="T16" s="99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204</v>
      </c>
      <c r="C22" s="20">
        <v>27</v>
      </c>
      <c r="D22" s="21">
        <v>21</v>
      </c>
      <c r="E22" s="21">
        <v>5</v>
      </c>
      <c r="F22" s="22">
        <v>5</v>
      </c>
      <c r="G22" s="20">
        <v>19</v>
      </c>
      <c r="H22" s="21">
        <v>13</v>
      </c>
      <c r="I22" s="21">
        <v>4</v>
      </c>
      <c r="J22" s="22">
        <v>8</v>
      </c>
      <c r="K22" s="20">
        <v>33</v>
      </c>
      <c r="L22" s="21">
        <v>24</v>
      </c>
      <c r="M22" s="21">
        <v>4</v>
      </c>
      <c r="N22" s="22">
        <v>10</v>
      </c>
      <c r="O22" s="20">
        <v>34</v>
      </c>
      <c r="P22" s="21">
        <v>22</v>
      </c>
      <c r="Q22" s="21">
        <v>5</v>
      </c>
      <c r="R22" s="23">
        <v>9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27</v>
      </c>
      <c r="D26" s="29">
        <f t="shared" si="0"/>
        <v>21</v>
      </c>
      <c r="E26" s="29">
        <f t="shared" si="0"/>
        <v>5</v>
      </c>
      <c r="F26" s="29">
        <f t="shared" si="0"/>
        <v>5</v>
      </c>
      <c r="G26" s="29">
        <f t="shared" si="0"/>
        <v>19</v>
      </c>
      <c r="H26" s="29">
        <f t="shared" si="0"/>
        <v>13</v>
      </c>
      <c r="I26" s="29">
        <f t="shared" si="0"/>
        <v>4</v>
      </c>
      <c r="J26" s="29">
        <f t="shared" si="0"/>
        <v>8</v>
      </c>
      <c r="K26" s="29">
        <f t="shared" si="0"/>
        <v>33</v>
      </c>
      <c r="L26" s="29">
        <f t="shared" si="0"/>
        <v>24</v>
      </c>
      <c r="M26" s="29">
        <f t="shared" si="0"/>
        <v>4</v>
      </c>
      <c r="N26" s="29">
        <f t="shared" si="0"/>
        <v>10</v>
      </c>
      <c r="O26" s="29">
        <f t="shared" si="0"/>
        <v>34</v>
      </c>
      <c r="P26" s="29">
        <f t="shared" si="0"/>
        <v>22</v>
      </c>
      <c r="Q26" s="29">
        <f t="shared" si="0"/>
        <v>5</v>
      </c>
      <c r="R26" s="29">
        <f t="shared" si="0"/>
        <v>9</v>
      </c>
      <c r="S26" s="24"/>
    </row>
    <row r="27" spans="1:24" ht="13.5" thickBot="1" x14ac:dyDescent="0.25">
      <c r="A27" s="18"/>
      <c r="B27" s="28" t="s">
        <v>11</v>
      </c>
      <c r="C27" s="30">
        <f>C26</f>
        <v>27</v>
      </c>
      <c r="D27" s="30">
        <f>D26</f>
        <v>21</v>
      </c>
      <c r="E27" s="30">
        <f>E26</f>
        <v>5</v>
      </c>
      <c r="F27" s="30">
        <f>F26</f>
        <v>5</v>
      </c>
      <c r="G27" s="30">
        <f t="shared" ref="G27:R27" si="1">SUM(C27,G26)</f>
        <v>46</v>
      </c>
      <c r="H27" s="30">
        <f t="shared" si="1"/>
        <v>34</v>
      </c>
      <c r="I27" s="30">
        <f t="shared" si="1"/>
        <v>9</v>
      </c>
      <c r="J27" s="30">
        <f t="shared" si="1"/>
        <v>13</v>
      </c>
      <c r="K27" s="30">
        <f t="shared" si="1"/>
        <v>79</v>
      </c>
      <c r="L27" s="30">
        <f t="shared" si="1"/>
        <v>58</v>
      </c>
      <c r="M27" s="30">
        <f t="shared" si="1"/>
        <v>13</v>
      </c>
      <c r="N27" s="30">
        <f t="shared" si="1"/>
        <v>23</v>
      </c>
      <c r="O27" s="31">
        <f t="shared" si="1"/>
        <v>113</v>
      </c>
      <c r="P27" s="30">
        <f t="shared" si="1"/>
        <v>80</v>
      </c>
      <c r="Q27" s="30">
        <f t="shared" si="1"/>
        <v>18</v>
      </c>
      <c r="R27" s="32">
        <f t="shared" si="1"/>
        <v>32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74</v>
      </c>
      <c r="D29" s="174"/>
      <c r="E29" s="175"/>
      <c r="F29" s="4">
        <v>18</v>
      </c>
      <c r="G29" s="173" t="s">
        <v>38</v>
      </c>
      <c r="H29" s="174"/>
      <c r="I29" s="175"/>
      <c r="J29" s="4">
        <v>21</v>
      </c>
      <c r="K29" s="173" t="s">
        <v>39</v>
      </c>
      <c r="L29" s="174"/>
      <c r="M29" s="175"/>
      <c r="N29" s="4">
        <v>15</v>
      </c>
      <c r="O29" s="180" t="s">
        <v>93</v>
      </c>
      <c r="P29" s="174"/>
      <c r="Q29" s="175"/>
      <c r="R29" s="5">
        <v>43</v>
      </c>
      <c r="S29" s="38"/>
      <c r="T29" s="99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T30" s="99"/>
      <c r="U30" s="39"/>
      <c r="V30" s="39"/>
      <c r="W30" s="39"/>
      <c r="X30" s="39"/>
    </row>
    <row r="31" spans="1:24" x14ac:dyDescent="0.2">
      <c r="A31" s="83" t="str">
        <f t="shared" ref="A31:B48" si="2">A3</f>
        <v>18</v>
      </c>
      <c r="B31" s="86" t="str">
        <f t="shared" si="2"/>
        <v>Darryl Minor</v>
      </c>
      <c r="C31" s="12">
        <v>6</v>
      </c>
      <c r="D31" s="13">
        <v>4</v>
      </c>
      <c r="E31" s="13">
        <v>1</v>
      </c>
      <c r="F31" s="14">
        <v>2</v>
      </c>
      <c r="G31" s="12">
        <v>5</v>
      </c>
      <c r="H31" s="13">
        <v>2</v>
      </c>
      <c r="I31" s="13">
        <v>1</v>
      </c>
      <c r="J31" s="14">
        <v>1</v>
      </c>
      <c r="K31" s="12">
        <v>8</v>
      </c>
      <c r="L31" s="13">
        <v>4</v>
      </c>
      <c r="M31" s="13">
        <v>3</v>
      </c>
      <c r="N31" s="14">
        <v>1</v>
      </c>
      <c r="O31" s="15">
        <v>9</v>
      </c>
      <c r="P31" s="13">
        <v>7</v>
      </c>
      <c r="Q31" s="13">
        <v>0</v>
      </c>
      <c r="R31" s="16">
        <v>1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11</v>
      </c>
      <c r="B32" s="86" t="str">
        <f t="shared" si="2"/>
        <v>John Kibodeaux</v>
      </c>
      <c r="C32" s="12">
        <v>6</v>
      </c>
      <c r="D32" s="13">
        <v>1</v>
      </c>
      <c r="E32" s="13">
        <v>1</v>
      </c>
      <c r="F32" s="14">
        <v>2</v>
      </c>
      <c r="G32" s="12">
        <v>5</v>
      </c>
      <c r="H32" s="13">
        <v>3</v>
      </c>
      <c r="I32" s="13">
        <v>1</v>
      </c>
      <c r="J32" s="14">
        <v>2</v>
      </c>
      <c r="K32" s="12">
        <v>8</v>
      </c>
      <c r="L32" s="13">
        <v>5</v>
      </c>
      <c r="M32" s="13">
        <v>1</v>
      </c>
      <c r="N32" s="14">
        <v>2</v>
      </c>
      <c r="O32" s="15">
        <v>9</v>
      </c>
      <c r="P32" s="13">
        <v>5</v>
      </c>
      <c r="Q32" s="13">
        <v>2</v>
      </c>
      <c r="R32" s="16">
        <v>2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14</v>
      </c>
      <c r="B33" s="86" t="str">
        <f t="shared" si="2"/>
        <v>Seth Clark</v>
      </c>
      <c r="C33" s="12">
        <v>6</v>
      </c>
      <c r="D33" s="13">
        <v>3</v>
      </c>
      <c r="E33" s="13">
        <v>2</v>
      </c>
      <c r="F33" s="14">
        <v>0</v>
      </c>
      <c r="G33" s="12">
        <v>5</v>
      </c>
      <c r="H33" s="13">
        <v>1</v>
      </c>
      <c r="I33" s="13">
        <v>0</v>
      </c>
      <c r="J33" s="14">
        <v>0</v>
      </c>
      <c r="K33" s="12">
        <v>7</v>
      </c>
      <c r="L33" s="13">
        <v>5</v>
      </c>
      <c r="M33" s="13">
        <v>0</v>
      </c>
      <c r="N33" s="14">
        <v>0</v>
      </c>
      <c r="O33" s="15">
        <v>9</v>
      </c>
      <c r="P33" s="13">
        <v>7</v>
      </c>
      <c r="Q33" s="13">
        <v>0</v>
      </c>
      <c r="R33" s="16">
        <v>1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13</v>
      </c>
      <c r="B34" s="86" t="str">
        <f t="shared" si="2"/>
        <v>Joseph Fleeks</v>
      </c>
      <c r="C34" s="12">
        <v>6</v>
      </c>
      <c r="D34" s="13">
        <v>6</v>
      </c>
      <c r="E34" s="13">
        <v>0</v>
      </c>
      <c r="F34" s="14">
        <v>3</v>
      </c>
      <c r="G34" s="12">
        <v>5</v>
      </c>
      <c r="H34" s="13">
        <v>1</v>
      </c>
      <c r="I34" s="13">
        <v>1</v>
      </c>
      <c r="J34" s="14">
        <v>5</v>
      </c>
      <c r="K34" s="12"/>
      <c r="L34" s="13"/>
      <c r="M34" s="13"/>
      <c r="N34" s="14"/>
      <c r="O34" s="15">
        <v>2</v>
      </c>
      <c r="P34" s="13">
        <v>2</v>
      </c>
      <c r="Q34" s="13">
        <v>0</v>
      </c>
      <c r="R34" s="16">
        <v>0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12</v>
      </c>
      <c r="B35" s="86" t="str">
        <f t="shared" si="2"/>
        <v>Blake Boudreaux</v>
      </c>
      <c r="C35" s="12">
        <v>0</v>
      </c>
      <c r="D35" s="13">
        <v>0</v>
      </c>
      <c r="E35" s="13">
        <v>0</v>
      </c>
      <c r="F35" s="14">
        <v>3</v>
      </c>
      <c r="G35" s="12">
        <v>0</v>
      </c>
      <c r="H35" s="13">
        <v>0</v>
      </c>
      <c r="I35" s="13">
        <v>0</v>
      </c>
      <c r="J35" s="14">
        <v>3</v>
      </c>
      <c r="K35" s="12">
        <v>7</v>
      </c>
      <c r="L35" s="13">
        <v>5</v>
      </c>
      <c r="M35" s="13">
        <v>0</v>
      </c>
      <c r="N35" s="14">
        <v>3</v>
      </c>
      <c r="O35" s="15">
        <v>1</v>
      </c>
      <c r="P35" s="13">
        <v>0</v>
      </c>
      <c r="Q35" s="13">
        <v>0</v>
      </c>
      <c r="R35" s="16">
        <v>0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2</v>
      </c>
      <c r="B36" s="86" t="str">
        <f t="shared" si="2"/>
        <v>Jason Walters</v>
      </c>
      <c r="C36" s="12">
        <v>6</v>
      </c>
      <c r="D36" s="13">
        <v>3</v>
      </c>
      <c r="E36" s="13">
        <v>1</v>
      </c>
      <c r="F36" s="14">
        <v>0</v>
      </c>
      <c r="G36" s="12">
        <v>4</v>
      </c>
      <c r="H36" s="13">
        <v>1</v>
      </c>
      <c r="I36" s="13">
        <v>0</v>
      </c>
      <c r="J36" s="14">
        <v>1</v>
      </c>
      <c r="K36" s="12">
        <v>7</v>
      </c>
      <c r="L36" s="13">
        <v>1</v>
      </c>
      <c r="M36" s="13">
        <v>0</v>
      </c>
      <c r="N36" s="14">
        <v>1</v>
      </c>
      <c r="O36" s="15">
        <v>2</v>
      </c>
      <c r="P36" s="13">
        <v>1</v>
      </c>
      <c r="Q36" s="13">
        <v>0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10</v>
      </c>
      <c r="B37" s="86" t="str">
        <f t="shared" si="2"/>
        <v>Jacory Wiley</v>
      </c>
      <c r="C37" s="12"/>
      <c r="D37" s="13"/>
      <c r="E37" s="13"/>
      <c r="F37" s="14"/>
      <c r="G37" s="12">
        <v>1</v>
      </c>
      <c r="H37" s="13">
        <v>0</v>
      </c>
      <c r="I37" s="13">
        <v>1</v>
      </c>
      <c r="J37" s="14">
        <v>0</v>
      </c>
      <c r="K37" s="12"/>
      <c r="L37" s="13"/>
      <c r="M37" s="13"/>
      <c r="N37" s="14"/>
      <c r="O37" s="15">
        <v>7</v>
      </c>
      <c r="P37" s="13">
        <v>4</v>
      </c>
      <c r="Q37" s="13">
        <v>1</v>
      </c>
      <c r="R37" s="16">
        <v>0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15</v>
      </c>
      <c r="B38" s="86" t="str">
        <f t="shared" si="2"/>
        <v>Jamelle Hodges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>
        <v>6</v>
      </c>
      <c r="P38" s="13">
        <v>2</v>
      </c>
      <c r="Q38" s="13">
        <v>0</v>
      </c>
      <c r="R38" s="16">
        <v>0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7</v>
      </c>
      <c r="B39" s="86" t="str">
        <f t="shared" si="2"/>
        <v>Tanner Gers</v>
      </c>
      <c r="C39" s="12">
        <v>6</v>
      </c>
      <c r="D39" s="13">
        <v>4</v>
      </c>
      <c r="E39" s="13">
        <v>1</v>
      </c>
      <c r="F39" s="14">
        <v>0</v>
      </c>
      <c r="G39" s="12">
        <v>5</v>
      </c>
      <c r="H39" s="13">
        <v>4</v>
      </c>
      <c r="I39" s="13">
        <v>0</v>
      </c>
      <c r="J39" s="14">
        <v>0</v>
      </c>
      <c r="K39" s="12">
        <v>8</v>
      </c>
      <c r="L39" s="13">
        <v>7</v>
      </c>
      <c r="M39" s="13">
        <v>0</v>
      </c>
      <c r="N39" s="14">
        <v>0</v>
      </c>
      <c r="O39" s="15">
        <v>9</v>
      </c>
      <c r="P39" s="13">
        <v>8</v>
      </c>
      <c r="Q39" s="13">
        <v>1</v>
      </c>
      <c r="R39" s="16">
        <v>0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32</v>
      </c>
      <c r="B40" s="86" t="str">
        <f t="shared" si="2"/>
        <v>Greg Gontaryk</v>
      </c>
      <c r="C40" s="12"/>
      <c r="D40" s="13"/>
      <c r="E40" s="13"/>
      <c r="F40" s="14"/>
      <c r="G40" s="12"/>
      <c r="H40" s="13"/>
      <c r="I40" s="13"/>
      <c r="J40" s="14"/>
      <c r="K40" s="12">
        <v>0</v>
      </c>
      <c r="L40" s="13">
        <v>0</v>
      </c>
      <c r="M40" s="13">
        <v>0</v>
      </c>
      <c r="N40" s="14">
        <v>2</v>
      </c>
      <c r="O40" s="15">
        <v>0</v>
      </c>
      <c r="P40" s="13">
        <v>0</v>
      </c>
      <c r="Q40" s="13">
        <v>0</v>
      </c>
      <c r="R40" s="16">
        <v>3</v>
      </c>
      <c r="S40" s="17"/>
      <c r="T40" s="99"/>
      <c r="U40" s="43"/>
      <c r="V40" s="39"/>
      <c r="W40" s="44"/>
      <c r="X40" s="39"/>
    </row>
    <row r="41" spans="1:24" ht="12.75" customHeight="1" x14ac:dyDescent="0.2">
      <c r="A41" s="83" t="str">
        <f t="shared" si="2"/>
        <v>9</v>
      </c>
      <c r="B41" s="86" t="str">
        <f t="shared" si="2"/>
        <v>Lee Rodriguez</v>
      </c>
      <c r="C41" s="12"/>
      <c r="D41" s="13"/>
      <c r="E41" s="13"/>
      <c r="F41" s="14"/>
      <c r="G41" s="12"/>
      <c r="H41" s="13"/>
      <c r="I41" s="13"/>
      <c r="J41" s="14"/>
      <c r="K41" s="12">
        <v>0</v>
      </c>
      <c r="L41" s="13">
        <v>0</v>
      </c>
      <c r="M41" s="13">
        <v>0</v>
      </c>
      <c r="N41" s="14">
        <v>1</v>
      </c>
      <c r="O41" s="15">
        <v>1</v>
      </c>
      <c r="P41" s="13">
        <v>1</v>
      </c>
      <c r="Q41" s="13">
        <v>0</v>
      </c>
      <c r="R41" s="16">
        <v>0</v>
      </c>
      <c r="S41" s="17"/>
      <c r="T41" s="99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Fonzie Medrano</v>
      </c>
      <c r="C50" s="20">
        <v>36</v>
      </c>
      <c r="D50" s="21">
        <v>21</v>
      </c>
      <c r="E50" s="21">
        <v>6</v>
      </c>
      <c r="F50" s="22">
        <v>10</v>
      </c>
      <c r="G50" s="20">
        <v>30</v>
      </c>
      <c r="H50" s="21">
        <v>12</v>
      </c>
      <c r="I50" s="21">
        <v>4</v>
      </c>
      <c r="J50" s="22">
        <v>12</v>
      </c>
      <c r="K50" s="20">
        <v>45</v>
      </c>
      <c r="L50" s="21">
        <v>27</v>
      </c>
      <c r="M50" s="21">
        <v>4</v>
      </c>
      <c r="N50" s="22">
        <v>10</v>
      </c>
      <c r="O50" s="20">
        <v>55</v>
      </c>
      <c r="P50" s="21">
        <v>37</v>
      </c>
      <c r="Q50" s="21">
        <v>4</v>
      </c>
      <c r="R50" s="23">
        <v>7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36</v>
      </c>
      <c r="D54" s="29">
        <f t="shared" si="3"/>
        <v>21</v>
      </c>
      <c r="E54" s="29">
        <f t="shared" si="3"/>
        <v>6</v>
      </c>
      <c r="F54" s="29">
        <f t="shared" si="3"/>
        <v>10</v>
      </c>
      <c r="G54" s="29">
        <f t="shared" si="3"/>
        <v>30</v>
      </c>
      <c r="H54" s="29">
        <f t="shared" si="3"/>
        <v>12</v>
      </c>
      <c r="I54" s="29">
        <f t="shared" si="3"/>
        <v>4</v>
      </c>
      <c r="J54" s="29">
        <f t="shared" si="3"/>
        <v>12</v>
      </c>
      <c r="K54" s="29">
        <f t="shared" si="3"/>
        <v>45</v>
      </c>
      <c r="L54" s="29">
        <f t="shared" si="3"/>
        <v>27</v>
      </c>
      <c r="M54" s="29">
        <f t="shared" si="3"/>
        <v>4</v>
      </c>
      <c r="N54" s="29">
        <f t="shared" si="3"/>
        <v>10</v>
      </c>
      <c r="O54" s="29">
        <f t="shared" si="3"/>
        <v>55</v>
      </c>
      <c r="P54" s="29">
        <f t="shared" si="3"/>
        <v>37</v>
      </c>
      <c r="Q54" s="29">
        <f t="shared" si="3"/>
        <v>4</v>
      </c>
      <c r="R54" s="29">
        <f t="shared" si="3"/>
        <v>7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149</v>
      </c>
      <c r="D55" s="30">
        <f>SUM(P27,D54)</f>
        <v>101</v>
      </c>
      <c r="E55" s="30">
        <f>SUM(Q27,E54)</f>
        <v>24</v>
      </c>
      <c r="F55" s="30">
        <f>SUM(R27,F54)</f>
        <v>42</v>
      </c>
      <c r="G55" s="30">
        <f t="shared" ref="G55:R55" si="4">SUM(C55,G54)</f>
        <v>179</v>
      </c>
      <c r="H55" s="30">
        <f t="shared" si="4"/>
        <v>113</v>
      </c>
      <c r="I55" s="30">
        <f t="shared" si="4"/>
        <v>28</v>
      </c>
      <c r="J55" s="30">
        <f t="shared" si="4"/>
        <v>54</v>
      </c>
      <c r="K55" s="30">
        <f t="shared" si="4"/>
        <v>224</v>
      </c>
      <c r="L55" s="30">
        <f t="shared" si="4"/>
        <v>140</v>
      </c>
      <c r="M55" s="30">
        <f t="shared" si="4"/>
        <v>32</v>
      </c>
      <c r="N55" s="30">
        <f t="shared" si="4"/>
        <v>64</v>
      </c>
      <c r="O55" s="31">
        <f t="shared" si="4"/>
        <v>279</v>
      </c>
      <c r="P55" s="30">
        <f t="shared" si="4"/>
        <v>177</v>
      </c>
      <c r="Q55" s="30">
        <f t="shared" si="4"/>
        <v>36</v>
      </c>
      <c r="R55" s="32">
        <f t="shared" si="4"/>
        <v>71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113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18</v>
      </c>
      <c r="B59" s="86" t="str">
        <f t="shared" ref="B59:B76" si="6">B31</f>
        <v>Darryl Minor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41</v>
      </c>
      <c r="P59" s="88">
        <f>SUM(D3,H3,L3,P3,D31,H31,L31,P31,D59,H59,L59)</f>
        <v>26</v>
      </c>
      <c r="Q59" s="88">
        <f>SUM(E3,I3,M3,Q3,E31,I31,M31,Q31,E59,I59,M59)</f>
        <v>6</v>
      </c>
      <c r="R59" s="89">
        <f>SUM(F3,J3,N3,R3,F31,J31,N31,R31,F59,J59,N59)</f>
        <v>8</v>
      </c>
      <c r="S59" s="84">
        <f>IF(O59=0,0,AVERAGE(P59/O59))</f>
        <v>0.63414634146341464</v>
      </c>
      <c r="U59" s="43" t="s">
        <v>192</v>
      </c>
      <c r="V59" s="86" t="s">
        <v>229</v>
      </c>
      <c r="W59" s="59">
        <v>8</v>
      </c>
      <c r="X59" s="59">
        <v>8</v>
      </c>
      <c r="Y59" s="60">
        <v>0.63414634146341464</v>
      </c>
      <c r="Z59" s="60" t="s">
        <v>270</v>
      </c>
      <c r="AA59" s="60">
        <v>1</v>
      </c>
      <c r="AB59" s="60" t="s">
        <v>270</v>
      </c>
      <c r="AC59" s="59">
        <v>8</v>
      </c>
      <c r="AD59" s="105">
        <v>0.63414634146341464</v>
      </c>
    </row>
    <row r="60" spans="1:30" x14ac:dyDescent="0.2">
      <c r="A60" s="83" t="str">
        <f t="shared" si="5"/>
        <v>11</v>
      </c>
      <c r="B60" s="86" t="str">
        <f t="shared" si="6"/>
        <v>John Kibodeaux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40</v>
      </c>
      <c r="P60" s="56">
        <f t="shared" si="7"/>
        <v>20</v>
      </c>
      <c r="Q60" s="56">
        <f t="shared" si="7"/>
        <v>7</v>
      </c>
      <c r="R60" s="91">
        <f t="shared" si="7"/>
        <v>9</v>
      </c>
      <c r="S60" s="85">
        <f t="shared" ref="S60:S76" si="8">IF(O60=0,0,AVERAGE(P60/O60))</f>
        <v>0.5</v>
      </c>
      <c r="U60" s="43" t="s">
        <v>113</v>
      </c>
      <c r="V60" s="86" t="s">
        <v>410</v>
      </c>
      <c r="W60" s="59">
        <v>9</v>
      </c>
      <c r="X60" s="59">
        <v>9</v>
      </c>
      <c r="Y60" s="60">
        <v>0.5</v>
      </c>
      <c r="Z60" s="60" t="s">
        <v>270</v>
      </c>
      <c r="AA60" s="60">
        <v>1.5</v>
      </c>
      <c r="AB60" s="60" t="s">
        <v>270</v>
      </c>
      <c r="AC60" s="59">
        <v>6</v>
      </c>
      <c r="AD60" s="105">
        <v>0.5</v>
      </c>
    </row>
    <row r="61" spans="1:30" x14ac:dyDescent="0.2">
      <c r="A61" s="83" t="str">
        <f t="shared" si="5"/>
        <v>14</v>
      </c>
      <c r="B61" s="86" t="str">
        <f t="shared" si="6"/>
        <v>Seth Clark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34</v>
      </c>
      <c r="P61" s="56">
        <f t="shared" si="9"/>
        <v>20</v>
      </c>
      <c r="Q61" s="56">
        <f t="shared" si="9"/>
        <v>3</v>
      </c>
      <c r="R61" s="91">
        <f t="shared" si="9"/>
        <v>1</v>
      </c>
      <c r="S61" s="85">
        <f t="shared" si="8"/>
        <v>0.58823529411764708</v>
      </c>
      <c r="U61" s="43" t="s">
        <v>197</v>
      </c>
      <c r="V61" s="86" t="s">
        <v>64</v>
      </c>
      <c r="W61" s="59">
        <v>1</v>
      </c>
      <c r="X61" s="59">
        <v>1</v>
      </c>
      <c r="Y61" s="60">
        <v>0.58823529411764708</v>
      </c>
      <c r="Z61" s="60" t="s">
        <v>270</v>
      </c>
      <c r="AA61" s="60">
        <v>0.16666666666666666</v>
      </c>
      <c r="AB61" s="60" t="s">
        <v>270</v>
      </c>
      <c r="AC61" s="59">
        <v>6</v>
      </c>
      <c r="AD61" s="105">
        <v>0.58823529411764708</v>
      </c>
    </row>
    <row r="62" spans="1:30" x14ac:dyDescent="0.2">
      <c r="A62" s="83" t="str">
        <f t="shared" si="5"/>
        <v>13</v>
      </c>
      <c r="B62" s="86" t="str">
        <f t="shared" si="6"/>
        <v>Joseph Fleeks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29</v>
      </c>
      <c r="P62" s="56">
        <f t="shared" si="10"/>
        <v>20</v>
      </c>
      <c r="Q62" s="56">
        <f t="shared" si="10"/>
        <v>5</v>
      </c>
      <c r="R62" s="91">
        <f t="shared" si="10"/>
        <v>8</v>
      </c>
      <c r="S62" s="85">
        <f t="shared" si="8"/>
        <v>0.68965517241379315</v>
      </c>
      <c r="U62" s="43" t="s">
        <v>177</v>
      </c>
      <c r="V62" s="86" t="s">
        <v>148</v>
      </c>
      <c r="W62" s="59">
        <v>8</v>
      </c>
      <c r="X62" s="59">
        <v>8</v>
      </c>
      <c r="Y62" s="60">
        <v>0.68965517241379315</v>
      </c>
      <c r="Z62" s="60" t="s">
        <v>270</v>
      </c>
      <c r="AA62" s="60">
        <v>1.3333333333333333</v>
      </c>
      <c r="AB62" s="60" t="s">
        <v>270</v>
      </c>
      <c r="AC62" s="59">
        <v>6</v>
      </c>
      <c r="AD62" s="105">
        <v>0.68965517241379315</v>
      </c>
    </row>
    <row r="63" spans="1:30" x14ac:dyDescent="0.2">
      <c r="A63" s="83" t="str">
        <f t="shared" si="5"/>
        <v>12</v>
      </c>
      <c r="B63" s="86" t="str">
        <f t="shared" si="6"/>
        <v>Blake Boudreaux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13</v>
      </c>
      <c r="P63" s="56">
        <f t="shared" si="11"/>
        <v>9</v>
      </c>
      <c r="Q63" s="56">
        <f t="shared" si="11"/>
        <v>1</v>
      </c>
      <c r="R63" s="91">
        <f t="shared" si="11"/>
        <v>16</v>
      </c>
      <c r="S63" s="85">
        <f t="shared" si="8"/>
        <v>0.69230769230769229</v>
      </c>
      <c r="U63" s="43" t="s">
        <v>182</v>
      </c>
      <c r="V63" s="86" t="s">
        <v>50</v>
      </c>
      <c r="W63" s="59">
        <v>16</v>
      </c>
      <c r="X63" s="59">
        <v>16</v>
      </c>
      <c r="Y63" s="60">
        <v>0.69230769230769229</v>
      </c>
      <c r="Z63" s="60" t="s">
        <v>276</v>
      </c>
      <c r="AA63" s="60">
        <v>3.2</v>
      </c>
      <c r="AB63" s="60" t="s">
        <v>270</v>
      </c>
      <c r="AC63" s="59">
        <v>5</v>
      </c>
      <c r="AD63" s="105">
        <v>0.45</v>
      </c>
    </row>
    <row r="64" spans="1:30" x14ac:dyDescent="0.2">
      <c r="A64" s="83" t="str">
        <f t="shared" si="5"/>
        <v>2</v>
      </c>
      <c r="B64" s="86" t="str">
        <f t="shared" si="6"/>
        <v>Jason Walters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31</v>
      </c>
      <c r="P64" s="56">
        <f t="shared" si="12"/>
        <v>17</v>
      </c>
      <c r="Q64" s="56">
        <f t="shared" si="12"/>
        <v>1</v>
      </c>
      <c r="R64" s="91">
        <f t="shared" si="12"/>
        <v>5</v>
      </c>
      <c r="S64" s="85">
        <f t="shared" si="8"/>
        <v>0.54838709677419351</v>
      </c>
      <c r="U64" s="43" t="s">
        <v>112</v>
      </c>
      <c r="V64" s="86" t="s">
        <v>154</v>
      </c>
      <c r="W64" s="59">
        <v>5</v>
      </c>
      <c r="X64" s="59">
        <v>5</v>
      </c>
      <c r="Y64" s="60">
        <v>0.54838709677419351</v>
      </c>
      <c r="Z64" s="60" t="s">
        <v>270</v>
      </c>
      <c r="AA64" s="60">
        <v>0.625</v>
      </c>
      <c r="AB64" s="60" t="s">
        <v>270</v>
      </c>
      <c r="AC64" s="59">
        <v>8</v>
      </c>
      <c r="AD64" s="105">
        <v>0.54838709677419351</v>
      </c>
    </row>
    <row r="65" spans="1:30" x14ac:dyDescent="0.2">
      <c r="A65" s="83" t="str">
        <f t="shared" si="5"/>
        <v>10</v>
      </c>
      <c r="B65" s="86" t="str">
        <f t="shared" si="6"/>
        <v>Jacory Wiley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16</v>
      </c>
      <c r="P65" s="56">
        <f t="shared" si="13"/>
        <v>9</v>
      </c>
      <c r="Q65" s="56">
        <f t="shared" si="13"/>
        <v>4</v>
      </c>
      <c r="R65" s="91">
        <f t="shared" si="13"/>
        <v>0</v>
      </c>
      <c r="S65" s="85">
        <f t="shared" si="8"/>
        <v>0.5625</v>
      </c>
      <c r="U65" s="43" t="s">
        <v>169</v>
      </c>
      <c r="V65" s="86" t="s">
        <v>124</v>
      </c>
      <c r="W65" s="59">
        <v>0</v>
      </c>
      <c r="X65" s="59" t="s">
        <v>442</v>
      </c>
      <c r="Y65" s="60">
        <v>0.5625</v>
      </c>
      <c r="Z65" s="60" t="s">
        <v>276</v>
      </c>
      <c r="AA65" s="60">
        <v>0</v>
      </c>
      <c r="AB65" s="60" t="s">
        <v>270</v>
      </c>
      <c r="AC65" s="59">
        <v>4</v>
      </c>
      <c r="AD65" s="105">
        <v>0.45</v>
      </c>
    </row>
    <row r="66" spans="1:30" x14ac:dyDescent="0.2">
      <c r="A66" s="83" t="str">
        <f t="shared" si="5"/>
        <v>15</v>
      </c>
      <c r="B66" s="86" t="str">
        <f t="shared" si="6"/>
        <v>Jamelle Hodges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18</v>
      </c>
      <c r="P66" s="56">
        <f t="shared" si="14"/>
        <v>12</v>
      </c>
      <c r="Q66" s="56">
        <f t="shared" si="14"/>
        <v>0</v>
      </c>
      <c r="R66" s="91">
        <f t="shared" si="14"/>
        <v>0</v>
      </c>
      <c r="S66" s="85">
        <f t="shared" si="8"/>
        <v>0.66666666666666663</v>
      </c>
      <c r="U66" s="43" t="s">
        <v>181</v>
      </c>
      <c r="V66" s="86" t="s">
        <v>274</v>
      </c>
      <c r="W66" s="59">
        <v>0</v>
      </c>
      <c r="X66" s="59" t="s">
        <v>442</v>
      </c>
      <c r="Y66" s="60">
        <v>0.66666666666666663</v>
      </c>
      <c r="Z66" s="60" t="s">
        <v>276</v>
      </c>
      <c r="AA66" s="60">
        <v>0</v>
      </c>
      <c r="AB66" s="60" t="s">
        <v>270</v>
      </c>
      <c r="AC66" s="59">
        <v>4</v>
      </c>
      <c r="AD66" s="105">
        <v>0.6</v>
      </c>
    </row>
    <row r="67" spans="1:30" x14ac:dyDescent="0.2">
      <c r="A67" s="83" t="str">
        <f t="shared" si="5"/>
        <v>7</v>
      </c>
      <c r="B67" s="86" t="str">
        <f t="shared" si="6"/>
        <v>Tanner Gers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47</v>
      </c>
      <c r="P67" s="56">
        <f t="shared" si="15"/>
        <v>38</v>
      </c>
      <c r="Q67" s="56">
        <f t="shared" si="15"/>
        <v>5</v>
      </c>
      <c r="R67" s="91">
        <f t="shared" si="15"/>
        <v>0</v>
      </c>
      <c r="S67" s="85">
        <f t="shared" si="8"/>
        <v>0.80851063829787229</v>
      </c>
      <c r="U67" s="43" t="s">
        <v>110</v>
      </c>
      <c r="V67" s="86" t="s">
        <v>198</v>
      </c>
      <c r="W67" s="59">
        <v>0</v>
      </c>
      <c r="X67" s="59" t="s">
        <v>442</v>
      </c>
      <c r="Y67" s="60">
        <v>0.80851063829787229</v>
      </c>
      <c r="Z67" s="60" t="s">
        <v>270</v>
      </c>
      <c r="AA67" s="60">
        <v>0</v>
      </c>
      <c r="AB67" s="60" t="s">
        <v>270</v>
      </c>
      <c r="AC67" s="59">
        <v>8</v>
      </c>
      <c r="AD67" s="105">
        <v>0.80851063829787229</v>
      </c>
    </row>
    <row r="68" spans="1:30" x14ac:dyDescent="0.2">
      <c r="A68" s="83" t="str">
        <f t="shared" si="5"/>
        <v>32</v>
      </c>
      <c r="B68" s="86" t="str">
        <f t="shared" si="6"/>
        <v>Greg Gontaryk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18</v>
      </c>
      <c r="S68" s="85">
        <f t="shared" si="8"/>
        <v>0</v>
      </c>
      <c r="U68" s="43" t="s">
        <v>188</v>
      </c>
      <c r="V68" s="86" t="s">
        <v>209</v>
      </c>
      <c r="W68" s="59">
        <v>18</v>
      </c>
      <c r="X68" s="59">
        <v>18</v>
      </c>
      <c r="Y68" s="60">
        <v>0</v>
      </c>
      <c r="Z68" s="60" t="s">
        <v>276</v>
      </c>
      <c r="AA68" s="60">
        <v>3.6</v>
      </c>
      <c r="AB68" s="60" t="s">
        <v>270</v>
      </c>
      <c r="AC68" s="59">
        <v>5</v>
      </c>
      <c r="AD68" s="105">
        <v>0</v>
      </c>
    </row>
    <row r="69" spans="1:30" x14ac:dyDescent="0.2">
      <c r="A69" s="83" t="str">
        <f t="shared" si="5"/>
        <v>9</v>
      </c>
      <c r="B69" s="86" t="str">
        <f t="shared" si="6"/>
        <v>Lee Rodriguez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10</v>
      </c>
      <c r="P69" s="56">
        <f t="shared" si="17"/>
        <v>6</v>
      </c>
      <c r="Q69" s="56">
        <f t="shared" si="17"/>
        <v>4</v>
      </c>
      <c r="R69" s="91">
        <f t="shared" si="17"/>
        <v>6</v>
      </c>
      <c r="S69" s="85">
        <f t="shared" si="8"/>
        <v>0.6</v>
      </c>
      <c r="U69" s="43" t="s">
        <v>107</v>
      </c>
      <c r="V69" s="86" t="s">
        <v>329</v>
      </c>
      <c r="W69" s="59">
        <v>6</v>
      </c>
      <c r="X69" s="59">
        <v>6</v>
      </c>
      <c r="Y69" s="60">
        <v>0.6</v>
      </c>
      <c r="Z69" s="60" t="s">
        <v>276</v>
      </c>
      <c r="AA69" s="60">
        <v>1.2</v>
      </c>
      <c r="AB69" s="60" t="s">
        <v>270</v>
      </c>
      <c r="AC69" s="59">
        <v>5</v>
      </c>
      <c r="AD69" s="105">
        <v>0.3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Fonzie Medrano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279</v>
      </c>
      <c r="P78" s="21">
        <f t="shared" si="25"/>
        <v>177</v>
      </c>
      <c r="Q78" s="142">
        <f t="shared" si="25"/>
        <v>36</v>
      </c>
      <c r="R78" s="141"/>
      <c r="S78" s="143">
        <f>SUM(Q78/O78)</f>
        <v>0.12903225806451613</v>
      </c>
      <c r="T78" s="163"/>
      <c r="V78" s="56" t="s">
        <v>23</v>
      </c>
      <c r="W78" s="59">
        <v>71</v>
      </c>
      <c r="X78" s="59">
        <v>71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0.80851063829787229</v>
      </c>
      <c r="Z79" s="68"/>
      <c r="AA79" s="68">
        <v>3.6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279</v>
      </c>
      <c r="P82" s="29">
        <f t="shared" si="26"/>
        <v>177</v>
      </c>
      <c r="Q82" s="29">
        <f t="shared" si="26"/>
        <v>36</v>
      </c>
      <c r="R82" s="29">
        <f t="shared" si="26"/>
        <v>71</v>
      </c>
      <c r="S82" s="69">
        <f>AVERAGE(P82/O82)</f>
        <v>0.63440860215053763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279</v>
      </c>
      <c r="D83" s="29">
        <f>SUM(P55,D82)</f>
        <v>177</v>
      </c>
      <c r="E83" s="29">
        <f>SUM(Q55,E82)</f>
        <v>36</v>
      </c>
      <c r="F83" s="29">
        <f>SUM(R55,F82)</f>
        <v>71</v>
      </c>
      <c r="G83" s="29">
        <f t="shared" ref="G83:M83" si="27">SUM(C83,G82)</f>
        <v>279</v>
      </c>
      <c r="H83" s="29">
        <f t="shared" si="27"/>
        <v>177</v>
      </c>
      <c r="I83" s="29">
        <f t="shared" si="27"/>
        <v>36</v>
      </c>
      <c r="J83" s="29">
        <f t="shared" si="27"/>
        <v>71</v>
      </c>
      <c r="K83" s="29">
        <f t="shared" si="27"/>
        <v>279</v>
      </c>
      <c r="L83" s="29">
        <f t="shared" si="27"/>
        <v>177</v>
      </c>
      <c r="M83" s="29">
        <f t="shared" si="27"/>
        <v>36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0.27160493827160492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204</v>
      </c>
      <c r="X86" s="79">
        <v>0.87096774193548387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0:T41">
    <sortCondition ref="T30"/>
  </sortState>
  <mergeCells count="12">
    <mergeCell ref="O1:Q1"/>
    <mergeCell ref="G1:I1"/>
    <mergeCell ref="K1:M1"/>
    <mergeCell ref="C1:E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19" priority="5" stopIfTrue="1" operator="equal">
      <formula>$Y$79</formula>
    </cfRule>
  </conditionalFormatting>
  <conditionalFormatting sqref="AA59:AB74 AA77:AB77">
    <cfRule type="cellIs" dxfId="118" priority="6" stopIfTrue="1" operator="equal">
      <formula>$AA$79</formula>
    </cfRule>
  </conditionalFormatting>
  <conditionalFormatting sqref="Y75:Z75">
    <cfRule type="cellIs" dxfId="117" priority="3" stopIfTrue="1" operator="equal">
      <formula>$Y$79</formula>
    </cfRule>
  </conditionalFormatting>
  <conditionalFormatting sqref="AA75:AB75">
    <cfRule type="cellIs" dxfId="116" priority="4" stopIfTrue="1" operator="equal">
      <formula>$AA$79</formula>
    </cfRule>
  </conditionalFormatting>
  <conditionalFormatting sqref="Y76:Z76">
    <cfRule type="cellIs" dxfId="115" priority="1" stopIfTrue="1" operator="equal">
      <formula>$Y$79</formula>
    </cfRule>
  </conditionalFormatting>
  <conditionalFormatting sqref="AA76:AB76">
    <cfRule type="cellIs" dxfId="11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20" ht="13.5" thickBot="1" x14ac:dyDescent="0.25">
      <c r="A1" s="1" t="s">
        <v>0</v>
      </c>
      <c r="B1" s="2" t="s">
        <v>1</v>
      </c>
      <c r="C1" s="173" t="s">
        <v>38</v>
      </c>
      <c r="D1" s="174"/>
      <c r="E1" s="175"/>
      <c r="F1" s="4">
        <v>13</v>
      </c>
      <c r="G1" s="173" t="s">
        <v>105</v>
      </c>
      <c r="H1" s="174"/>
      <c r="I1" s="175"/>
      <c r="J1" s="4">
        <v>15</v>
      </c>
      <c r="K1" s="173" t="s">
        <v>166</v>
      </c>
      <c r="L1" s="174"/>
      <c r="M1" s="175"/>
      <c r="N1" s="4">
        <v>7</v>
      </c>
      <c r="O1" s="173" t="s">
        <v>71</v>
      </c>
      <c r="P1" s="174"/>
      <c r="Q1" s="175"/>
      <c r="R1" s="4">
        <v>18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110</v>
      </c>
      <c r="B3" s="86" t="s">
        <v>290</v>
      </c>
      <c r="C3" s="116">
        <v>1</v>
      </c>
      <c r="D3" s="130">
        <v>0</v>
      </c>
      <c r="E3" s="130">
        <v>1</v>
      </c>
      <c r="F3" s="14">
        <v>1</v>
      </c>
      <c r="G3" s="12">
        <v>4</v>
      </c>
      <c r="H3" s="130">
        <v>1</v>
      </c>
      <c r="I3" s="130">
        <v>1</v>
      </c>
      <c r="J3" s="14">
        <v>2</v>
      </c>
      <c r="K3" s="116">
        <v>4</v>
      </c>
      <c r="L3" s="117">
        <v>1</v>
      </c>
      <c r="M3" s="117">
        <v>1</v>
      </c>
      <c r="N3" s="118">
        <v>0</v>
      </c>
      <c r="O3" s="12">
        <v>4</v>
      </c>
      <c r="P3" s="130">
        <v>1</v>
      </c>
      <c r="Q3" s="130">
        <v>2</v>
      </c>
      <c r="R3" s="14">
        <v>4</v>
      </c>
      <c r="S3" s="17"/>
      <c r="T3" s="99"/>
    </row>
    <row r="4" spans="1:20" x14ac:dyDescent="0.2">
      <c r="A4" s="83" t="s">
        <v>168</v>
      </c>
      <c r="B4" s="86" t="s">
        <v>291</v>
      </c>
      <c r="C4" s="116">
        <v>2</v>
      </c>
      <c r="D4" s="130">
        <v>0</v>
      </c>
      <c r="E4" s="130">
        <v>2</v>
      </c>
      <c r="F4" s="14">
        <v>0</v>
      </c>
      <c r="G4" s="12">
        <v>3</v>
      </c>
      <c r="H4" s="130">
        <v>0</v>
      </c>
      <c r="I4" s="130">
        <v>2</v>
      </c>
      <c r="J4" s="14">
        <v>0</v>
      </c>
      <c r="K4" s="116">
        <v>3</v>
      </c>
      <c r="L4" s="117">
        <v>0</v>
      </c>
      <c r="M4" s="117">
        <v>3</v>
      </c>
      <c r="N4" s="118">
        <v>1</v>
      </c>
      <c r="O4" s="12">
        <v>3</v>
      </c>
      <c r="P4" s="130">
        <v>1</v>
      </c>
      <c r="Q4" s="130">
        <v>2</v>
      </c>
      <c r="R4" s="14">
        <v>0</v>
      </c>
      <c r="S4" s="17"/>
      <c r="T4" s="99"/>
    </row>
    <row r="5" spans="1:20" x14ac:dyDescent="0.2">
      <c r="A5" s="83" t="s">
        <v>191</v>
      </c>
      <c r="B5" s="86" t="s">
        <v>292</v>
      </c>
      <c r="C5" s="116">
        <v>1</v>
      </c>
      <c r="D5" s="130">
        <v>0</v>
      </c>
      <c r="E5" s="130">
        <v>1</v>
      </c>
      <c r="F5" s="14">
        <v>2</v>
      </c>
      <c r="G5" s="12">
        <v>2</v>
      </c>
      <c r="H5" s="130">
        <v>1</v>
      </c>
      <c r="I5" s="130">
        <v>1</v>
      </c>
      <c r="J5" s="14">
        <v>2</v>
      </c>
      <c r="K5" s="116"/>
      <c r="L5" s="117"/>
      <c r="M5" s="117"/>
      <c r="N5" s="118"/>
      <c r="O5" s="12"/>
      <c r="P5" s="130"/>
      <c r="Q5" s="130"/>
      <c r="R5" s="14"/>
      <c r="S5" s="17"/>
      <c r="T5" s="99"/>
    </row>
    <row r="6" spans="1:20" x14ac:dyDescent="0.2">
      <c r="A6" s="83" t="s">
        <v>194</v>
      </c>
      <c r="B6" s="86" t="s">
        <v>293</v>
      </c>
      <c r="C6" s="116">
        <v>2</v>
      </c>
      <c r="D6" s="130">
        <v>0</v>
      </c>
      <c r="E6" s="130">
        <v>2</v>
      </c>
      <c r="F6" s="14">
        <v>1</v>
      </c>
      <c r="G6" s="12">
        <v>3</v>
      </c>
      <c r="H6" s="130">
        <v>0</v>
      </c>
      <c r="I6" s="130">
        <v>2</v>
      </c>
      <c r="J6" s="14">
        <v>0</v>
      </c>
      <c r="K6" s="116">
        <v>3</v>
      </c>
      <c r="L6" s="117">
        <v>0</v>
      </c>
      <c r="M6" s="117">
        <v>0</v>
      </c>
      <c r="N6" s="118">
        <v>0</v>
      </c>
      <c r="O6" s="12">
        <v>4</v>
      </c>
      <c r="P6" s="130">
        <v>0</v>
      </c>
      <c r="Q6" s="130">
        <v>2</v>
      </c>
      <c r="R6" s="14">
        <v>2</v>
      </c>
      <c r="S6" s="17" t="s">
        <v>8</v>
      </c>
      <c r="T6" s="99"/>
    </row>
    <row r="7" spans="1:20" x14ac:dyDescent="0.2">
      <c r="A7" s="83" t="s">
        <v>112</v>
      </c>
      <c r="B7" s="86" t="s">
        <v>48</v>
      </c>
      <c r="C7" s="116">
        <v>1</v>
      </c>
      <c r="D7" s="130">
        <v>0</v>
      </c>
      <c r="E7" s="130">
        <v>0</v>
      </c>
      <c r="F7" s="14">
        <v>1</v>
      </c>
      <c r="G7" s="12">
        <v>3</v>
      </c>
      <c r="H7" s="130">
        <v>0</v>
      </c>
      <c r="I7" s="130">
        <v>3</v>
      </c>
      <c r="J7" s="14">
        <v>1</v>
      </c>
      <c r="K7" s="116">
        <v>3</v>
      </c>
      <c r="L7" s="117">
        <v>1</v>
      </c>
      <c r="M7" s="117">
        <v>1</v>
      </c>
      <c r="N7" s="118">
        <v>0</v>
      </c>
      <c r="O7" s="12">
        <v>4</v>
      </c>
      <c r="P7" s="130">
        <v>3</v>
      </c>
      <c r="Q7" s="130">
        <v>1</v>
      </c>
      <c r="R7" s="14">
        <v>0</v>
      </c>
      <c r="S7" s="17"/>
      <c r="T7" s="99"/>
    </row>
    <row r="8" spans="1:20" x14ac:dyDescent="0.2">
      <c r="A8" s="83" t="s">
        <v>349</v>
      </c>
      <c r="B8" s="86" t="s">
        <v>294</v>
      </c>
      <c r="C8" s="116">
        <v>2</v>
      </c>
      <c r="D8" s="130">
        <v>0</v>
      </c>
      <c r="E8" s="130">
        <v>1</v>
      </c>
      <c r="F8" s="14">
        <v>0</v>
      </c>
      <c r="G8" s="12"/>
      <c r="H8" s="130"/>
      <c r="I8" s="130"/>
      <c r="J8" s="14"/>
      <c r="K8" s="116">
        <v>1</v>
      </c>
      <c r="L8" s="117">
        <v>0</v>
      </c>
      <c r="M8" s="117">
        <v>0</v>
      </c>
      <c r="N8" s="118">
        <v>0</v>
      </c>
      <c r="O8" s="12">
        <v>4</v>
      </c>
      <c r="P8" s="130">
        <v>0</v>
      </c>
      <c r="Q8" s="130">
        <v>3</v>
      </c>
      <c r="R8" s="14">
        <v>0</v>
      </c>
      <c r="S8" s="17"/>
      <c r="T8" s="99"/>
    </row>
    <row r="9" spans="1:20" x14ac:dyDescent="0.2">
      <c r="A9" s="83" t="s">
        <v>182</v>
      </c>
      <c r="B9" s="86" t="s">
        <v>295</v>
      </c>
      <c r="C9" s="116">
        <v>2</v>
      </c>
      <c r="D9" s="130">
        <v>0</v>
      </c>
      <c r="E9" s="130">
        <v>0</v>
      </c>
      <c r="F9" s="14">
        <v>0</v>
      </c>
      <c r="G9" s="12">
        <v>4</v>
      </c>
      <c r="H9" s="130">
        <v>0</v>
      </c>
      <c r="I9" s="130">
        <v>1</v>
      </c>
      <c r="J9" s="14">
        <v>0</v>
      </c>
      <c r="K9" s="116">
        <v>4</v>
      </c>
      <c r="L9" s="117">
        <v>0</v>
      </c>
      <c r="M9" s="117">
        <v>2</v>
      </c>
      <c r="N9" s="118">
        <v>2</v>
      </c>
      <c r="O9" s="12">
        <v>4</v>
      </c>
      <c r="P9" s="130">
        <v>0</v>
      </c>
      <c r="Q9" s="130">
        <v>3</v>
      </c>
      <c r="R9" s="14">
        <v>4</v>
      </c>
      <c r="S9" s="17"/>
      <c r="T9" s="99"/>
    </row>
    <row r="10" spans="1:20" x14ac:dyDescent="0.2">
      <c r="A10" s="83" t="s">
        <v>116</v>
      </c>
      <c r="B10" s="86" t="s">
        <v>296</v>
      </c>
      <c r="C10" s="12">
        <v>2</v>
      </c>
      <c r="D10" s="130">
        <v>0</v>
      </c>
      <c r="E10" s="130">
        <v>0</v>
      </c>
      <c r="F10" s="14">
        <v>0</v>
      </c>
      <c r="G10" s="12"/>
      <c r="H10" s="130"/>
      <c r="I10" s="130"/>
      <c r="J10" s="14"/>
      <c r="K10" s="116"/>
      <c r="L10" s="117"/>
      <c r="M10" s="117"/>
      <c r="N10" s="118"/>
      <c r="O10" s="12"/>
      <c r="P10" s="130"/>
      <c r="Q10" s="130"/>
      <c r="R10" s="14"/>
      <c r="S10" s="17"/>
      <c r="T10" s="99"/>
    </row>
    <row r="11" spans="1:20" x14ac:dyDescent="0.2">
      <c r="A11" s="83" t="s">
        <v>188</v>
      </c>
      <c r="B11" s="86" t="s">
        <v>297</v>
      </c>
      <c r="C11" s="12">
        <v>3</v>
      </c>
      <c r="D11" s="130">
        <v>0</v>
      </c>
      <c r="E11" s="130">
        <v>0</v>
      </c>
      <c r="F11" s="14">
        <v>0</v>
      </c>
      <c r="G11" s="12">
        <v>1</v>
      </c>
      <c r="H11" s="130">
        <v>0</v>
      </c>
      <c r="I11" s="130">
        <v>1</v>
      </c>
      <c r="J11" s="14">
        <v>0</v>
      </c>
      <c r="K11" s="116">
        <v>2</v>
      </c>
      <c r="L11" s="117">
        <v>0</v>
      </c>
      <c r="M11" s="117">
        <v>1</v>
      </c>
      <c r="N11" s="118">
        <v>0</v>
      </c>
      <c r="O11" s="12"/>
      <c r="P11" s="130"/>
      <c r="Q11" s="130"/>
      <c r="R11" s="14"/>
      <c r="S11" s="17"/>
      <c r="T11" s="99"/>
    </row>
    <row r="12" spans="1:20" x14ac:dyDescent="0.2">
      <c r="A12" s="83" t="s">
        <v>176</v>
      </c>
      <c r="B12" s="86" t="s">
        <v>298</v>
      </c>
      <c r="C12" s="12">
        <v>2</v>
      </c>
      <c r="D12" s="130">
        <v>0</v>
      </c>
      <c r="E12" s="130">
        <v>2</v>
      </c>
      <c r="F12" s="14">
        <v>1</v>
      </c>
      <c r="G12" s="12">
        <v>0</v>
      </c>
      <c r="H12" s="130">
        <v>0</v>
      </c>
      <c r="I12" s="130">
        <v>0</v>
      </c>
      <c r="J12" s="14">
        <v>1</v>
      </c>
      <c r="K12" s="116">
        <v>0</v>
      </c>
      <c r="L12" s="117">
        <v>0</v>
      </c>
      <c r="M12" s="117">
        <v>0</v>
      </c>
      <c r="N12" s="118">
        <v>1</v>
      </c>
      <c r="O12" s="12">
        <v>0</v>
      </c>
      <c r="P12" s="130">
        <v>0</v>
      </c>
      <c r="Q12" s="130">
        <v>0</v>
      </c>
      <c r="R12" s="14">
        <v>2</v>
      </c>
      <c r="S12" s="17"/>
      <c r="T12" s="99"/>
    </row>
    <row r="13" spans="1:20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16"/>
      <c r="L13" s="117"/>
      <c r="M13" s="117"/>
      <c r="N13" s="118"/>
      <c r="O13" s="12"/>
      <c r="P13" s="130"/>
      <c r="Q13" s="130"/>
      <c r="R13" s="14"/>
      <c r="S13" s="17"/>
      <c r="T13" s="99"/>
    </row>
    <row r="14" spans="1:20" x14ac:dyDescent="0.2">
      <c r="A14" s="83"/>
      <c r="B14" s="86"/>
      <c r="C14" s="116"/>
      <c r="D14" s="130"/>
      <c r="E14" s="130"/>
      <c r="F14" s="14"/>
      <c r="G14" s="12"/>
      <c r="H14" s="130"/>
      <c r="I14" s="130"/>
      <c r="J14" s="14"/>
      <c r="K14" s="116"/>
      <c r="L14" s="117"/>
      <c r="M14" s="117"/>
      <c r="N14" s="118"/>
      <c r="O14" s="12"/>
      <c r="P14" s="130"/>
      <c r="Q14" s="130"/>
      <c r="R14" s="14"/>
      <c r="S14" s="17"/>
      <c r="T14" s="99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  <c r="T15" s="99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  <c r="T16" s="99"/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299</v>
      </c>
      <c r="C22" s="20">
        <v>18</v>
      </c>
      <c r="D22" s="21">
        <v>0</v>
      </c>
      <c r="E22" s="21">
        <v>9</v>
      </c>
      <c r="F22" s="22">
        <v>6</v>
      </c>
      <c r="G22" s="20">
        <v>20</v>
      </c>
      <c r="H22" s="21">
        <v>2</v>
      </c>
      <c r="I22" s="21">
        <v>11</v>
      </c>
      <c r="J22" s="22">
        <v>6</v>
      </c>
      <c r="K22" s="20">
        <v>20</v>
      </c>
      <c r="L22" s="21">
        <v>2</v>
      </c>
      <c r="M22" s="21">
        <v>8</v>
      </c>
      <c r="N22" s="22">
        <v>4</v>
      </c>
      <c r="O22" s="20">
        <v>23</v>
      </c>
      <c r="P22" s="21">
        <v>5</v>
      </c>
      <c r="Q22" s="21">
        <v>13</v>
      </c>
      <c r="R22" s="22">
        <v>12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18</v>
      </c>
      <c r="D26" s="29">
        <f t="shared" si="0"/>
        <v>0</v>
      </c>
      <c r="E26" s="29">
        <f t="shared" si="0"/>
        <v>9</v>
      </c>
      <c r="F26" s="29">
        <f t="shared" si="0"/>
        <v>6</v>
      </c>
      <c r="G26" s="29">
        <f t="shared" si="0"/>
        <v>20</v>
      </c>
      <c r="H26" s="29">
        <f t="shared" si="0"/>
        <v>2</v>
      </c>
      <c r="I26" s="29">
        <f t="shared" si="0"/>
        <v>11</v>
      </c>
      <c r="J26" s="29">
        <f t="shared" si="0"/>
        <v>6</v>
      </c>
      <c r="K26" s="29">
        <f t="shared" si="0"/>
        <v>20</v>
      </c>
      <c r="L26" s="29">
        <f t="shared" si="0"/>
        <v>2</v>
      </c>
      <c r="M26" s="29">
        <f t="shared" si="0"/>
        <v>8</v>
      </c>
      <c r="N26" s="29">
        <f t="shared" si="0"/>
        <v>4</v>
      </c>
      <c r="O26" s="29">
        <f t="shared" si="0"/>
        <v>23</v>
      </c>
      <c r="P26" s="29">
        <f t="shared" si="0"/>
        <v>5</v>
      </c>
      <c r="Q26" s="29">
        <f t="shared" si="0"/>
        <v>13</v>
      </c>
      <c r="R26" s="29">
        <f t="shared" si="0"/>
        <v>12</v>
      </c>
      <c r="S26" s="24"/>
    </row>
    <row r="27" spans="1:24" ht="13.5" thickBot="1" x14ac:dyDescent="0.25">
      <c r="A27" s="18"/>
      <c r="B27" s="28" t="s">
        <v>11</v>
      </c>
      <c r="C27" s="30">
        <f>C26</f>
        <v>18</v>
      </c>
      <c r="D27" s="30">
        <f>D26</f>
        <v>0</v>
      </c>
      <c r="E27" s="30">
        <f>E26</f>
        <v>9</v>
      </c>
      <c r="F27" s="30">
        <f>F26</f>
        <v>6</v>
      </c>
      <c r="G27" s="30">
        <f t="shared" ref="G27:R27" si="1">SUM(C27,G26)</f>
        <v>38</v>
      </c>
      <c r="H27" s="30">
        <f t="shared" si="1"/>
        <v>2</v>
      </c>
      <c r="I27" s="30">
        <f t="shared" si="1"/>
        <v>20</v>
      </c>
      <c r="J27" s="30">
        <f t="shared" si="1"/>
        <v>12</v>
      </c>
      <c r="K27" s="30">
        <f t="shared" si="1"/>
        <v>58</v>
      </c>
      <c r="L27" s="30">
        <f t="shared" si="1"/>
        <v>4</v>
      </c>
      <c r="M27" s="30">
        <f t="shared" si="1"/>
        <v>28</v>
      </c>
      <c r="N27" s="30">
        <f t="shared" si="1"/>
        <v>16</v>
      </c>
      <c r="O27" s="31">
        <f t="shared" si="1"/>
        <v>81</v>
      </c>
      <c r="P27" s="30">
        <f t="shared" si="1"/>
        <v>9</v>
      </c>
      <c r="Q27" s="30">
        <f t="shared" si="1"/>
        <v>41</v>
      </c>
      <c r="R27" s="32">
        <f t="shared" si="1"/>
        <v>28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240</v>
      </c>
      <c r="D29" s="174"/>
      <c r="E29" s="175"/>
      <c r="F29" s="4">
        <v>13</v>
      </c>
      <c r="G29" s="173" t="s">
        <v>165</v>
      </c>
      <c r="H29" s="174"/>
      <c r="I29" s="175"/>
      <c r="J29" s="4">
        <v>0</v>
      </c>
      <c r="K29" s="173" t="s">
        <v>283</v>
      </c>
      <c r="L29" s="174"/>
      <c r="M29" s="175"/>
      <c r="N29" s="4">
        <v>7</v>
      </c>
      <c r="O29" s="180" t="s">
        <v>287</v>
      </c>
      <c r="P29" s="174"/>
      <c r="Q29" s="175"/>
      <c r="R29" s="5">
        <v>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8" t="s">
        <v>4</v>
      </c>
      <c r="P30" s="8" t="s">
        <v>5</v>
      </c>
      <c r="Q30" s="8" t="s">
        <v>6</v>
      </c>
      <c r="R30" s="167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7</v>
      </c>
      <c r="B31" s="86" t="str">
        <f t="shared" si="2"/>
        <v>Dewayne Sparks</v>
      </c>
      <c r="C31" s="12">
        <v>4</v>
      </c>
      <c r="D31" s="130">
        <v>1</v>
      </c>
      <c r="E31" s="130">
        <v>3</v>
      </c>
      <c r="F31" s="14">
        <v>0</v>
      </c>
      <c r="G31" s="12">
        <v>4</v>
      </c>
      <c r="H31" s="130">
        <v>4</v>
      </c>
      <c r="I31" s="130">
        <v>0</v>
      </c>
      <c r="J31" s="14">
        <v>1</v>
      </c>
      <c r="K31" s="12">
        <v>4</v>
      </c>
      <c r="L31" s="130">
        <v>1</v>
      </c>
      <c r="M31" s="130">
        <v>1</v>
      </c>
      <c r="N31" s="14">
        <v>4</v>
      </c>
      <c r="O31" s="15">
        <v>5</v>
      </c>
      <c r="P31" s="130">
        <v>4</v>
      </c>
      <c r="Q31" s="130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17</v>
      </c>
      <c r="B32" s="86" t="str">
        <f t="shared" si="2"/>
        <v>Hillary House</v>
      </c>
      <c r="C32" s="12">
        <v>3</v>
      </c>
      <c r="D32" s="130">
        <v>0</v>
      </c>
      <c r="E32" s="130">
        <v>3</v>
      </c>
      <c r="F32" s="14">
        <v>0</v>
      </c>
      <c r="G32" s="12">
        <v>3</v>
      </c>
      <c r="H32" s="130">
        <v>1</v>
      </c>
      <c r="I32" s="130">
        <v>1</v>
      </c>
      <c r="J32" s="14">
        <v>1</v>
      </c>
      <c r="K32" s="12">
        <v>2</v>
      </c>
      <c r="L32" s="130">
        <v>0</v>
      </c>
      <c r="M32" s="130">
        <v>0</v>
      </c>
      <c r="N32" s="14">
        <v>1</v>
      </c>
      <c r="O32" s="15">
        <v>4</v>
      </c>
      <c r="P32" s="130">
        <v>2</v>
      </c>
      <c r="Q32" s="130">
        <v>1</v>
      </c>
      <c r="R32" s="16">
        <v>1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3</v>
      </c>
      <c r="B33" s="86" t="str">
        <f t="shared" si="2"/>
        <v>Ernie Cook</v>
      </c>
      <c r="C33" s="12"/>
      <c r="D33" s="130"/>
      <c r="E33" s="130"/>
      <c r="F33" s="14"/>
      <c r="G33" s="12"/>
      <c r="H33" s="130"/>
      <c r="I33" s="130"/>
      <c r="J33" s="14"/>
      <c r="K33" s="12"/>
      <c r="L33" s="130"/>
      <c r="M33" s="130"/>
      <c r="N33" s="14"/>
      <c r="O33" s="15">
        <v>3</v>
      </c>
      <c r="P33" s="130">
        <v>0</v>
      </c>
      <c r="Q33" s="130">
        <v>3</v>
      </c>
      <c r="R33" s="16">
        <v>4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6</v>
      </c>
      <c r="B34" s="86" t="str">
        <f t="shared" si="2"/>
        <v>Justin Deleon</v>
      </c>
      <c r="C34" s="12">
        <v>3</v>
      </c>
      <c r="D34" s="130">
        <v>1</v>
      </c>
      <c r="E34" s="130">
        <v>1</v>
      </c>
      <c r="F34" s="14">
        <v>1</v>
      </c>
      <c r="G34" s="12">
        <v>2</v>
      </c>
      <c r="H34" s="130">
        <v>0</v>
      </c>
      <c r="I34" s="130">
        <v>2</v>
      </c>
      <c r="J34" s="14">
        <v>0</v>
      </c>
      <c r="K34" s="12">
        <v>3</v>
      </c>
      <c r="L34" s="130">
        <v>1</v>
      </c>
      <c r="M34" s="130">
        <v>2</v>
      </c>
      <c r="N34" s="14">
        <v>0</v>
      </c>
      <c r="O34" s="15">
        <v>4</v>
      </c>
      <c r="P34" s="130">
        <v>0</v>
      </c>
      <c r="Q34" s="130">
        <v>3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</v>
      </c>
      <c r="B35" s="86" t="str">
        <f t="shared" si="2"/>
        <v>Craig Cotton</v>
      </c>
      <c r="C35" s="12">
        <v>4</v>
      </c>
      <c r="D35" s="130">
        <v>1</v>
      </c>
      <c r="E35" s="130">
        <v>3</v>
      </c>
      <c r="F35" s="14">
        <v>0</v>
      </c>
      <c r="G35" s="12">
        <v>4</v>
      </c>
      <c r="H35" s="130">
        <v>1</v>
      </c>
      <c r="I35" s="130">
        <v>1</v>
      </c>
      <c r="J35" s="14">
        <v>1</v>
      </c>
      <c r="K35" s="12">
        <v>4</v>
      </c>
      <c r="L35" s="130">
        <v>1</v>
      </c>
      <c r="M35" s="130">
        <v>1</v>
      </c>
      <c r="N35" s="14">
        <v>0</v>
      </c>
      <c r="O35" s="15">
        <v>5</v>
      </c>
      <c r="P35" s="130">
        <v>1</v>
      </c>
      <c r="Q35" s="130">
        <v>3</v>
      </c>
      <c r="R35" s="1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44</v>
      </c>
      <c r="B36" s="86" t="str">
        <f t="shared" si="2"/>
        <v>Luis Castillo</v>
      </c>
      <c r="C36" s="12">
        <v>3</v>
      </c>
      <c r="D36" s="130">
        <v>0</v>
      </c>
      <c r="E36" s="130">
        <v>2</v>
      </c>
      <c r="F36" s="14">
        <v>0</v>
      </c>
      <c r="G36" s="12"/>
      <c r="H36" s="130"/>
      <c r="I36" s="130"/>
      <c r="J36" s="14"/>
      <c r="K36" s="12">
        <v>3</v>
      </c>
      <c r="L36" s="130">
        <v>1</v>
      </c>
      <c r="M36" s="130">
        <v>2</v>
      </c>
      <c r="N36" s="14">
        <v>0</v>
      </c>
      <c r="O36" s="15"/>
      <c r="P36" s="130"/>
      <c r="Q36" s="130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12</v>
      </c>
      <c r="B37" s="86" t="str">
        <f t="shared" si="2"/>
        <v>Crystal Stark</v>
      </c>
      <c r="C37" s="12">
        <v>4</v>
      </c>
      <c r="D37" s="130">
        <v>0</v>
      </c>
      <c r="E37" s="130">
        <v>3</v>
      </c>
      <c r="F37" s="14">
        <v>2</v>
      </c>
      <c r="G37" s="12">
        <v>4</v>
      </c>
      <c r="H37" s="130">
        <v>0</v>
      </c>
      <c r="I37" s="130">
        <v>0</v>
      </c>
      <c r="J37" s="14">
        <v>2</v>
      </c>
      <c r="K37" s="12">
        <v>4</v>
      </c>
      <c r="L37" s="130">
        <v>0</v>
      </c>
      <c r="M37" s="130">
        <v>2</v>
      </c>
      <c r="N37" s="14">
        <v>1</v>
      </c>
      <c r="O37" s="15">
        <v>4</v>
      </c>
      <c r="P37" s="130">
        <v>0</v>
      </c>
      <c r="Q37" s="130">
        <v>3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25</v>
      </c>
      <c r="B38" s="86" t="str">
        <f t="shared" si="2"/>
        <v>Aaron Stevenson</v>
      </c>
      <c r="C38" s="12"/>
      <c r="D38" s="130"/>
      <c r="E38" s="130"/>
      <c r="F38" s="14"/>
      <c r="G38" s="12">
        <v>1</v>
      </c>
      <c r="H38" s="130">
        <v>0</v>
      </c>
      <c r="I38" s="130">
        <v>1</v>
      </c>
      <c r="J38" s="14">
        <v>0</v>
      </c>
      <c r="K38" s="12"/>
      <c r="L38" s="130"/>
      <c r="M38" s="130"/>
      <c r="N38" s="14"/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32</v>
      </c>
      <c r="B39" s="86" t="str">
        <f t="shared" si="2"/>
        <v>Kaitlyn Kellerman</v>
      </c>
      <c r="C39" s="12"/>
      <c r="D39" s="130"/>
      <c r="E39" s="130"/>
      <c r="F39" s="14"/>
      <c r="G39" s="12">
        <v>0</v>
      </c>
      <c r="H39" s="130">
        <v>0</v>
      </c>
      <c r="I39" s="130">
        <v>0</v>
      </c>
      <c r="J39" s="14">
        <v>0</v>
      </c>
      <c r="K39" s="12"/>
      <c r="L39" s="130"/>
      <c r="M39" s="130"/>
      <c r="N39" s="14"/>
      <c r="O39" s="15">
        <v>0</v>
      </c>
      <c r="P39" s="130">
        <v>0</v>
      </c>
      <c r="Q39" s="130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8</v>
      </c>
      <c r="B40" s="86" t="str">
        <f t="shared" si="2"/>
        <v>Jamie Sibson</v>
      </c>
      <c r="C40" s="12">
        <v>0</v>
      </c>
      <c r="D40" s="130">
        <v>0</v>
      </c>
      <c r="E40" s="130">
        <v>0</v>
      </c>
      <c r="F40" s="14">
        <v>6</v>
      </c>
      <c r="G40" s="12">
        <v>3</v>
      </c>
      <c r="H40" s="130">
        <v>0</v>
      </c>
      <c r="I40" s="130">
        <v>1</v>
      </c>
      <c r="J40" s="14">
        <v>6</v>
      </c>
      <c r="K40" s="12">
        <v>1</v>
      </c>
      <c r="L40" s="130">
        <v>1</v>
      </c>
      <c r="M40" s="130">
        <v>0</v>
      </c>
      <c r="N40" s="14">
        <v>1</v>
      </c>
      <c r="O40" s="15">
        <v>1</v>
      </c>
      <c r="P40" s="130">
        <v>1</v>
      </c>
      <c r="Q40" s="130">
        <v>0</v>
      </c>
      <c r="R40" s="16">
        <v>1</v>
      </c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John Stark</v>
      </c>
      <c r="C50" s="20">
        <v>21</v>
      </c>
      <c r="D50" s="21">
        <v>3</v>
      </c>
      <c r="E50" s="21">
        <v>15</v>
      </c>
      <c r="F50" s="22">
        <v>9</v>
      </c>
      <c r="G50" s="20">
        <v>21</v>
      </c>
      <c r="H50" s="21">
        <v>6</v>
      </c>
      <c r="I50" s="21">
        <v>6</v>
      </c>
      <c r="J50" s="22">
        <v>11</v>
      </c>
      <c r="K50" s="20">
        <v>21</v>
      </c>
      <c r="L50" s="21">
        <v>5</v>
      </c>
      <c r="M50" s="21">
        <v>8</v>
      </c>
      <c r="N50" s="22">
        <v>7</v>
      </c>
      <c r="O50" s="20">
        <v>26</v>
      </c>
      <c r="P50" s="21">
        <v>8</v>
      </c>
      <c r="Q50" s="21">
        <v>13</v>
      </c>
      <c r="R50" s="23">
        <v>8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21</v>
      </c>
      <c r="D54" s="29">
        <f t="shared" si="4"/>
        <v>3</v>
      </c>
      <c r="E54" s="29">
        <f t="shared" si="4"/>
        <v>15</v>
      </c>
      <c r="F54" s="29">
        <f t="shared" si="4"/>
        <v>9</v>
      </c>
      <c r="G54" s="29">
        <f t="shared" si="4"/>
        <v>21</v>
      </c>
      <c r="H54" s="29">
        <f t="shared" si="4"/>
        <v>6</v>
      </c>
      <c r="I54" s="29">
        <f t="shared" si="4"/>
        <v>6</v>
      </c>
      <c r="J54" s="29">
        <f t="shared" si="4"/>
        <v>11</v>
      </c>
      <c r="K54" s="29">
        <f t="shared" si="4"/>
        <v>21</v>
      </c>
      <c r="L54" s="29">
        <f t="shared" si="4"/>
        <v>5</v>
      </c>
      <c r="M54" s="29">
        <f t="shared" si="4"/>
        <v>8</v>
      </c>
      <c r="N54" s="29">
        <f t="shared" si="4"/>
        <v>7</v>
      </c>
      <c r="O54" s="29">
        <f t="shared" si="4"/>
        <v>26</v>
      </c>
      <c r="P54" s="29">
        <f t="shared" si="4"/>
        <v>8</v>
      </c>
      <c r="Q54" s="29">
        <f t="shared" si="4"/>
        <v>13</v>
      </c>
      <c r="R54" s="29">
        <f t="shared" si="4"/>
        <v>8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102</v>
      </c>
      <c r="D55" s="30">
        <f>SUM(P27,D54)</f>
        <v>12</v>
      </c>
      <c r="E55" s="30">
        <f>SUM(Q27,E54)</f>
        <v>56</v>
      </c>
      <c r="F55" s="30">
        <f>SUM(R27,F54)</f>
        <v>37</v>
      </c>
      <c r="G55" s="30">
        <f t="shared" ref="G55:R55" si="5">SUM(C55,G54)</f>
        <v>123</v>
      </c>
      <c r="H55" s="30">
        <f t="shared" si="5"/>
        <v>18</v>
      </c>
      <c r="I55" s="30">
        <f t="shared" si="5"/>
        <v>62</v>
      </c>
      <c r="J55" s="30">
        <f t="shared" si="5"/>
        <v>48</v>
      </c>
      <c r="K55" s="30">
        <f t="shared" si="5"/>
        <v>144</v>
      </c>
      <c r="L55" s="30">
        <f t="shared" si="5"/>
        <v>23</v>
      </c>
      <c r="M55" s="30">
        <f t="shared" si="5"/>
        <v>70</v>
      </c>
      <c r="N55" s="30">
        <f t="shared" si="5"/>
        <v>55</v>
      </c>
      <c r="O55" s="31">
        <f t="shared" si="5"/>
        <v>170</v>
      </c>
      <c r="P55" s="30">
        <f t="shared" si="5"/>
        <v>31</v>
      </c>
      <c r="Q55" s="30">
        <f t="shared" si="5"/>
        <v>83</v>
      </c>
      <c r="R55" s="32">
        <f t="shared" si="5"/>
        <v>63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80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6">A3</f>
        <v>7</v>
      </c>
      <c r="B59" s="86" t="str">
        <f t="shared" ref="B59:B76" si="7">B31</f>
        <v>Dewayne Sparks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30</v>
      </c>
      <c r="P59" s="88">
        <f>SUM(D3,H3,L3,P3,D31,H31,L31,P31,D59,H59,L59)</f>
        <v>13</v>
      </c>
      <c r="Q59" s="88">
        <f>SUM(E3,I3,M3,Q3,E31,I31,M31,Q31,E59,I59,M59)</f>
        <v>9</v>
      </c>
      <c r="R59" s="89">
        <f>SUM(F3,J3,N3,R3,F31,J31,N31,R31,F59,J59,N59)</f>
        <v>12</v>
      </c>
      <c r="S59" s="84">
        <f>IF(O59=0,0,AVERAGE(P59/O59))</f>
        <v>0.43333333333333335</v>
      </c>
      <c r="U59" s="43" t="s">
        <v>110</v>
      </c>
      <c r="V59" s="86" t="s">
        <v>290</v>
      </c>
      <c r="W59" s="59">
        <v>12</v>
      </c>
      <c r="X59" s="59">
        <v>12</v>
      </c>
      <c r="Y59" s="60">
        <v>0.43333333333333335</v>
      </c>
      <c r="Z59" s="60" t="s">
        <v>270</v>
      </c>
      <c r="AA59" s="60">
        <v>1.5</v>
      </c>
      <c r="AB59" s="60" t="s">
        <v>270</v>
      </c>
      <c r="AC59" s="59">
        <v>8</v>
      </c>
      <c r="AD59" s="105">
        <v>0.43333333333333335</v>
      </c>
    </row>
    <row r="60" spans="1:30" x14ac:dyDescent="0.2">
      <c r="A60" s="83" t="str">
        <f t="shared" si="6"/>
        <v>17</v>
      </c>
      <c r="B60" s="86" t="str">
        <f t="shared" si="7"/>
        <v>Hillary House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23</v>
      </c>
      <c r="P60" s="56">
        <f t="shared" si="8"/>
        <v>4</v>
      </c>
      <c r="Q60" s="56">
        <f t="shared" si="8"/>
        <v>14</v>
      </c>
      <c r="R60" s="91">
        <f t="shared" si="8"/>
        <v>4</v>
      </c>
      <c r="S60" s="85">
        <f t="shared" ref="S60:S76" si="9">IF(O60=0,0,AVERAGE(P60/O60))</f>
        <v>0.17391304347826086</v>
      </c>
      <c r="U60" s="43" t="s">
        <v>168</v>
      </c>
      <c r="V60" s="86" t="s">
        <v>291</v>
      </c>
      <c r="W60" s="59">
        <v>4</v>
      </c>
      <c r="X60" s="59">
        <v>4</v>
      </c>
      <c r="Y60" s="60">
        <v>0.17391304347826086</v>
      </c>
      <c r="Z60" s="60" t="s">
        <v>270</v>
      </c>
      <c r="AA60" s="60">
        <v>0.5</v>
      </c>
      <c r="AB60" s="60" t="s">
        <v>270</v>
      </c>
      <c r="AC60" s="59">
        <v>8</v>
      </c>
      <c r="AD60" s="105">
        <v>0.17391304347826086</v>
      </c>
    </row>
    <row r="61" spans="1:30" x14ac:dyDescent="0.2">
      <c r="A61" s="83" t="str">
        <f t="shared" si="6"/>
        <v>3</v>
      </c>
      <c r="B61" s="86" t="str">
        <f t="shared" si="7"/>
        <v>Ernie Cook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6</v>
      </c>
      <c r="P61" s="56">
        <f t="shared" si="10"/>
        <v>1</v>
      </c>
      <c r="Q61" s="56">
        <f t="shared" si="10"/>
        <v>5</v>
      </c>
      <c r="R61" s="91">
        <f t="shared" si="10"/>
        <v>8</v>
      </c>
      <c r="S61" s="85">
        <f t="shared" si="9"/>
        <v>0.16666666666666666</v>
      </c>
      <c r="U61" s="43" t="s">
        <v>191</v>
      </c>
      <c r="V61" s="86" t="s">
        <v>292</v>
      </c>
      <c r="W61" s="59">
        <v>8</v>
      </c>
      <c r="X61" s="59">
        <v>8</v>
      </c>
      <c r="Y61" s="60">
        <v>0.16666666666666666</v>
      </c>
      <c r="Z61" s="60" t="s">
        <v>276</v>
      </c>
      <c r="AA61" s="60">
        <v>2.6666666666666665</v>
      </c>
      <c r="AB61" s="60" t="s">
        <v>277</v>
      </c>
      <c r="AC61" s="59">
        <v>3</v>
      </c>
      <c r="AD61" s="105">
        <v>0.05</v>
      </c>
    </row>
    <row r="62" spans="1:30" x14ac:dyDescent="0.2">
      <c r="A62" s="83" t="str">
        <f t="shared" si="6"/>
        <v>6</v>
      </c>
      <c r="B62" s="86" t="str">
        <f t="shared" si="7"/>
        <v>Justin Deleon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24</v>
      </c>
      <c r="P62" s="56">
        <f t="shared" si="11"/>
        <v>2</v>
      </c>
      <c r="Q62" s="56">
        <f t="shared" si="11"/>
        <v>14</v>
      </c>
      <c r="R62" s="91">
        <f t="shared" si="11"/>
        <v>4</v>
      </c>
      <c r="S62" s="85">
        <f t="shared" si="9"/>
        <v>8.3333333333333329E-2</v>
      </c>
      <c r="U62" s="43" t="s">
        <v>194</v>
      </c>
      <c r="V62" s="86" t="s">
        <v>293</v>
      </c>
      <c r="W62" s="59">
        <v>4</v>
      </c>
      <c r="X62" s="59">
        <v>4</v>
      </c>
      <c r="Y62" s="60">
        <v>8.3333333333333329E-2</v>
      </c>
      <c r="Z62" s="60" t="s">
        <v>270</v>
      </c>
      <c r="AA62" s="60">
        <v>0.5</v>
      </c>
      <c r="AB62" s="60" t="s">
        <v>270</v>
      </c>
      <c r="AC62" s="59">
        <v>8</v>
      </c>
      <c r="AD62" s="105">
        <v>8.3333333333333329E-2</v>
      </c>
    </row>
    <row r="63" spans="1:30" x14ac:dyDescent="0.2">
      <c r="A63" s="83" t="str">
        <f t="shared" si="6"/>
        <v>2</v>
      </c>
      <c r="B63" s="86" t="str">
        <f t="shared" si="7"/>
        <v>Craig Cotton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28</v>
      </c>
      <c r="P63" s="56">
        <f t="shared" si="12"/>
        <v>8</v>
      </c>
      <c r="Q63" s="56">
        <f t="shared" si="12"/>
        <v>13</v>
      </c>
      <c r="R63" s="91">
        <f t="shared" si="12"/>
        <v>5</v>
      </c>
      <c r="S63" s="85">
        <f t="shared" si="9"/>
        <v>0.2857142857142857</v>
      </c>
      <c r="U63" s="43" t="s">
        <v>112</v>
      </c>
      <c r="V63" s="86" t="s">
        <v>48</v>
      </c>
      <c r="W63" s="59">
        <v>5</v>
      </c>
      <c r="X63" s="59">
        <v>5</v>
      </c>
      <c r="Y63" s="60">
        <v>0.2857142857142857</v>
      </c>
      <c r="Z63" s="60" t="s">
        <v>270</v>
      </c>
      <c r="AA63" s="60">
        <v>0.625</v>
      </c>
      <c r="AB63" s="60" t="s">
        <v>270</v>
      </c>
      <c r="AC63" s="59">
        <v>8</v>
      </c>
      <c r="AD63" s="105">
        <v>0.2857142857142857</v>
      </c>
    </row>
    <row r="64" spans="1:30" x14ac:dyDescent="0.2">
      <c r="A64" s="83" t="str">
        <f t="shared" si="6"/>
        <v>44</v>
      </c>
      <c r="B64" s="86" t="str">
        <f t="shared" si="7"/>
        <v>Luis Castillo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13</v>
      </c>
      <c r="P64" s="56">
        <f t="shared" si="13"/>
        <v>1</v>
      </c>
      <c r="Q64" s="56">
        <f t="shared" si="13"/>
        <v>8</v>
      </c>
      <c r="R64" s="91">
        <f t="shared" si="13"/>
        <v>0</v>
      </c>
      <c r="S64" s="85">
        <f t="shared" si="9"/>
        <v>7.6923076923076927E-2</v>
      </c>
      <c r="U64" s="43" t="s">
        <v>349</v>
      </c>
      <c r="V64" s="86" t="s">
        <v>294</v>
      </c>
      <c r="W64" s="59">
        <v>0</v>
      </c>
      <c r="X64" s="59" t="s">
        <v>442</v>
      </c>
      <c r="Y64" s="60">
        <v>7.6923076923076927E-2</v>
      </c>
      <c r="Z64" s="60" t="s">
        <v>276</v>
      </c>
      <c r="AA64" s="60">
        <v>0</v>
      </c>
      <c r="AB64" s="60" t="s">
        <v>270</v>
      </c>
      <c r="AC64" s="59">
        <v>5</v>
      </c>
      <c r="AD64" s="105">
        <v>0.05</v>
      </c>
    </row>
    <row r="65" spans="1:30" x14ac:dyDescent="0.2">
      <c r="A65" s="83" t="str">
        <f t="shared" si="6"/>
        <v>12</v>
      </c>
      <c r="B65" s="86" t="str">
        <f t="shared" si="7"/>
        <v>Crystal Stark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30</v>
      </c>
      <c r="P65" s="56">
        <f t="shared" si="14"/>
        <v>0</v>
      </c>
      <c r="Q65" s="56">
        <f t="shared" si="14"/>
        <v>14</v>
      </c>
      <c r="R65" s="91">
        <f t="shared" si="14"/>
        <v>11</v>
      </c>
      <c r="S65" s="85">
        <f t="shared" si="9"/>
        <v>0</v>
      </c>
      <c r="U65" s="43" t="s">
        <v>182</v>
      </c>
      <c r="V65" s="86" t="s">
        <v>295</v>
      </c>
      <c r="W65" s="59">
        <v>11</v>
      </c>
      <c r="X65" s="59">
        <v>11</v>
      </c>
      <c r="Y65" s="60">
        <v>0</v>
      </c>
      <c r="Z65" s="60" t="s">
        <v>270</v>
      </c>
      <c r="AA65" s="60">
        <v>1.375</v>
      </c>
      <c r="AB65" s="60" t="s">
        <v>270</v>
      </c>
      <c r="AC65" s="59">
        <v>8</v>
      </c>
      <c r="AD65" s="105">
        <v>0</v>
      </c>
    </row>
    <row r="66" spans="1:30" x14ac:dyDescent="0.2">
      <c r="A66" s="83" t="str">
        <f t="shared" si="6"/>
        <v>25</v>
      </c>
      <c r="B66" s="86" t="str">
        <f t="shared" si="7"/>
        <v>Aaron Stevenson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3</v>
      </c>
      <c r="P66" s="56">
        <f t="shared" si="15"/>
        <v>0</v>
      </c>
      <c r="Q66" s="56">
        <f t="shared" si="15"/>
        <v>1</v>
      </c>
      <c r="R66" s="91">
        <f t="shared" si="15"/>
        <v>0</v>
      </c>
      <c r="S66" s="85">
        <f t="shared" si="9"/>
        <v>0</v>
      </c>
      <c r="U66" s="43" t="s">
        <v>116</v>
      </c>
      <c r="V66" s="86" t="s">
        <v>296</v>
      </c>
      <c r="W66" s="59">
        <v>0</v>
      </c>
      <c r="X66" s="59" t="s">
        <v>442</v>
      </c>
      <c r="Y66" s="60">
        <v>0</v>
      </c>
      <c r="Z66" s="60" t="s">
        <v>276</v>
      </c>
      <c r="AA66" s="60">
        <v>0</v>
      </c>
      <c r="AB66" s="60" t="s">
        <v>277</v>
      </c>
      <c r="AC66" s="59">
        <v>2</v>
      </c>
      <c r="AD66" s="105">
        <v>0</v>
      </c>
    </row>
    <row r="67" spans="1:30" x14ac:dyDescent="0.2">
      <c r="A67" s="83" t="str">
        <f t="shared" si="6"/>
        <v>32</v>
      </c>
      <c r="B67" s="86" t="str">
        <f t="shared" si="7"/>
        <v>Kaitlyn Kellerman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6</v>
      </c>
      <c r="P67" s="56">
        <f t="shared" si="16"/>
        <v>0</v>
      </c>
      <c r="Q67" s="56">
        <f t="shared" si="16"/>
        <v>2</v>
      </c>
      <c r="R67" s="91">
        <f t="shared" si="16"/>
        <v>0</v>
      </c>
      <c r="S67" s="85">
        <f t="shared" si="9"/>
        <v>0</v>
      </c>
      <c r="U67" s="43" t="s">
        <v>188</v>
      </c>
      <c r="V67" s="86" t="s">
        <v>297</v>
      </c>
      <c r="W67" s="59">
        <v>0</v>
      </c>
      <c r="X67" s="59" t="s">
        <v>442</v>
      </c>
      <c r="Y67" s="60">
        <v>0</v>
      </c>
      <c r="Z67" s="60" t="s">
        <v>276</v>
      </c>
      <c r="AA67" s="60">
        <v>0</v>
      </c>
      <c r="AB67" s="60" t="s">
        <v>270</v>
      </c>
      <c r="AC67" s="59">
        <v>5</v>
      </c>
      <c r="AD67" s="105">
        <v>0</v>
      </c>
    </row>
    <row r="68" spans="1:30" x14ac:dyDescent="0.2">
      <c r="A68" s="83" t="str">
        <f t="shared" si="6"/>
        <v>8</v>
      </c>
      <c r="B68" s="86" t="str">
        <f t="shared" si="7"/>
        <v>Jamie Sibson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7</v>
      </c>
      <c r="P68" s="56">
        <f t="shared" si="17"/>
        <v>2</v>
      </c>
      <c r="Q68" s="56">
        <f t="shared" si="17"/>
        <v>3</v>
      </c>
      <c r="R68" s="91">
        <f t="shared" si="17"/>
        <v>19</v>
      </c>
      <c r="S68" s="85">
        <f t="shared" si="9"/>
        <v>0.2857142857142857</v>
      </c>
      <c r="U68" s="43" t="s">
        <v>176</v>
      </c>
      <c r="V68" s="86" t="s">
        <v>298</v>
      </c>
      <c r="W68" s="59">
        <v>19</v>
      </c>
      <c r="X68" s="59">
        <v>19</v>
      </c>
      <c r="Y68" s="60">
        <v>0.2857142857142857</v>
      </c>
      <c r="Z68" s="60" t="s">
        <v>276</v>
      </c>
      <c r="AA68" s="60">
        <v>2.375</v>
      </c>
      <c r="AB68" s="60" t="s">
        <v>270</v>
      </c>
      <c r="AC68" s="59">
        <v>8</v>
      </c>
      <c r="AD68" s="105">
        <v>0.1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John Stark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170</v>
      </c>
      <c r="P78" s="21">
        <f t="shared" si="26"/>
        <v>31</v>
      </c>
      <c r="Q78" s="142">
        <f t="shared" si="26"/>
        <v>83</v>
      </c>
      <c r="R78" s="141"/>
      <c r="S78" s="143">
        <f>SUM(Q78/O78)</f>
        <v>0.48823529411764705</v>
      </c>
      <c r="V78" s="56" t="s">
        <v>23</v>
      </c>
      <c r="W78" s="59">
        <v>63</v>
      </c>
      <c r="X78" s="59">
        <v>63</v>
      </c>
      <c r="Y78" s="61"/>
      <c r="Z78" s="61"/>
      <c r="AA78" s="61"/>
      <c r="AB78" s="61"/>
      <c r="AC78" s="162"/>
    </row>
    <row r="79" spans="1:30" x14ac:dyDescent="0.2">
      <c r="A79" s="157"/>
      <c r="B79" s="140">
        <f>B51</f>
        <v>0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44" t="e">
        <f>SUM(Q79/O79)</f>
        <v>#DIV/0!</v>
      </c>
      <c r="V79" s="67" t="s">
        <v>24</v>
      </c>
      <c r="W79" s="162"/>
      <c r="X79" s="162"/>
      <c r="Y79" s="68">
        <v>0.43333333333333335</v>
      </c>
      <c r="Z79" s="68"/>
      <c r="AA79" s="68">
        <v>2.6666666666666665</v>
      </c>
      <c r="AB79" s="68"/>
      <c r="AC79" s="162"/>
    </row>
    <row r="80" spans="1:30" x14ac:dyDescent="0.2">
      <c r="A80" s="157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62"/>
      <c r="X80" s="162"/>
      <c r="Y80" s="68"/>
      <c r="Z80" s="68"/>
      <c r="AA80" s="68"/>
      <c r="AB80" s="68"/>
      <c r="AC80" s="162"/>
    </row>
    <row r="81" spans="1:29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62"/>
      <c r="X81" s="162"/>
      <c r="Y81" s="68"/>
      <c r="Z81" s="68"/>
      <c r="AA81" s="68"/>
      <c r="AB81" s="68"/>
      <c r="AC81" s="162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170</v>
      </c>
      <c r="P82" s="29">
        <f t="shared" si="27"/>
        <v>31</v>
      </c>
      <c r="Q82" s="29">
        <f t="shared" si="27"/>
        <v>83</v>
      </c>
      <c r="R82" s="29">
        <f t="shared" si="27"/>
        <v>63</v>
      </c>
      <c r="S82" s="69">
        <f>AVERAGE(P82/O82)</f>
        <v>0.18235294117647058</v>
      </c>
      <c r="Y82" s="162"/>
      <c r="Z82" s="162"/>
    </row>
    <row r="83" spans="1:29" ht="13.5" thickBot="1" x14ac:dyDescent="0.25">
      <c r="A83" s="18"/>
      <c r="B83" s="28" t="s">
        <v>11</v>
      </c>
      <c r="C83" s="29">
        <f>SUM(O55,C82)</f>
        <v>170</v>
      </c>
      <c r="D83" s="29">
        <f>SUM(P55,D82)</f>
        <v>31</v>
      </c>
      <c r="E83" s="29">
        <f>SUM(Q55,E82)</f>
        <v>83</v>
      </c>
      <c r="F83" s="29">
        <f>SUM(R55,F82)</f>
        <v>63</v>
      </c>
      <c r="G83" s="29">
        <f t="shared" ref="G83:M83" si="28">SUM(C83,G82)</f>
        <v>170</v>
      </c>
      <c r="H83" s="29">
        <f t="shared" si="28"/>
        <v>31</v>
      </c>
      <c r="I83" s="29">
        <f t="shared" si="28"/>
        <v>83</v>
      </c>
      <c r="J83" s="29">
        <f t="shared" si="28"/>
        <v>63</v>
      </c>
      <c r="K83" s="29">
        <f t="shared" si="28"/>
        <v>170</v>
      </c>
      <c r="L83" s="29">
        <f t="shared" si="28"/>
        <v>31</v>
      </c>
      <c r="M83" s="29">
        <f t="shared" si="28"/>
        <v>83</v>
      </c>
      <c r="N83" s="29">
        <f>SUM(AA27,N82)</f>
        <v>0</v>
      </c>
      <c r="O83" s="70"/>
      <c r="P83" s="71"/>
      <c r="Q83" s="71"/>
      <c r="R83" s="71"/>
      <c r="S83" s="72"/>
      <c r="Y83" s="162"/>
      <c r="Z83" s="162"/>
      <c r="AC83" s="1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0.64367816091954022</v>
      </c>
      <c r="V84" s="177" t="s">
        <v>25</v>
      </c>
      <c r="W84" s="178"/>
      <c r="X84" s="179"/>
      <c r="Y84" s="162"/>
      <c r="Z84" s="162"/>
      <c r="AA84" s="73" t="s">
        <v>26</v>
      </c>
      <c r="AB84" s="73"/>
      <c r="AC84" s="162"/>
    </row>
    <row r="85" spans="1:29" x14ac:dyDescent="0.2">
      <c r="V85" s="77" t="s">
        <v>27</v>
      </c>
      <c r="W85" s="61"/>
      <c r="X85" s="78"/>
      <c r="Y85" s="162"/>
      <c r="Z85" s="162"/>
      <c r="AA85" s="73" t="s">
        <v>28</v>
      </c>
      <c r="AB85" s="73"/>
      <c r="AC85" s="162"/>
    </row>
    <row r="86" spans="1:29" x14ac:dyDescent="0.2">
      <c r="A86" s="67" t="s">
        <v>31</v>
      </c>
      <c r="C86" s="130">
        <f>MAX(AC59:AC76)</f>
        <v>8</v>
      </c>
      <c r="E86" s="73" t="s">
        <v>32</v>
      </c>
      <c r="V86" s="77" t="s">
        <v>29</v>
      </c>
      <c r="W86" s="61" t="s">
        <v>299</v>
      </c>
      <c r="X86" s="79">
        <v>0.5117647058823529</v>
      </c>
      <c r="Y86" s="162" t="s">
        <v>270</v>
      </c>
      <c r="Z86" s="162"/>
      <c r="AA86" s="73" t="s">
        <v>30</v>
      </c>
      <c r="AB86" s="73"/>
      <c r="AC86" s="1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162" t="s">
        <v>278</v>
      </c>
      <c r="Z87" s="162"/>
      <c r="AA87" s="162"/>
      <c r="AB87" s="162"/>
      <c r="AC87" s="162"/>
    </row>
    <row r="88" spans="1:29" x14ac:dyDescent="0.2">
      <c r="V88" s="77" t="s">
        <v>29</v>
      </c>
      <c r="W88" s="61">
        <v>0</v>
      </c>
      <c r="X88" s="147" t="e">
        <v>#DIV/0!</v>
      </c>
      <c r="Y88" s="1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62" t="s">
        <v>278</v>
      </c>
    </row>
  </sheetData>
  <sheetProtection password="97AA" sheet="1" objects="1" scenarios="1"/>
  <sortState ref="T31:T37">
    <sortCondition ref="T31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13" priority="5" stopIfTrue="1" operator="equal">
      <formula>$Y$79</formula>
    </cfRule>
  </conditionalFormatting>
  <conditionalFormatting sqref="AA59:AB74 AA77:AB77">
    <cfRule type="cellIs" dxfId="112" priority="6" stopIfTrue="1" operator="equal">
      <formula>$AA$79</formula>
    </cfRule>
  </conditionalFormatting>
  <conditionalFormatting sqref="Y75:Z75">
    <cfRule type="cellIs" dxfId="111" priority="3" stopIfTrue="1" operator="equal">
      <formula>$Y$79</formula>
    </cfRule>
  </conditionalFormatting>
  <conditionalFormatting sqref="AA75:AB75">
    <cfRule type="cellIs" dxfId="110" priority="4" stopIfTrue="1" operator="equal">
      <formula>$AA$79</formula>
    </cfRule>
  </conditionalFormatting>
  <conditionalFormatting sqref="Y76:Z76">
    <cfRule type="cellIs" dxfId="109" priority="1" stopIfTrue="1" operator="equal">
      <formula>$Y$79</formula>
    </cfRule>
  </conditionalFormatting>
  <conditionalFormatting sqref="AA76:AB76">
    <cfRule type="cellIs" dxfId="10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3" sqref="A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73" t="s">
        <v>282</v>
      </c>
      <c r="D1" s="174"/>
      <c r="E1" s="175"/>
      <c r="F1" s="4">
        <v>5</v>
      </c>
      <c r="G1" s="173" t="s">
        <v>287</v>
      </c>
      <c r="H1" s="174"/>
      <c r="I1" s="175"/>
      <c r="J1" s="4">
        <v>6</v>
      </c>
      <c r="K1" s="173" t="s">
        <v>103</v>
      </c>
      <c r="L1" s="174"/>
      <c r="M1" s="175"/>
      <c r="N1" s="4">
        <v>2</v>
      </c>
      <c r="O1" s="173" t="s">
        <v>42</v>
      </c>
      <c r="P1" s="174"/>
      <c r="Q1" s="175"/>
      <c r="R1" s="4">
        <v>6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205</v>
      </c>
      <c r="B3" s="86" t="s">
        <v>137</v>
      </c>
      <c r="C3" s="116">
        <v>5</v>
      </c>
      <c r="D3" s="13">
        <v>3</v>
      </c>
      <c r="E3" s="13">
        <v>1</v>
      </c>
      <c r="F3" s="14">
        <v>2</v>
      </c>
      <c r="G3" s="12">
        <v>3</v>
      </c>
      <c r="H3" s="13">
        <v>3</v>
      </c>
      <c r="I3" s="13">
        <v>0</v>
      </c>
      <c r="J3" s="14">
        <v>1</v>
      </c>
      <c r="K3" s="116">
        <v>3</v>
      </c>
      <c r="L3" s="117">
        <v>2</v>
      </c>
      <c r="M3" s="117">
        <v>0</v>
      </c>
      <c r="N3" s="118">
        <v>2</v>
      </c>
      <c r="O3" s="12">
        <v>4</v>
      </c>
      <c r="P3" s="13">
        <v>3</v>
      </c>
      <c r="Q3" s="13">
        <v>1</v>
      </c>
      <c r="R3" s="14">
        <v>2</v>
      </c>
      <c r="S3" s="17"/>
      <c r="T3" s="99"/>
    </row>
    <row r="4" spans="1:20" x14ac:dyDescent="0.2">
      <c r="A4" s="83" t="s">
        <v>107</v>
      </c>
      <c r="B4" s="86" t="s">
        <v>225</v>
      </c>
      <c r="C4" s="116">
        <v>2</v>
      </c>
      <c r="D4" s="13">
        <v>1</v>
      </c>
      <c r="E4" s="13">
        <v>0</v>
      </c>
      <c r="F4" s="14">
        <v>3</v>
      </c>
      <c r="G4" s="12">
        <v>4</v>
      </c>
      <c r="H4" s="13">
        <v>3</v>
      </c>
      <c r="I4" s="13">
        <v>1</v>
      </c>
      <c r="J4" s="14">
        <v>1</v>
      </c>
      <c r="K4" s="116">
        <v>2</v>
      </c>
      <c r="L4" s="117">
        <v>0</v>
      </c>
      <c r="M4" s="117">
        <v>0</v>
      </c>
      <c r="N4" s="118">
        <v>2</v>
      </c>
      <c r="O4" s="12">
        <v>3</v>
      </c>
      <c r="P4" s="13">
        <v>3</v>
      </c>
      <c r="Q4" s="13">
        <v>0</v>
      </c>
      <c r="R4" s="14">
        <v>2</v>
      </c>
      <c r="S4" s="17"/>
      <c r="T4" s="99"/>
    </row>
    <row r="5" spans="1:20" x14ac:dyDescent="0.2">
      <c r="A5" s="83" t="s">
        <v>206</v>
      </c>
      <c r="B5" s="86" t="s">
        <v>84</v>
      </c>
      <c r="C5" s="116">
        <v>4</v>
      </c>
      <c r="D5" s="13">
        <v>2</v>
      </c>
      <c r="E5" s="13">
        <v>0</v>
      </c>
      <c r="F5" s="14">
        <v>0</v>
      </c>
      <c r="G5" s="12">
        <v>4</v>
      </c>
      <c r="H5" s="13">
        <v>1</v>
      </c>
      <c r="I5" s="13">
        <v>1</v>
      </c>
      <c r="J5" s="14">
        <v>0</v>
      </c>
      <c r="K5" s="116">
        <v>3</v>
      </c>
      <c r="L5" s="117">
        <v>1</v>
      </c>
      <c r="M5" s="117">
        <v>1</v>
      </c>
      <c r="N5" s="118">
        <v>0</v>
      </c>
      <c r="O5" s="12">
        <v>3</v>
      </c>
      <c r="P5" s="13">
        <v>3</v>
      </c>
      <c r="Q5" s="13">
        <v>0</v>
      </c>
      <c r="R5" s="14">
        <v>2</v>
      </c>
      <c r="S5" s="17"/>
      <c r="T5" s="99"/>
    </row>
    <row r="6" spans="1:20" x14ac:dyDescent="0.2">
      <c r="A6" s="83" t="s">
        <v>175</v>
      </c>
      <c r="B6" s="86" t="s">
        <v>100</v>
      </c>
      <c r="C6" s="116">
        <v>2</v>
      </c>
      <c r="D6" s="130">
        <v>1</v>
      </c>
      <c r="E6" s="130">
        <v>1</v>
      </c>
      <c r="F6" s="14">
        <v>1</v>
      </c>
      <c r="G6" s="12">
        <v>0</v>
      </c>
      <c r="H6" s="13">
        <v>0</v>
      </c>
      <c r="I6" s="13">
        <v>0</v>
      </c>
      <c r="J6" s="14">
        <v>0</v>
      </c>
      <c r="K6" s="116">
        <v>2</v>
      </c>
      <c r="L6" s="117">
        <v>1</v>
      </c>
      <c r="M6" s="117">
        <v>0</v>
      </c>
      <c r="N6" s="118">
        <v>0</v>
      </c>
      <c r="O6" s="12">
        <v>0</v>
      </c>
      <c r="P6" s="13">
        <v>0</v>
      </c>
      <c r="Q6" s="13">
        <v>0</v>
      </c>
      <c r="R6" s="14">
        <v>0</v>
      </c>
      <c r="S6" s="17" t="s">
        <v>8</v>
      </c>
      <c r="T6" s="99"/>
    </row>
    <row r="7" spans="1:20" x14ac:dyDescent="0.2">
      <c r="A7" s="83" t="s">
        <v>207</v>
      </c>
      <c r="B7" s="86" t="s">
        <v>208</v>
      </c>
      <c r="C7" s="116">
        <v>1</v>
      </c>
      <c r="D7" s="130">
        <v>0</v>
      </c>
      <c r="E7" s="130">
        <v>0</v>
      </c>
      <c r="F7" s="14">
        <v>0</v>
      </c>
      <c r="G7" s="12">
        <v>2</v>
      </c>
      <c r="H7" s="13">
        <v>0</v>
      </c>
      <c r="I7" s="13">
        <v>0</v>
      </c>
      <c r="J7" s="14">
        <v>0</v>
      </c>
      <c r="K7" s="116">
        <v>1</v>
      </c>
      <c r="L7" s="117">
        <v>0</v>
      </c>
      <c r="M7" s="117">
        <v>1</v>
      </c>
      <c r="N7" s="118">
        <v>0</v>
      </c>
      <c r="O7" s="12">
        <v>1</v>
      </c>
      <c r="P7" s="13">
        <v>0</v>
      </c>
      <c r="Q7" s="13">
        <v>0</v>
      </c>
      <c r="R7" s="14">
        <v>0</v>
      </c>
      <c r="S7" s="17"/>
      <c r="T7" s="99"/>
    </row>
    <row r="8" spans="1:20" x14ac:dyDescent="0.2">
      <c r="A8" s="83" t="s">
        <v>197</v>
      </c>
      <c r="B8" s="86" t="s">
        <v>159</v>
      </c>
      <c r="C8" s="116">
        <v>3</v>
      </c>
      <c r="D8" s="130">
        <v>2</v>
      </c>
      <c r="E8" s="130">
        <v>0</v>
      </c>
      <c r="F8" s="14">
        <v>0</v>
      </c>
      <c r="G8" s="12">
        <v>1</v>
      </c>
      <c r="H8" s="13">
        <v>1</v>
      </c>
      <c r="I8" s="13">
        <v>0</v>
      </c>
      <c r="J8" s="14">
        <v>1</v>
      </c>
      <c r="K8" s="116">
        <v>4</v>
      </c>
      <c r="L8" s="117">
        <v>1</v>
      </c>
      <c r="M8" s="117">
        <v>2</v>
      </c>
      <c r="N8" s="118">
        <v>0</v>
      </c>
      <c r="O8" s="12"/>
      <c r="P8" s="13"/>
      <c r="Q8" s="13"/>
      <c r="R8" s="14"/>
      <c r="S8" s="17"/>
      <c r="T8" s="99"/>
    </row>
    <row r="9" spans="1:20" x14ac:dyDescent="0.2">
      <c r="A9" s="83" t="s">
        <v>192</v>
      </c>
      <c r="B9" s="86" t="s">
        <v>243</v>
      </c>
      <c r="C9" s="116">
        <v>5</v>
      </c>
      <c r="D9" s="130">
        <v>4</v>
      </c>
      <c r="E9" s="130">
        <v>0</v>
      </c>
      <c r="F9" s="14">
        <v>2</v>
      </c>
      <c r="G9" s="12">
        <v>3</v>
      </c>
      <c r="H9" s="13">
        <v>3</v>
      </c>
      <c r="I9" s="13">
        <v>0</v>
      </c>
      <c r="J9" s="14">
        <v>0</v>
      </c>
      <c r="K9" s="116">
        <v>0</v>
      </c>
      <c r="L9" s="117">
        <v>0</v>
      </c>
      <c r="M9" s="117">
        <v>0</v>
      </c>
      <c r="N9" s="118">
        <v>0</v>
      </c>
      <c r="O9" s="12">
        <v>1</v>
      </c>
      <c r="P9" s="13">
        <v>1</v>
      </c>
      <c r="Q9" s="13">
        <v>0</v>
      </c>
      <c r="R9" s="14">
        <v>0</v>
      </c>
      <c r="S9" s="17"/>
      <c r="T9" s="99"/>
    </row>
    <row r="10" spans="1:20" x14ac:dyDescent="0.2">
      <c r="A10" s="83" t="s">
        <v>127</v>
      </c>
      <c r="B10" s="86" t="s">
        <v>244</v>
      </c>
      <c r="C10" s="12">
        <v>0</v>
      </c>
      <c r="D10" s="130">
        <v>0</v>
      </c>
      <c r="E10" s="130">
        <v>0</v>
      </c>
      <c r="F10" s="14">
        <v>1</v>
      </c>
      <c r="G10" s="12">
        <v>2</v>
      </c>
      <c r="H10" s="13">
        <v>1</v>
      </c>
      <c r="I10" s="13">
        <v>0</v>
      </c>
      <c r="J10" s="14">
        <v>2</v>
      </c>
      <c r="K10" s="116">
        <v>4</v>
      </c>
      <c r="L10" s="117">
        <v>2</v>
      </c>
      <c r="M10" s="117">
        <v>0</v>
      </c>
      <c r="N10" s="118">
        <v>2</v>
      </c>
      <c r="O10" s="12">
        <v>0</v>
      </c>
      <c r="P10" s="13">
        <v>0</v>
      </c>
      <c r="Q10" s="13">
        <v>0</v>
      </c>
      <c r="R10" s="14">
        <v>0</v>
      </c>
      <c r="S10" s="17"/>
      <c r="T10" s="99"/>
    </row>
    <row r="11" spans="1:20" x14ac:dyDescent="0.2">
      <c r="A11" s="83" t="s">
        <v>172</v>
      </c>
      <c r="B11" s="86" t="s">
        <v>352</v>
      </c>
      <c r="C11" s="12">
        <v>4</v>
      </c>
      <c r="D11" s="130">
        <v>1</v>
      </c>
      <c r="E11" s="130">
        <v>3</v>
      </c>
      <c r="F11" s="14">
        <v>0</v>
      </c>
      <c r="G11" s="12">
        <v>4</v>
      </c>
      <c r="H11" s="13">
        <v>3</v>
      </c>
      <c r="I11" s="13">
        <v>1</v>
      </c>
      <c r="J11" s="14">
        <v>0</v>
      </c>
      <c r="K11" s="116">
        <v>1</v>
      </c>
      <c r="L11" s="117">
        <v>0</v>
      </c>
      <c r="M11" s="117">
        <v>1</v>
      </c>
      <c r="N11" s="118">
        <v>1</v>
      </c>
      <c r="O11" s="12">
        <v>3</v>
      </c>
      <c r="P11" s="13">
        <v>2</v>
      </c>
      <c r="Q11" s="13">
        <v>1</v>
      </c>
      <c r="R11" s="14">
        <v>0</v>
      </c>
      <c r="S11" s="17"/>
      <c r="T11" s="99"/>
    </row>
    <row r="12" spans="1:20" x14ac:dyDescent="0.2">
      <c r="A12" s="83" t="s">
        <v>191</v>
      </c>
      <c r="B12" s="86" t="s">
        <v>393</v>
      </c>
      <c r="C12" s="12">
        <v>1</v>
      </c>
      <c r="D12" s="130">
        <v>0</v>
      </c>
      <c r="E12" s="130">
        <v>1</v>
      </c>
      <c r="F12" s="14">
        <v>0</v>
      </c>
      <c r="G12" s="12">
        <v>0</v>
      </c>
      <c r="H12" s="13">
        <v>0</v>
      </c>
      <c r="I12" s="13">
        <v>0</v>
      </c>
      <c r="J12" s="14">
        <v>0</v>
      </c>
      <c r="K12" s="116">
        <v>0</v>
      </c>
      <c r="L12" s="117">
        <v>0</v>
      </c>
      <c r="M12" s="117">
        <v>0</v>
      </c>
      <c r="N12" s="118">
        <v>0</v>
      </c>
      <c r="O12" s="12"/>
      <c r="P12" s="13"/>
      <c r="Q12" s="13"/>
      <c r="R12" s="14"/>
      <c r="S12" s="17"/>
      <c r="T12" s="99"/>
    </row>
    <row r="13" spans="1:20" x14ac:dyDescent="0.2">
      <c r="A13" s="83" t="s">
        <v>169</v>
      </c>
      <c r="B13" s="86" t="s">
        <v>353</v>
      </c>
      <c r="C13" s="12">
        <v>3</v>
      </c>
      <c r="D13" s="130">
        <v>1</v>
      </c>
      <c r="E13" s="130">
        <v>2</v>
      </c>
      <c r="F13" s="14">
        <v>0</v>
      </c>
      <c r="G13" s="12">
        <v>1</v>
      </c>
      <c r="H13" s="13">
        <v>0</v>
      </c>
      <c r="I13" s="13">
        <v>0</v>
      </c>
      <c r="J13" s="14">
        <v>3</v>
      </c>
      <c r="K13" s="116">
        <v>4</v>
      </c>
      <c r="L13" s="117">
        <v>2</v>
      </c>
      <c r="M13" s="117">
        <v>2</v>
      </c>
      <c r="N13" s="118">
        <v>0</v>
      </c>
      <c r="O13" s="12"/>
      <c r="P13" s="13"/>
      <c r="Q13" s="13"/>
      <c r="R13" s="14"/>
      <c r="S13" s="17"/>
      <c r="T13" s="99"/>
    </row>
    <row r="14" spans="1:20" x14ac:dyDescent="0.2">
      <c r="A14" s="83" t="s">
        <v>195</v>
      </c>
      <c r="B14" s="86" t="s">
        <v>417</v>
      </c>
      <c r="C14" s="116"/>
      <c r="D14" s="13"/>
      <c r="E14" s="13"/>
      <c r="F14" s="14"/>
      <c r="G14" s="12">
        <v>0</v>
      </c>
      <c r="H14" s="13">
        <v>0</v>
      </c>
      <c r="I14" s="13">
        <v>0</v>
      </c>
      <c r="J14" s="14">
        <v>0</v>
      </c>
      <c r="K14" s="116">
        <v>4</v>
      </c>
      <c r="L14" s="117">
        <v>1</v>
      </c>
      <c r="M14" s="117">
        <v>1</v>
      </c>
      <c r="N14" s="118">
        <v>0</v>
      </c>
      <c r="O14" s="12">
        <v>2</v>
      </c>
      <c r="P14" s="13">
        <v>2</v>
      </c>
      <c r="Q14" s="13">
        <v>0</v>
      </c>
      <c r="R14" s="14">
        <v>0</v>
      </c>
      <c r="S14" s="17"/>
      <c r="T14" s="99"/>
    </row>
    <row r="15" spans="1:20" x14ac:dyDescent="0.2">
      <c r="A15" s="83" t="s">
        <v>112</v>
      </c>
      <c r="B15" s="86" t="s">
        <v>431</v>
      </c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>
        <v>2</v>
      </c>
      <c r="P15" s="13">
        <v>2</v>
      </c>
      <c r="Q15" s="13">
        <v>0</v>
      </c>
      <c r="R15" s="14">
        <v>2</v>
      </c>
      <c r="S15" s="17"/>
      <c r="T15" s="99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  <c r="T16" s="99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85</v>
      </c>
      <c r="C22" s="20">
        <v>30</v>
      </c>
      <c r="D22" s="21">
        <v>15</v>
      </c>
      <c r="E22" s="21">
        <v>8</v>
      </c>
      <c r="F22" s="22">
        <v>9</v>
      </c>
      <c r="G22" s="20">
        <v>24</v>
      </c>
      <c r="H22" s="21">
        <v>15</v>
      </c>
      <c r="I22" s="21">
        <v>3</v>
      </c>
      <c r="J22" s="22">
        <v>8</v>
      </c>
      <c r="K22" s="20">
        <v>28</v>
      </c>
      <c r="L22" s="21">
        <v>10</v>
      </c>
      <c r="M22" s="21">
        <v>8</v>
      </c>
      <c r="N22" s="22">
        <v>7</v>
      </c>
      <c r="O22" s="20">
        <v>19</v>
      </c>
      <c r="P22" s="21">
        <v>16</v>
      </c>
      <c r="Q22" s="21">
        <v>2</v>
      </c>
      <c r="R22" s="22">
        <v>8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30</v>
      </c>
      <c r="D26" s="29">
        <f t="shared" si="0"/>
        <v>15</v>
      </c>
      <c r="E26" s="29">
        <f t="shared" si="0"/>
        <v>8</v>
      </c>
      <c r="F26" s="29">
        <f t="shared" si="0"/>
        <v>9</v>
      </c>
      <c r="G26" s="29">
        <f t="shared" si="0"/>
        <v>24</v>
      </c>
      <c r="H26" s="29">
        <f t="shared" si="0"/>
        <v>15</v>
      </c>
      <c r="I26" s="29">
        <f t="shared" si="0"/>
        <v>3</v>
      </c>
      <c r="J26" s="29">
        <f t="shared" si="0"/>
        <v>8</v>
      </c>
      <c r="K26" s="29">
        <f t="shared" si="0"/>
        <v>28</v>
      </c>
      <c r="L26" s="29">
        <f t="shared" si="0"/>
        <v>10</v>
      </c>
      <c r="M26" s="29">
        <f t="shared" si="0"/>
        <v>8</v>
      </c>
      <c r="N26" s="29">
        <f t="shared" si="0"/>
        <v>7</v>
      </c>
      <c r="O26" s="29">
        <f t="shared" si="0"/>
        <v>19</v>
      </c>
      <c r="P26" s="29">
        <f t="shared" si="0"/>
        <v>16</v>
      </c>
      <c r="Q26" s="29">
        <f t="shared" si="0"/>
        <v>2</v>
      </c>
      <c r="R26" s="29">
        <f t="shared" si="0"/>
        <v>8</v>
      </c>
      <c r="S26" s="24"/>
    </row>
    <row r="27" spans="1:24" ht="13.5" thickBot="1" x14ac:dyDescent="0.25">
      <c r="A27" s="18"/>
      <c r="B27" s="28" t="s">
        <v>11</v>
      </c>
      <c r="C27" s="30">
        <f>C26</f>
        <v>30</v>
      </c>
      <c r="D27" s="30">
        <f>D26</f>
        <v>15</v>
      </c>
      <c r="E27" s="30">
        <f>E26</f>
        <v>8</v>
      </c>
      <c r="F27" s="30">
        <f>F26</f>
        <v>9</v>
      </c>
      <c r="G27" s="30">
        <f t="shared" ref="G27:R27" si="1">SUM(C27,G26)</f>
        <v>54</v>
      </c>
      <c r="H27" s="30">
        <f t="shared" si="1"/>
        <v>30</v>
      </c>
      <c r="I27" s="30">
        <f t="shared" si="1"/>
        <v>11</v>
      </c>
      <c r="J27" s="30">
        <f t="shared" si="1"/>
        <v>17</v>
      </c>
      <c r="K27" s="30">
        <f t="shared" si="1"/>
        <v>82</v>
      </c>
      <c r="L27" s="30">
        <f t="shared" si="1"/>
        <v>40</v>
      </c>
      <c r="M27" s="30">
        <f t="shared" si="1"/>
        <v>19</v>
      </c>
      <c r="N27" s="30">
        <f t="shared" si="1"/>
        <v>24</v>
      </c>
      <c r="O27" s="31">
        <f t="shared" si="1"/>
        <v>101</v>
      </c>
      <c r="P27" s="30">
        <f t="shared" si="1"/>
        <v>56</v>
      </c>
      <c r="Q27" s="30">
        <f t="shared" si="1"/>
        <v>21</v>
      </c>
      <c r="R27" s="32">
        <f t="shared" si="1"/>
        <v>32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75</v>
      </c>
      <c r="D29" s="174"/>
      <c r="E29" s="175"/>
      <c r="F29" s="4">
        <v>17</v>
      </c>
      <c r="G29" s="173" t="s">
        <v>282</v>
      </c>
      <c r="H29" s="174"/>
      <c r="I29" s="175"/>
      <c r="J29" s="4">
        <v>10</v>
      </c>
      <c r="K29" s="173" t="s">
        <v>71</v>
      </c>
      <c r="L29" s="174"/>
      <c r="M29" s="175"/>
      <c r="N29" s="4">
        <v>12</v>
      </c>
      <c r="O29" s="180" t="s">
        <v>120</v>
      </c>
      <c r="P29" s="174"/>
      <c r="Q29" s="175"/>
      <c r="R29" s="5">
        <v>27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46</v>
      </c>
      <c r="B31" s="86" t="str">
        <f t="shared" si="2"/>
        <v>Joe McCormick</v>
      </c>
      <c r="C31" s="12">
        <v>6</v>
      </c>
      <c r="D31" s="13">
        <v>2</v>
      </c>
      <c r="E31" s="13">
        <v>3</v>
      </c>
      <c r="F31" s="14">
        <v>1</v>
      </c>
      <c r="G31" s="12">
        <v>5</v>
      </c>
      <c r="H31" s="13">
        <v>3</v>
      </c>
      <c r="I31" s="13">
        <v>2</v>
      </c>
      <c r="J31" s="14">
        <v>2</v>
      </c>
      <c r="K31" s="12">
        <v>6</v>
      </c>
      <c r="L31" s="13">
        <v>4</v>
      </c>
      <c r="M31" s="13">
        <v>1</v>
      </c>
      <c r="N31" s="14">
        <v>2</v>
      </c>
      <c r="O31" s="15">
        <v>6</v>
      </c>
      <c r="P31" s="13">
        <v>4</v>
      </c>
      <c r="Q31" s="13">
        <v>2</v>
      </c>
      <c r="R31" s="16">
        <v>4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9</v>
      </c>
      <c r="B32" s="86" t="str">
        <f t="shared" si="2"/>
        <v>Guy Zuccarello</v>
      </c>
      <c r="C32" s="12">
        <v>5</v>
      </c>
      <c r="D32" s="13">
        <v>3</v>
      </c>
      <c r="E32" s="13">
        <v>0</v>
      </c>
      <c r="F32" s="14">
        <v>5</v>
      </c>
      <c r="G32" s="12">
        <v>5</v>
      </c>
      <c r="H32" s="13">
        <v>3</v>
      </c>
      <c r="I32" s="13">
        <v>1</v>
      </c>
      <c r="J32" s="14">
        <v>0</v>
      </c>
      <c r="K32" s="12">
        <v>6</v>
      </c>
      <c r="L32" s="13">
        <v>3</v>
      </c>
      <c r="M32" s="13">
        <v>1</v>
      </c>
      <c r="N32" s="14">
        <v>3</v>
      </c>
      <c r="O32" s="15">
        <v>5</v>
      </c>
      <c r="P32" s="13">
        <v>2</v>
      </c>
      <c r="Q32" s="13">
        <v>1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81</v>
      </c>
      <c r="B33" s="86" t="str">
        <f t="shared" si="2"/>
        <v>Larry Haile</v>
      </c>
      <c r="C33" s="12">
        <v>6</v>
      </c>
      <c r="D33" s="13">
        <v>3</v>
      </c>
      <c r="E33" s="13">
        <v>0</v>
      </c>
      <c r="F33" s="14">
        <v>0</v>
      </c>
      <c r="G33" s="12">
        <v>4</v>
      </c>
      <c r="H33" s="13">
        <v>3</v>
      </c>
      <c r="I33" s="13">
        <v>0</v>
      </c>
      <c r="J33" s="14">
        <v>0</v>
      </c>
      <c r="K33" s="12">
        <v>5</v>
      </c>
      <c r="L33" s="13">
        <v>3</v>
      </c>
      <c r="M33" s="13">
        <v>1</v>
      </c>
      <c r="N33" s="14">
        <v>1</v>
      </c>
      <c r="O33" s="15">
        <v>6</v>
      </c>
      <c r="P33" s="13">
        <v>2</v>
      </c>
      <c r="Q33" s="13">
        <v>3</v>
      </c>
      <c r="R33" s="16">
        <v>1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16</v>
      </c>
      <c r="B34" s="86" t="str">
        <f t="shared" si="2"/>
        <v>Aqil Sajjad</v>
      </c>
      <c r="C34" s="12"/>
      <c r="D34" s="13"/>
      <c r="E34" s="13"/>
      <c r="F34" s="14"/>
      <c r="G34" s="12">
        <v>0</v>
      </c>
      <c r="H34" s="13">
        <v>0</v>
      </c>
      <c r="I34" s="13">
        <v>0</v>
      </c>
      <c r="J34" s="14">
        <v>1</v>
      </c>
      <c r="K34" s="12">
        <v>0</v>
      </c>
      <c r="L34" s="13">
        <v>0</v>
      </c>
      <c r="M34" s="13">
        <v>0</v>
      </c>
      <c r="N34" s="14">
        <v>0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64</v>
      </c>
      <c r="B35" s="86" t="str">
        <f t="shared" si="2"/>
        <v>Bob Thayer</v>
      </c>
      <c r="C35" s="12"/>
      <c r="D35" s="13"/>
      <c r="E35" s="13"/>
      <c r="F35" s="14"/>
      <c r="G35" s="12"/>
      <c r="H35" s="13"/>
      <c r="I35" s="13"/>
      <c r="J35" s="14"/>
      <c r="K35" s="12">
        <v>1</v>
      </c>
      <c r="L35" s="13">
        <v>0</v>
      </c>
      <c r="M35" s="13">
        <v>0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14</v>
      </c>
      <c r="B36" s="86" t="str">
        <f t="shared" si="2"/>
        <v>Joe Quintanilla</v>
      </c>
      <c r="C36" s="12"/>
      <c r="D36" s="13"/>
      <c r="E36" s="13"/>
      <c r="F36" s="14"/>
      <c r="G36" s="12">
        <v>4</v>
      </c>
      <c r="H36" s="13">
        <v>2</v>
      </c>
      <c r="I36" s="13">
        <v>0</v>
      </c>
      <c r="J36" s="14">
        <v>2</v>
      </c>
      <c r="K36" s="12">
        <v>2</v>
      </c>
      <c r="L36" s="13">
        <v>1</v>
      </c>
      <c r="M36" s="13">
        <v>1</v>
      </c>
      <c r="N36" s="14">
        <v>0</v>
      </c>
      <c r="O36" s="15">
        <v>1</v>
      </c>
      <c r="P36" s="13">
        <v>1</v>
      </c>
      <c r="Q36" s="13">
        <v>0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18</v>
      </c>
      <c r="B37" s="86" t="str">
        <f t="shared" si="2"/>
        <v>Rob Dias</v>
      </c>
      <c r="C37" s="12">
        <v>5</v>
      </c>
      <c r="D37" s="13">
        <v>2</v>
      </c>
      <c r="E37" s="13">
        <v>0</v>
      </c>
      <c r="F37" s="14">
        <v>3</v>
      </c>
      <c r="G37" s="12">
        <v>0</v>
      </c>
      <c r="H37" s="13">
        <v>0</v>
      </c>
      <c r="I37" s="13">
        <v>0</v>
      </c>
      <c r="J37" s="14">
        <v>2</v>
      </c>
      <c r="K37" s="12">
        <v>6</v>
      </c>
      <c r="L37" s="13">
        <v>4</v>
      </c>
      <c r="M37" s="13">
        <v>1</v>
      </c>
      <c r="N37" s="14">
        <v>1</v>
      </c>
      <c r="O37" s="15">
        <v>5</v>
      </c>
      <c r="P37" s="13">
        <v>2</v>
      </c>
      <c r="Q37" s="13">
        <v>1</v>
      </c>
      <c r="R37" s="16">
        <v>4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30</v>
      </c>
      <c r="B38" s="86" t="str">
        <f t="shared" si="2"/>
        <v>Joe Yee</v>
      </c>
      <c r="C38" s="12">
        <v>0</v>
      </c>
      <c r="D38" s="13">
        <v>0</v>
      </c>
      <c r="E38" s="13">
        <v>0</v>
      </c>
      <c r="F38" s="14">
        <v>2</v>
      </c>
      <c r="G38" s="12">
        <v>0</v>
      </c>
      <c r="H38" s="13">
        <v>0</v>
      </c>
      <c r="I38" s="13">
        <v>0</v>
      </c>
      <c r="J38" s="14">
        <v>0</v>
      </c>
      <c r="K38" s="12">
        <v>0</v>
      </c>
      <c r="L38" s="13">
        <v>0</v>
      </c>
      <c r="M38" s="13">
        <v>0</v>
      </c>
      <c r="N38" s="14">
        <v>1</v>
      </c>
      <c r="O38" s="15">
        <v>0</v>
      </c>
      <c r="P38" s="13">
        <v>0</v>
      </c>
      <c r="Q38" s="13">
        <v>0</v>
      </c>
      <c r="R38" s="16">
        <v>4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37</v>
      </c>
      <c r="B39" s="86" t="str">
        <f t="shared" si="2"/>
        <v>Shayne Canton</v>
      </c>
      <c r="C39" s="12">
        <v>6</v>
      </c>
      <c r="D39" s="13">
        <v>2</v>
      </c>
      <c r="E39" s="13">
        <v>3</v>
      </c>
      <c r="F39" s="14">
        <v>0</v>
      </c>
      <c r="G39" s="12">
        <v>4</v>
      </c>
      <c r="H39" s="13">
        <v>3</v>
      </c>
      <c r="I39" s="13">
        <v>0</v>
      </c>
      <c r="J39" s="14">
        <v>2</v>
      </c>
      <c r="K39" s="12">
        <v>4</v>
      </c>
      <c r="L39" s="13">
        <v>0</v>
      </c>
      <c r="M39" s="13">
        <v>2</v>
      </c>
      <c r="N39" s="14">
        <v>0</v>
      </c>
      <c r="O39" s="15">
        <v>4</v>
      </c>
      <c r="P39" s="13">
        <v>0</v>
      </c>
      <c r="Q39" s="13">
        <v>1</v>
      </c>
      <c r="R39" s="16">
        <v>1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3</v>
      </c>
      <c r="B40" s="86" t="str">
        <f t="shared" si="2"/>
        <v>Melissa Hoyt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10</v>
      </c>
      <c r="B41" s="86" t="str">
        <f t="shared" si="2"/>
        <v>JJ Ward</v>
      </c>
      <c r="C41" s="12"/>
      <c r="D41" s="13"/>
      <c r="E41" s="13"/>
      <c r="F41" s="14"/>
      <c r="G41" s="12"/>
      <c r="H41" s="13"/>
      <c r="I41" s="13"/>
      <c r="J41" s="14"/>
      <c r="K41" s="12">
        <v>1</v>
      </c>
      <c r="L41" s="13">
        <v>0</v>
      </c>
      <c r="M41" s="13">
        <v>0</v>
      </c>
      <c r="N41" s="14">
        <v>0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41</v>
      </c>
      <c r="B42" s="86" t="str">
        <f t="shared" si="2"/>
        <v>Tim Syphers</v>
      </c>
      <c r="C42" s="12"/>
      <c r="D42" s="13"/>
      <c r="E42" s="13"/>
      <c r="F42" s="14"/>
      <c r="G42" s="12">
        <v>1</v>
      </c>
      <c r="H42" s="13">
        <v>1</v>
      </c>
      <c r="I42" s="13">
        <v>0</v>
      </c>
      <c r="J42" s="14">
        <v>0</v>
      </c>
      <c r="K42" s="12">
        <v>2</v>
      </c>
      <c r="L42" s="13">
        <v>2</v>
      </c>
      <c r="M42" s="13">
        <v>0</v>
      </c>
      <c r="N42" s="14">
        <v>0</v>
      </c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tr">
        <f t="shared" si="2"/>
        <v>2</v>
      </c>
      <c r="B43" s="86" t="str">
        <f t="shared" si="2"/>
        <v>Christian Thaxton</v>
      </c>
      <c r="C43" s="12">
        <v>6</v>
      </c>
      <c r="D43" s="13">
        <v>4</v>
      </c>
      <c r="E43" s="13">
        <v>1</v>
      </c>
      <c r="F43" s="14">
        <v>0</v>
      </c>
      <c r="G43" s="12">
        <v>5</v>
      </c>
      <c r="H43" s="13">
        <v>4</v>
      </c>
      <c r="I43" s="13">
        <v>0</v>
      </c>
      <c r="J43" s="14">
        <v>0</v>
      </c>
      <c r="K43" s="12">
        <v>7</v>
      </c>
      <c r="L43" s="13">
        <v>5</v>
      </c>
      <c r="M43" s="13">
        <v>1</v>
      </c>
      <c r="N43" s="14">
        <v>0</v>
      </c>
      <c r="O43" s="15">
        <v>6</v>
      </c>
      <c r="P43" s="13">
        <v>4</v>
      </c>
      <c r="Q43" s="13">
        <v>0</v>
      </c>
      <c r="R43" s="16">
        <v>0</v>
      </c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Ron Cochran</v>
      </c>
      <c r="C50" s="20">
        <v>34</v>
      </c>
      <c r="D50" s="21">
        <v>16</v>
      </c>
      <c r="E50" s="21">
        <v>7</v>
      </c>
      <c r="F50" s="22">
        <v>11</v>
      </c>
      <c r="G50" s="20">
        <v>28</v>
      </c>
      <c r="H50" s="21">
        <v>19</v>
      </c>
      <c r="I50" s="21">
        <v>3</v>
      </c>
      <c r="J50" s="22">
        <v>9</v>
      </c>
      <c r="K50" s="20">
        <v>40</v>
      </c>
      <c r="L50" s="21">
        <v>22</v>
      </c>
      <c r="M50" s="21">
        <v>8</v>
      </c>
      <c r="N50" s="22">
        <v>8</v>
      </c>
      <c r="O50" s="20">
        <v>33</v>
      </c>
      <c r="P50" s="21">
        <v>15</v>
      </c>
      <c r="Q50" s="21">
        <v>8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34</v>
      </c>
      <c r="D54" s="29">
        <f t="shared" si="3"/>
        <v>16</v>
      </c>
      <c r="E54" s="29">
        <f t="shared" si="3"/>
        <v>7</v>
      </c>
      <c r="F54" s="29">
        <f t="shared" si="3"/>
        <v>11</v>
      </c>
      <c r="G54" s="29">
        <f t="shared" si="3"/>
        <v>28</v>
      </c>
      <c r="H54" s="29">
        <f t="shared" si="3"/>
        <v>19</v>
      </c>
      <c r="I54" s="29">
        <f t="shared" si="3"/>
        <v>3</v>
      </c>
      <c r="J54" s="29">
        <f t="shared" si="3"/>
        <v>9</v>
      </c>
      <c r="K54" s="29">
        <f t="shared" si="3"/>
        <v>40</v>
      </c>
      <c r="L54" s="29">
        <f t="shared" si="3"/>
        <v>22</v>
      </c>
      <c r="M54" s="29">
        <f t="shared" si="3"/>
        <v>8</v>
      </c>
      <c r="N54" s="29">
        <f t="shared" si="3"/>
        <v>8</v>
      </c>
      <c r="O54" s="29">
        <f t="shared" si="3"/>
        <v>33</v>
      </c>
      <c r="P54" s="29">
        <f t="shared" si="3"/>
        <v>15</v>
      </c>
      <c r="Q54" s="29">
        <f t="shared" si="3"/>
        <v>8</v>
      </c>
      <c r="R54" s="29">
        <f t="shared" si="3"/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135</v>
      </c>
      <c r="D55" s="30">
        <f>SUM(P27,D54)</f>
        <v>72</v>
      </c>
      <c r="E55" s="30">
        <f>SUM(Q27,E54)</f>
        <v>28</v>
      </c>
      <c r="F55" s="30">
        <f>SUM(R27,F54)</f>
        <v>43</v>
      </c>
      <c r="G55" s="30">
        <f t="shared" ref="G55:R55" si="4">SUM(C55,G54)</f>
        <v>163</v>
      </c>
      <c r="H55" s="30">
        <f t="shared" si="4"/>
        <v>91</v>
      </c>
      <c r="I55" s="30">
        <f t="shared" si="4"/>
        <v>31</v>
      </c>
      <c r="J55" s="30">
        <f t="shared" si="4"/>
        <v>52</v>
      </c>
      <c r="K55" s="30">
        <f t="shared" si="4"/>
        <v>203</v>
      </c>
      <c r="L55" s="30">
        <f t="shared" si="4"/>
        <v>113</v>
      </c>
      <c r="M55" s="30">
        <f t="shared" si="4"/>
        <v>39</v>
      </c>
      <c r="N55" s="30">
        <f t="shared" si="4"/>
        <v>60</v>
      </c>
      <c r="O55" s="31">
        <f t="shared" si="4"/>
        <v>236</v>
      </c>
      <c r="P55" s="30">
        <f t="shared" si="4"/>
        <v>128</v>
      </c>
      <c r="Q55" s="30">
        <f t="shared" si="4"/>
        <v>47</v>
      </c>
      <c r="R55" s="32">
        <f t="shared" si="4"/>
        <v>74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 t="s">
        <v>75</v>
      </c>
      <c r="D57" s="174"/>
      <c r="E57" s="175"/>
      <c r="F57" s="49">
        <v>5</v>
      </c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90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46</v>
      </c>
      <c r="B59" s="86" t="str">
        <f t="shared" ref="B59:B76" si="6">B31</f>
        <v>Joe McCormick</v>
      </c>
      <c r="C59" s="12">
        <v>5</v>
      </c>
      <c r="D59" s="13">
        <v>3</v>
      </c>
      <c r="E59" s="13">
        <v>1</v>
      </c>
      <c r="F59" s="14">
        <v>2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43</v>
      </c>
      <c r="P59" s="88">
        <f>SUM(D3,H3,L3,P3,D31,H31,L31,P31,D59,H59,L59)</f>
        <v>27</v>
      </c>
      <c r="Q59" s="88">
        <f>SUM(E3,I3,M3,Q3,E31,I31,M31,Q31,E59,I59,M59)</f>
        <v>11</v>
      </c>
      <c r="R59" s="89">
        <f>SUM(F3,J3,N3,R3,F31,J31,N31,R31,F59,J59,N59)</f>
        <v>18</v>
      </c>
      <c r="S59" s="84">
        <f>IF(O59=0,0,AVERAGE(P59/O59))</f>
        <v>0.62790697674418605</v>
      </c>
      <c r="U59" s="43" t="s">
        <v>205</v>
      </c>
      <c r="V59" s="86" t="s">
        <v>137</v>
      </c>
      <c r="W59" s="59">
        <v>18</v>
      </c>
      <c r="X59" s="59">
        <v>18</v>
      </c>
      <c r="Y59" s="60">
        <v>0.62790697674418605</v>
      </c>
      <c r="Z59" s="60" t="s">
        <v>270</v>
      </c>
      <c r="AA59" s="60">
        <v>2</v>
      </c>
      <c r="AB59" s="60" t="s">
        <v>270</v>
      </c>
      <c r="AC59" s="59">
        <v>9</v>
      </c>
      <c r="AD59" s="105">
        <v>0.62790697674418605</v>
      </c>
    </row>
    <row r="60" spans="1:30" x14ac:dyDescent="0.2">
      <c r="A60" s="83" t="str">
        <f t="shared" si="5"/>
        <v>9</v>
      </c>
      <c r="B60" s="86" t="str">
        <f t="shared" si="6"/>
        <v>Guy Zuccarello</v>
      </c>
      <c r="C60" s="12">
        <v>3</v>
      </c>
      <c r="D60" s="13">
        <v>1</v>
      </c>
      <c r="E60" s="13">
        <v>2</v>
      </c>
      <c r="F60" s="14">
        <v>1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35</v>
      </c>
      <c r="P60" s="56">
        <f t="shared" si="7"/>
        <v>19</v>
      </c>
      <c r="Q60" s="56">
        <f t="shared" si="7"/>
        <v>6</v>
      </c>
      <c r="R60" s="91">
        <f t="shared" si="7"/>
        <v>17</v>
      </c>
      <c r="S60" s="85">
        <f t="shared" ref="S60:S76" si="8">IF(O60=0,0,AVERAGE(P60/O60))</f>
        <v>0.54285714285714282</v>
      </c>
      <c r="U60" s="43" t="s">
        <v>107</v>
      </c>
      <c r="V60" s="86" t="s">
        <v>225</v>
      </c>
      <c r="W60" s="59">
        <v>17</v>
      </c>
      <c r="X60" s="59">
        <v>17</v>
      </c>
      <c r="Y60" s="60">
        <v>0.54285714285714282</v>
      </c>
      <c r="Z60" s="60" t="s">
        <v>270</v>
      </c>
      <c r="AA60" s="60">
        <v>1.8888888888888888</v>
      </c>
      <c r="AB60" s="60" t="s">
        <v>270</v>
      </c>
      <c r="AC60" s="59">
        <v>9</v>
      </c>
      <c r="AD60" s="105">
        <v>0.54285714285714282</v>
      </c>
    </row>
    <row r="61" spans="1:30" x14ac:dyDescent="0.2">
      <c r="A61" s="83" t="str">
        <f t="shared" si="5"/>
        <v>81</v>
      </c>
      <c r="B61" s="86" t="str">
        <f t="shared" si="6"/>
        <v>Larry Haile</v>
      </c>
      <c r="C61" s="12">
        <v>4</v>
      </c>
      <c r="D61" s="13">
        <v>4</v>
      </c>
      <c r="E61" s="13">
        <v>0</v>
      </c>
      <c r="F61" s="14">
        <v>3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39</v>
      </c>
      <c r="P61" s="56">
        <f t="shared" si="9"/>
        <v>22</v>
      </c>
      <c r="Q61" s="56">
        <f t="shared" si="9"/>
        <v>6</v>
      </c>
      <c r="R61" s="91">
        <f t="shared" si="9"/>
        <v>7</v>
      </c>
      <c r="S61" s="85">
        <f t="shared" si="8"/>
        <v>0.5641025641025641</v>
      </c>
      <c r="U61" s="43" t="s">
        <v>206</v>
      </c>
      <c r="V61" s="86" t="s">
        <v>84</v>
      </c>
      <c r="W61" s="59">
        <v>7</v>
      </c>
      <c r="X61" s="59">
        <v>7</v>
      </c>
      <c r="Y61" s="60">
        <v>0.5641025641025641</v>
      </c>
      <c r="Z61" s="60" t="s">
        <v>270</v>
      </c>
      <c r="AA61" s="60">
        <v>0.77777777777777779</v>
      </c>
      <c r="AB61" s="60" t="s">
        <v>270</v>
      </c>
      <c r="AC61" s="59">
        <v>9</v>
      </c>
      <c r="AD61" s="105">
        <v>0.5641025641025641</v>
      </c>
    </row>
    <row r="62" spans="1:30" x14ac:dyDescent="0.2">
      <c r="A62" s="83" t="str">
        <f t="shared" si="5"/>
        <v>16</v>
      </c>
      <c r="B62" s="86" t="str">
        <f t="shared" si="6"/>
        <v>Aqil Sajjad</v>
      </c>
      <c r="C62" s="12">
        <v>3</v>
      </c>
      <c r="D62" s="13">
        <v>1</v>
      </c>
      <c r="E62" s="13">
        <v>1</v>
      </c>
      <c r="F62" s="14">
        <v>1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7</v>
      </c>
      <c r="P62" s="56">
        <f t="shared" si="10"/>
        <v>3</v>
      </c>
      <c r="Q62" s="56">
        <f t="shared" si="10"/>
        <v>2</v>
      </c>
      <c r="R62" s="91">
        <f t="shared" si="10"/>
        <v>3</v>
      </c>
      <c r="S62" s="85">
        <f t="shared" si="8"/>
        <v>0.42857142857142855</v>
      </c>
      <c r="U62" s="43" t="s">
        <v>175</v>
      </c>
      <c r="V62" s="86" t="s">
        <v>100</v>
      </c>
      <c r="W62" s="59">
        <v>3</v>
      </c>
      <c r="X62" s="59">
        <v>3</v>
      </c>
      <c r="Y62" s="60">
        <v>0.42857142857142855</v>
      </c>
      <c r="Z62" s="60" t="s">
        <v>276</v>
      </c>
      <c r="AA62" s="60">
        <v>0.42857142857142855</v>
      </c>
      <c r="AB62" s="60" t="s">
        <v>270</v>
      </c>
      <c r="AC62" s="59">
        <v>7</v>
      </c>
      <c r="AD62" s="105">
        <v>0.15</v>
      </c>
    </row>
    <row r="63" spans="1:30" x14ac:dyDescent="0.2">
      <c r="A63" s="83" t="str">
        <f t="shared" si="5"/>
        <v>64</v>
      </c>
      <c r="B63" s="86" t="str">
        <f t="shared" si="6"/>
        <v>Bob Thayer</v>
      </c>
      <c r="C63" s="12">
        <v>1</v>
      </c>
      <c r="D63" s="13">
        <v>0</v>
      </c>
      <c r="E63" s="13">
        <v>0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7</v>
      </c>
      <c r="P63" s="56">
        <f t="shared" si="11"/>
        <v>0</v>
      </c>
      <c r="Q63" s="56">
        <f t="shared" si="11"/>
        <v>1</v>
      </c>
      <c r="R63" s="91">
        <f t="shared" si="11"/>
        <v>0</v>
      </c>
      <c r="S63" s="85">
        <f t="shared" si="8"/>
        <v>0</v>
      </c>
      <c r="U63" s="43" t="s">
        <v>207</v>
      </c>
      <c r="V63" s="86" t="s">
        <v>208</v>
      </c>
      <c r="W63" s="59">
        <v>0</v>
      </c>
      <c r="X63" s="59" t="s">
        <v>442</v>
      </c>
      <c r="Y63" s="60">
        <v>0</v>
      </c>
      <c r="Z63" s="60" t="s">
        <v>276</v>
      </c>
      <c r="AA63" s="60">
        <v>0</v>
      </c>
      <c r="AB63" s="60" t="s">
        <v>270</v>
      </c>
      <c r="AC63" s="59">
        <v>6</v>
      </c>
      <c r="AD63" s="105">
        <v>0</v>
      </c>
    </row>
    <row r="64" spans="1:30" x14ac:dyDescent="0.2">
      <c r="A64" s="83" t="str">
        <f t="shared" si="5"/>
        <v>14</v>
      </c>
      <c r="B64" s="86" t="str">
        <f t="shared" si="6"/>
        <v>Joe Quintanilla</v>
      </c>
      <c r="C64" s="12">
        <v>3</v>
      </c>
      <c r="D64" s="13">
        <v>1</v>
      </c>
      <c r="E64" s="13">
        <v>0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18</v>
      </c>
      <c r="P64" s="56">
        <f t="shared" si="12"/>
        <v>9</v>
      </c>
      <c r="Q64" s="56">
        <f t="shared" si="12"/>
        <v>3</v>
      </c>
      <c r="R64" s="91">
        <f t="shared" si="12"/>
        <v>3</v>
      </c>
      <c r="S64" s="85">
        <f t="shared" si="8"/>
        <v>0.5</v>
      </c>
      <c r="U64" s="43" t="s">
        <v>197</v>
      </c>
      <c r="V64" s="86" t="s">
        <v>159</v>
      </c>
      <c r="W64" s="59">
        <v>3</v>
      </c>
      <c r="X64" s="59">
        <v>3</v>
      </c>
      <c r="Y64" s="60">
        <v>0.5</v>
      </c>
      <c r="Z64" s="60" t="s">
        <v>276</v>
      </c>
      <c r="AA64" s="60">
        <v>0.42857142857142855</v>
      </c>
      <c r="AB64" s="60" t="s">
        <v>270</v>
      </c>
      <c r="AC64" s="59">
        <v>7</v>
      </c>
      <c r="AD64" s="105">
        <v>0.45</v>
      </c>
    </row>
    <row r="65" spans="1:30" x14ac:dyDescent="0.2">
      <c r="A65" s="83" t="str">
        <f t="shared" si="5"/>
        <v>18</v>
      </c>
      <c r="B65" s="86" t="str">
        <f t="shared" si="6"/>
        <v>Rob Dias</v>
      </c>
      <c r="C65" s="12">
        <v>4</v>
      </c>
      <c r="D65" s="13">
        <v>1</v>
      </c>
      <c r="E65" s="13">
        <v>0</v>
      </c>
      <c r="F65" s="14">
        <v>0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29</v>
      </c>
      <c r="P65" s="56">
        <f t="shared" si="13"/>
        <v>17</v>
      </c>
      <c r="Q65" s="56">
        <f t="shared" si="13"/>
        <v>2</v>
      </c>
      <c r="R65" s="91">
        <f t="shared" si="13"/>
        <v>12</v>
      </c>
      <c r="S65" s="85">
        <f t="shared" si="8"/>
        <v>0.58620689655172409</v>
      </c>
      <c r="U65" s="43" t="s">
        <v>192</v>
      </c>
      <c r="V65" s="86" t="s">
        <v>243</v>
      </c>
      <c r="W65" s="59">
        <v>12</v>
      </c>
      <c r="X65" s="59">
        <v>12</v>
      </c>
      <c r="Y65" s="60">
        <v>0.58620689655172409</v>
      </c>
      <c r="Z65" s="60" t="s">
        <v>270</v>
      </c>
      <c r="AA65" s="60">
        <v>1.3333333333333333</v>
      </c>
      <c r="AB65" s="60" t="s">
        <v>270</v>
      </c>
      <c r="AC65" s="59">
        <v>9</v>
      </c>
      <c r="AD65" s="105">
        <v>0.58620689655172409</v>
      </c>
    </row>
    <row r="66" spans="1:30" x14ac:dyDescent="0.2">
      <c r="A66" s="83" t="str">
        <f t="shared" si="5"/>
        <v>30</v>
      </c>
      <c r="B66" s="86" t="str">
        <f t="shared" si="6"/>
        <v>Joe Yee</v>
      </c>
      <c r="C66" s="12">
        <v>0</v>
      </c>
      <c r="D66" s="13">
        <v>0</v>
      </c>
      <c r="E66" s="13">
        <v>0</v>
      </c>
      <c r="F66" s="14">
        <v>1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6</v>
      </c>
      <c r="P66" s="56">
        <f t="shared" si="14"/>
        <v>3</v>
      </c>
      <c r="Q66" s="56">
        <f t="shared" si="14"/>
        <v>0</v>
      </c>
      <c r="R66" s="91">
        <f t="shared" si="14"/>
        <v>13</v>
      </c>
      <c r="S66" s="85">
        <f t="shared" si="8"/>
        <v>0.5</v>
      </c>
      <c r="U66" s="43" t="s">
        <v>127</v>
      </c>
      <c r="V66" s="86" t="s">
        <v>244</v>
      </c>
      <c r="W66" s="59">
        <v>13</v>
      </c>
      <c r="X66" s="59">
        <v>13</v>
      </c>
      <c r="Y66" s="60">
        <v>0.5</v>
      </c>
      <c r="Z66" s="60" t="s">
        <v>276</v>
      </c>
      <c r="AA66" s="60">
        <v>1.4444444444444444</v>
      </c>
      <c r="AB66" s="60" t="s">
        <v>270</v>
      </c>
      <c r="AC66" s="59">
        <v>9</v>
      </c>
      <c r="AD66" s="105">
        <v>0.15</v>
      </c>
    </row>
    <row r="67" spans="1:30" x14ac:dyDescent="0.2">
      <c r="A67" s="83" t="str">
        <f t="shared" si="5"/>
        <v>37</v>
      </c>
      <c r="B67" s="86" t="str">
        <f t="shared" si="6"/>
        <v>Shayne Canton</v>
      </c>
      <c r="C67" s="12">
        <v>2</v>
      </c>
      <c r="D67" s="13">
        <v>1</v>
      </c>
      <c r="E67" s="13">
        <v>1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32</v>
      </c>
      <c r="P67" s="56">
        <f t="shared" si="15"/>
        <v>12</v>
      </c>
      <c r="Q67" s="56">
        <f t="shared" si="15"/>
        <v>13</v>
      </c>
      <c r="R67" s="91">
        <f t="shared" si="15"/>
        <v>4</v>
      </c>
      <c r="S67" s="85">
        <f t="shared" si="8"/>
        <v>0.375</v>
      </c>
      <c r="U67" s="43" t="s">
        <v>172</v>
      </c>
      <c r="V67" s="86" t="s">
        <v>352</v>
      </c>
      <c r="W67" s="59">
        <v>4</v>
      </c>
      <c r="X67" s="59">
        <v>4</v>
      </c>
      <c r="Y67" s="60">
        <v>0.375</v>
      </c>
      <c r="Z67" s="60" t="s">
        <v>270</v>
      </c>
      <c r="AA67" s="60">
        <v>0.44444444444444442</v>
      </c>
      <c r="AB67" s="60" t="s">
        <v>270</v>
      </c>
      <c r="AC67" s="59">
        <v>9</v>
      </c>
      <c r="AD67" s="105">
        <v>0.375</v>
      </c>
    </row>
    <row r="68" spans="1:30" x14ac:dyDescent="0.2">
      <c r="A68" s="83" t="str">
        <f t="shared" si="5"/>
        <v>3</v>
      </c>
      <c r="B68" s="86" t="str">
        <f t="shared" si="6"/>
        <v>Melissa Hoyt</v>
      </c>
      <c r="C68" s="12">
        <v>0</v>
      </c>
      <c r="D68" s="13">
        <v>0</v>
      </c>
      <c r="E68" s="13">
        <v>0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</v>
      </c>
      <c r="P68" s="56">
        <f t="shared" si="16"/>
        <v>0</v>
      </c>
      <c r="Q68" s="56">
        <f t="shared" si="16"/>
        <v>1</v>
      </c>
      <c r="R68" s="91">
        <f t="shared" si="16"/>
        <v>0</v>
      </c>
      <c r="S68" s="85">
        <f t="shared" si="8"/>
        <v>0</v>
      </c>
      <c r="U68" s="43" t="s">
        <v>191</v>
      </c>
      <c r="V68" s="86" t="s">
        <v>393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270</v>
      </c>
      <c r="AC68" s="59">
        <v>4</v>
      </c>
      <c r="AD68" s="105">
        <v>0</v>
      </c>
    </row>
    <row r="69" spans="1:30" x14ac:dyDescent="0.2">
      <c r="A69" s="83" t="str">
        <f t="shared" si="5"/>
        <v>10</v>
      </c>
      <c r="B69" s="86" t="str">
        <f t="shared" si="6"/>
        <v>JJ Ward</v>
      </c>
      <c r="C69" s="12">
        <v>2</v>
      </c>
      <c r="D69" s="13">
        <v>1</v>
      </c>
      <c r="E69" s="13">
        <v>1</v>
      </c>
      <c r="F69" s="14">
        <v>1</v>
      </c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11</v>
      </c>
      <c r="P69" s="56">
        <f t="shared" si="17"/>
        <v>4</v>
      </c>
      <c r="Q69" s="56">
        <f t="shared" si="17"/>
        <v>5</v>
      </c>
      <c r="R69" s="91">
        <f t="shared" si="17"/>
        <v>4</v>
      </c>
      <c r="S69" s="85">
        <f t="shared" si="8"/>
        <v>0.36363636363636365</v>
      </c>
      <c r="U69" s="43" t="s">
        <v>169</v>
      </c>
      <c r="V69" s="86" t="s">
        <v>353</v>
      </c>
      <c r="W69" s="59">
        <v>4</v>
      </c>
      <c r="X69" s="59">
        <v>4</v>
      </c>
      <c r="Y69" s="60">
        <v>0.36363636363636365</v>
      </c>
      <c r="Z69" s="60" t="s">
        <v>276</v>
      </c>
      <c r="AA69" s="60">
        <v>0.8</v>
      </c>
      <c r="AB69" s="60" t="s">
        <v>270</v>
      </c>
      <c r="AC69" s="59">
        <v>5</v>
      </c>
      <c r="AD69" s="105">
        <v>0.2</v>
      </c>
    </row>
    <row r="70" spans="1:30" x14ac:dyDescent="0.2">
      <c r="A70" s="83" t="str">
        <f t="shared" si="5"/>
        <v>41</v>
      </c>
      <c r="B70" s="86" t="str">
        <f t="shared" si="6"/>
        <v>Tim Syphers</v>
      </c>
      <c r="C70" s="12">
        <v>2</v>
      </c>
      <c r="D70" s="13">
        <v>0</v>
      </c>
      <c r="E70" s="13">
        <v>1</v>
      </c>
      <c r="F70" s="14">
        <v>0</v>
      </c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11</v>
      </c>
      <c r="P70" s="93">
        <f t="shared" si="18"/>
        <v>6</v>
      </c>
      <c r="Q70" s="93">
        <f t="shared" si="18"/>
        <v>2</v>
      </c>
      <c r="R70" s="94">
        <f t="shared" si="18"/>
        <v>0</v>
      </c>
      <c r="S70" s="85">
        <f t="shared" si="8"/>
        <v>0.54545454545454541</v>
      </c>
      <c r="U70" s="43" t="s">
        <v>195</v>
      </c>
      <c r="V70" s="86" t="s">
        <v>417</v>
      </c>
      <c r="W70" s="59">
        <v>0</v>
      </c>
      <c r="X70" s="59" t="s">
        <v>442</v>
      </c>
      <c r="Y70" s="60">
        <v>0.54545454545454541</v>
      </c>
      <c r="Z70" s="60" t="s">
        <v>276</v>
      </c>
      <c r="AA70" s="60">
        <v>0</v>
      </c>
      <c r="AB70" s="60" t="s">
        <v>270</v>
      </c>
      <c r="AC70" s="59">
        <v>6</v>
      </c>
      <c r="AD70" s="105">
        <v>0.3</v>
      </c>
    </row>
    <row r="71" spans="1:30" x14ac:dyDescent="0.2">
      <c r="A71" s="83" t="str">
        <f t="shared" si="5"/>
        <v>2</v>
      </c>
      <c r="B71" s="86" t="str">
        <f t="shared" si="6"/>
        <v>Christian Thaxton</v>
      </c>
      <c r="C71" s="12">
        <v>6</v>
      </c>
      <c r="D71" s="13">
        <v>4</v>
      </c>
      <c r="E71" s="13">
        <v>0</v>
      </c>
      <c r="F71" s="14">
        <v>0</v>
      </c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32</v>
      </c>
      <c r="P71" s="56">
        <f t="shared" si="19"/>
        <v>23</v>
      </c>
      <c r="Q71" s="56">
        <f t="shared" si="19"/>
        <v>2</v>
      </c>
      <c r="R71" s="91">
        <f t="shared" si="19"/>
        <v>2</v>
      </c>
      <c r="S71" s="85">
        <f t="shared" si="8"/>
        <v>0.71875</v>
      </c>
      <c r="U71" s="43" t="s">
        <v>112</v>
      </c>
      <c r="V71" s="86" t="s">
        <v>431</v>
      </c>
      <c r="W71" s="59">
        <v>2</v>
      </c>
      <c r="X71" s="59">
        <v>2</v>
      </c>
      <c r="Y71" s="60">
        <v>0.71875</v>
      </c>
      <c r="Z71" s="60" t="s">
        <v>270</v>
      </c>
      <c r="AA71" s="60">
        <v>0.33333333333333331</v>
      </c>
      <c r="AB71" s="60" t="s">
        <v>270</v>
      </c>
      <c r="AC71" s="59">
        <v>6</v>
      </c>
      <c r="AD71" s="105">
        <v>0.71875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Ron Cochran</v>
      </c>
      <c r="C78" s="20">
        <v>35</v>
      </c>
      <c r="D78" s="21">
        <v>17</v>
      </c>
      <c r="E78" s="21">
        <v>7</v>
      </c>
      <c r="F78" s="22">
        <v>9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271</v>
      </c>
      <c r="P78" s="21">
        <f t="shared" si="25"/>
        <v>145</v>
      </c>
      <c r="Q78" s="142">
        <f t="shared" si="25"/>
        <v>54</v>
      </c>
      <c r="R78" s="141"/>
      <c r="S78" s="143">
        <f>SUM(Q78/O78)</f>
        <v>0.19926199261992619</v>
      </c>
      <c r="V78" s="56" t="s">
        <v>23</v>
      </c>
      <c r="W78" s="59">
        <v>83</v>
      </c>
      <c r="X78" s="59">
        <v>83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0.71875</v>
      </c>
      <c r="Z79" s="68"/>
      <c r="AA79" s="68">
        <v>2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35</v>
      </c>
      <c r="D82" s="29">
        <f t="shared" si="26"/>
        <v>17</v>
      </c>
      <c r="E82" s="29">
        <f t="shared" si="26"/>
        <v>7</v>
      </c>
      <c r="F82" s="29">
        <f t="shared" si="26"/>
        <v>9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271</v>
      </c>
      <c r="P82" s="29">
        <f t="shared" si="26"/>
        <v>145</v>
      </c>
      <c r="Q82" s="29">
        <f t="shared" si="26"/>
        <v>54</v>
      </c>
      <c r="R82" s="29">
        <f t="shared" si="26"/>
        <v>83</v>
      </c>
      <c r="S82" s="69">
        <f>AVERAGE(P82/O82)</f>
        <v>0.5350553505535055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271</v>
      </c>
      <c r="D83" s="29">
        <f>SUM(P55,D82)</f>
        <v>145</v>
      </c>
      <c r="E83" s="29">
        <f>SUM(Q55,E82)</f>
        <v>54</v>
      </c>
      <c r="F83" s="29">
        <f>SUM(R55,F82)</f>
        <v>83</v>
      </c>
      <c r="G83" s="29">
        <f t="shared" ref="G83:M83" si="27">SUM(C83,G82)</f>
        <v>271</v>
      </c>
      <c r="H83" s="29">
        <f t="shared" si="27"/>
        <v>145</v>
      </c>
      <c r="I83" s="29">
        <f t="shared" si="27"/>
        <v>54</v>
      </c>
      <c r="J83" s="29">
        <f t="shared" si="27"/>
        <v>83</v>
      </c>
      <c r="K83" s="29">
        <f t="shared" si="27"/>
        <v>271</v>
      </c>
      <c r="L83" s="29">
        <f t="shared" si="27"/>
        <v>145</v>
      </c>
      <c r="M83" s="29">
        <f t="shared" si="27"/>
        <v>54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0.33179723502304148</v>
      </c>
      <c r="V84" s="177" t="s">
        <v>25</v>
      </c>
      <c r="W84" s="178"/>
      <c r="X84" s="179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9</v>
      </c>
      <c r="E86" s="73" t="s">
        <v>32</v>
      </c>
      <c r="V86" s="77" t="s">
        <v>29</v>
      </c>
      <c r="W86" s="61" t="s">
        <v>85</v>
      </c>
      <c r="X86" s="79">
        <v>0.80073800738007384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278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60:T68">
    <sortCondition ref="T60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07" priority="5" stopIfTrue="1" operator="equal">
      <formula>$Y$79</formula>
    </cfRule>
  </conditionalFormatting>
  <conditionalFormatting sqref="AA59:AB74 AA77:AB77">
    <cfRule type="cellIs" dxfId="106" priority="6" stopIfTrue="1" operator="equal">
      <formula>$AA$79</formula>
    </cfRule>
  </conditionalFormatting>
  <conditionalFormatting sqref="Y75:Z75">
    <cfRule type="cellIs" dxfId="105" priority="3" stopIfTrue="1" operator="equal">
      <formula>$Y$79</formula>
    </cfRule>
  </conditionalFormatting>
  <conditionalFormatting sqref="AA75:AB75">
    <cfRule type="cellIs" dxfId="104" priority="4" stopIfTrue="1" operator="equal">
      <formula>$AA$79</formula>
    </cfRule>
  </conditionalFormatting>
  <conditionalFormatting sqref="Y76:Z76">
    <cfRule type="cellIs" dxfId="103" priority="1" stopIfTrue="1" operator="equal">
      <formula>$Y$79</formula>
    </cfRule>
  </conditionalFormatting>
  <conditionalFormatting sqref="AA76:AB76">
    <cfRule type="cellIs" dxfId="10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20" ht="13.5" thickBot="1" x14ac:dyDescent="0.25">
      <c r="A1" s="1" t="s">
        <v>0</v>
      </c>
      <c r="B1" s="2" t="s">
        <v>1</v>
      </c>
      <c r="C1" s="173" t="s">
        <v>74</v>
      </c>
      <c r="D1" s="174"/>
      <c r="E1" s="175"/>
      <c r="F1" s="4">
        <v>14</v>
      </c>
      <c r="G1" s="173" t="s">
        <v>42</v>
      </c>
      <c r="H1" s="174"/>
      <c r="I1" s="175"/>
      <c r="J1" s="4">
        <v>7</v>
      </c>
      <c r="K1" s="173" t="s">
        <v>280</v>
      </c>
      <c r="L1" s="174"/>
      <c r="M1" s="175"/>
      <c r="N1" s="4">
        <v>7</v>
      </c>
      <c r="O1" s="180" t="s">
        <v>166</v>
      </c>
      <c r="P1" s="174"/>
      <c r="Q1" s="175"/>
      <c r="R1" s="5">
        <v>10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56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349</v>
      </c>
      <c r="B3" s="86" t="s">
        <v>389</v>
      </c>
      <c r="C3" s="12">
        <v>3</v>
      </c>
      <c r="D3" s="130">
        <v>0</v>
      </c>
      <c r="E3" s="130">
        <v>1</v>
      </c>
      <c r="F3" s="14">
        <v>0</v>
      </c>
      <c r="G3" s="12">
        <v>3</v>
      </c>
      <c r="H3" s="130">
        <v>1</v>
      </c>
      <c r="I3" s="130">
        <v>0</v>
      </c>
      <c r="J3" s="14">
        <v>2</v>
      </c>
      <c r="K3" s="12">
        <v>4</v>
      </c>
      <c r="L3" s="130">
        <v>1</v>
      </c>
      <c r="M3" s="130">
        <v>0</v>
      </c>
      <c r="N3" s="14">
        <v>0</v>
      </c>
      <c r="O3" s="12">
        <v>4</v>
      </c>
      <c r="P3" s="130">
        <v>2</v>
      </c>
      <c r="Q3" s="130">
        <v>0</v>
      </c>
      <c r="R3" s="14">
        <v>0</v>
      </c>
      <c r="S3" s="17"/>
      <c r="T3" s="99"/>
    </row>
    <row r="4" spans="1:20" x14ac:dyDescent="0.2">
      <c r="A4" s="83" t="s">
        <v>110</v>
      </c>
      <c r="B4" s="86" t="s">
        <v>391</v>
      </c>
      <c r="C4" s="12">
        <v>3</v>
      </c>
      <c r="D4" s="130">
        <v>0</v>
      </c>
      <c r="E4" s="130">
        <v>1</v>
      </c>
      <c r="F4" s="14">
        <v>1</v>
      </c>
      <c r="G4" s="12">
        <v>4</v>
      </c>
      <c r="H4" s="130">
        <v>0</v>
      </c>
      <c r="I4" s="130">
        <v>4</v>
      </c>
      <c r="J4" s="14">
        <v>3</v>
      </c>
      <c r="K4" s="12">
        <v>3</v>
      </c>
      <c r="L4" s="130">
        <v>1</v>
      </c>
      <c r="M4" s="130">
        <v>2</v>
      </c>
      <c r="N4" s="14">
        <v>3</v>
      </c>
      <c r="O4" s="12">
        <v>4</v>
      </c>
      <c r="P4" s="130">
        <v>2</v>
      </c>
      <c r="Q4" s="130">
        <v>1</v>
      </c>
      <c r="R4" s="14">
        <v>1</v>
      </c>
      <c r="S4" s="17"/>
      <c r="T4" s="132"/>
    </row>
    <row r="5" spans="1:20" x14ac:dyDescent="0.2">
      <c r="A5" s="83" t="s">
        <v>112</v>
      </c>
      <c r="B5" s="86" t="s">
        <v>390</v>
      </c>
      <c r="C5" s="12">
        <v>3</v>
      </c>
      <c r="D5" s="130">
        <v>0</v>
      </c>
      <c r="E5" s="130">
        <v>3</v>
      </c>
      <c r="F5" s="14">
        <v>0</v>
      </c>
      <c r="G5" s="12">
        <v>3</v>
      </c>
      <c r="H5" s="130">
        <v>0</v>
      </c>
      <c r="I5" s="130">
        <v>3</v>
      </c>
      <c r="J5" s="14">
        <v>0</v>
      </c>
      <c r="K5" s="12">
        <v>3</v>
      </c>
      <c r="L5" s="130">
        <v>0</v>
      </c>
      <c r="M5" s="130">
        <v>2</v>
      </c>
      <c r="N5" s="14">
        <v>1</v>
      </c>
      <c r="O5" s="12">
        <v>4</v>
      </c>
      <c r="P5" s="130">
        <v>2</v>
      </c>
      <c r="Q5" s="130">
        <v>1</v>
      </c>
      <c r="R5" s="14">
        <v>1</v>
      </c>
      <c r="S5" s="17"/>
      <c r="T5" s="99"/>
    </row>
    <row r="6" spans="1:20" x14ac:dyDescent="0.2">
      <c r="A6" s="83" t="s">
        <v>191</v>
      </c>
      <c r="B6" s="86" t="s">
        <v>392</v>
      </c>
      <c r="C6" s="12">
        <v>2</v>
      </c>
      <c r="D6" s="130">
        <v>0</v>
      </c>
      <c r="E6" s="130">
        <v>2</v>
      </c>
      <c r="F6" s="14">
        <v>1</v>
      </c>
      <c r="G6" s="12">
        <v>1</v>
      </c>
      <c r="H6" s="130">
        <v>0</v>
      </c>
      <c r="I6" s="130">
        <v>0</v>
      </c>
      <c r="J6" s="14">
        <v>0</v>
      </c>
      <c r="K6" s="12">
        <v>2</v>
      </c>
      <c r="L6" s="130">
        <v>0</v>
      </c>
      <c r="M6" s="130">
        <v>2</v>
      </c>
      <c r="N6" s="14">
        <v>0</v>
      </c>
      <c r="O6" s="12">
        <v>3</v>
      </c>
      <c r="P6" s="130">
        <v>0</v>
      </c>
      <c r="Q6" s="130">
        <v>1</v>
      </c>
      <c r="R6" s="14">
        <v>0</v>
      </c>
      <c r="S6" s="17" t="s">
        <v>8</v>
      </c>
    </row>
    <row r="7" spans="1:20" x14ac:dyDescent="0.2">
      <c r="A7" s="83" t="s">
        <v>127</v>
      </c>
      <c r="B7" s="86" t="s">
        <v>439</v>
      </c>
      <c r="C7" s="12">
        <v>1</v>
      </c>
      <c r="D7" s="130">
        <v>0</v>
      </c>
      <c r="E7" s="130">
        <v>1</v>
      </c>
      <c r="F7" s="14">
        <v>0</v>
      </c>
      <c r="G7" s="12">
        <v>1</v>
      </c>
      <c r="H7" s="130">
        <v>0</v>
      </c>
      <c r="I7" s="130">
        <v>1</v>
      </c>
      <c r="J7" s="14">
        <v>0</v>
      </c>
      <c r="K7" s="12">
        <v>3</v>
      </c>
      <c r="L7" s="130">
        <v>0</v>
      </c>
      <c r="M7" s="130">
        <v>3</v>
      </c>
      <c r="N7" s="14">
        <v>0</v>
      </c>
      <c r="O7" s="12">
        <v>1</v>
      </c>
      <c r="P7" s="130">
        <v>0</v>
      </c>
      <c r="Q7" s="130">
        <v>1</v>
      </c>
      <c r="R7" s="14">
        <v>0</v>
      </c>
      <c r="S7" s="17"/>
      <c r="T7" s="99"/>
    </row>
    <row r="8" spans="1:20" x14ac:dyDescent="0.2">
      <c r="A8" s="83" t="s">
        <v>351</v>
      </c>
      <c r="B8" s="86" t="s">
        <v>415</v>
      </c>
      <c r="C8" s="12">
        <v>2</v>
      </c>
      <c r="D8" s="130">
        <v>0</v>
      </c>
      <c r="E8" s="130">
        <v>1</v>
      </c>
      <c r="F8" s="14">
        <v>0</v>
      </c>
      <c r="G8" s="12">
        <v>2</v>
      </c>
      <c r="H8" s="130">
        <v>0</v>
      </c>
      <c r="I8" s="130">
        <v>2</v>
      </c>
      <c r="J8" s="14">
        <v>0</v>
      </c>
      <c r="K8" s="12">
        <v>1</v>
      </c>
      <c r="L8" s="130">
        <v>0</v>
      </c>
      <c r="M8" s="130">
        <v>1</v>
      </c>
      <c r="N8" s="14">
        <v>0</v>
      </c>
      <c r="O8" s="12">
        <v>2</v>
      </c>
      <c r="P8" s="130">
        <v>0</v>
      </c>
      <c r="Q8" s="130">
        <v>2</v>
      </c>
      <c r="R8" s="14">
        <v>0</v>
      </c>
      <c r="S8" s="17"/>
      <c r="T8" s="99"/>
    </row>
    <row r="9" spans="1:20" x14ac:dyDescent="0.2">
      <c r="A9" s="83" t="s">
        <v>118</v>
      </c>
      <c r="B9" s="86" t="s">
        <v>438</v>
      </c>
      <c r="C9" s="12">
        <v>1</v>
      </c>
      <c r="D9" s="130">
        <v>0</v>
      </c>
      <c r="E9" s="130">
        <v>1</v>
      </c>
      <c r="F9" s="14">
        <v>0</v>
      </c>
      <c r="G9" s="12">
        <v>3</v>
      </c>
      <c r="H9" s="130">
        <v>0</v>
      </c>
      <c r="I9" s="130">
        <v>2</v>
      </c>
      <c r="J9" s="14">
        <v>0</v>
      </c>
      <c r="K9" s="12"/>
      <c r="L9" s="130"/>
      <c r="M9" s="130"/>
      <c r="N9" s="14"/>
      <c r="O9" s="12">
        <v>2</v>
      </c>
      <c r="P9" s="130">
        <v>0</v>
      </c>
      <c r="Q9" s="130">
        <v>1</v>
      </c>
      <c r="R9" s="14">
        <v>0</v>
      </c>
      <c r="S9" s="17"/>
      <c r="T9" s="99"/>
    </row>
    <row r="10" spans="1:20" x14ac:dyDescent="0.2">
      <c r="A10" s="83" t="s">
        <v>184</v>
      </c>
      <c r="B10" s="86" t="s">
        <v>414</v>
      </c>
      <c r="C10" s="12">
        <v>3</v>
      </c>
      <c r="D10" s="130">
        <v>0</v>
      </c>
      <c r="E10" s="130">
        <v>3</v>
      </c>
      <c r="F10" s="14">
        <v>3</v>
      </c>
      <c r="G10" s="12">
        <v>3</v>
      </c>
      <c r="H10" s="130">
        <v>1</v>
      </c>
      <c r="I10" s="130">
        <v>2</v>
      </c>
      <c r="J10" s="14">
        <v>1</v>
      </c>
      <c r="K10" s="12">
        <v>4</v>
      </c>
      <c r="L10" s="130">
        <v>0</v>
      </c>
      <c r="M10" s="130">
        <v>2</v>
      </c>
      <c r="N10" s="14">
        <v>1</v>
      </c>
      <c r="O10" s="12">
        <v>4</v>
      </c>
      <c r="P10" s="130">
        <v>0</v>
      </c>
      <c r="Q10" s="130">
        <v>1</v>
      </c>
      <c r="R10" s="14">
        <v>3</v>
      </c>
      <c r="S10" s="17"/>
      <c r="T10" s="132"/>
    </row>
    <row r="11" spans="1:20" x14ac:dyDescent="0.2">
      <c r="A11" s="83"/>
      <c r="B11" s="86"/>
      <c r="C11" s="12"/>
      <c r="D11" s="130"/>
      <c r="E11" s="130"/>
      <c r="F11" s="14"/>
      <c r="G11" s="12"/>
      <c r="H11" s="130"/>
      <c r="I11" s="130"/>
      <c r="J11" s="14"/>
      <c r="K11" s="12"/>
      <c r="L11" s="130"/>
      <c r="M11" s="130"/>
      <c r="N11" s="14"/>
      <c r="O11" s="15"/>
      <c r="P11" s="130"/>
      <c r="Q11" s="130"/>
      <c r="R11" s="16"/>
      <c r="S11" s="17"/>
      <c r="T11" s="99"/>
    </row>
    <row r="12" spans="1:20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5"/>
      <c r="P12" s="130"/>
      <c r="Q12" s="130"/>
      <c r="R12" s="16"/>
      <c r="S12" s="17"/>
      <c r="T12" s="132"/>
    </row>
    <row r="13" spans="1:20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6"/>
      <c r="S13" s="17"/>
      <c r="T13" s="99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6"/>
      <c r="S14" s="17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6"/>
      <c r="S15" s="17"/>
      <c r="T15" s="99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6"/>
      <c r="S16" s="17" t="s">
        <v>8</v>
      </c>
      <c r="T16" s="132"/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5"/>
      <c r="P17" s="130"/>
      <c r="Q17" s="130"/>
      <c r="R17" s="14"/>
      <c r="S17" s="17"/>
      <c r="T17" s="99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  <c r="T18" s="99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  <c r="T19" s="99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  <c r="T20" s="99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  <c r="T21" s="99"/>
    </row>
    <row r="22" spans="1:24" x14ac:dyDescent="0.2">
      <c r="A22" s="18" t="s">
        <v>9</v>
      </c>
      <c r="B22" s="151" t="s">
        <v>422</v>
      </c>
      <c r="C22" s="20">
        <v>18</v>
      </c>
      <c r="D22" s="21">
        <v>0</v>
      </c>
      <c r="E22" s="21">
        <v>13</v>
      </c>
      <c r="F22" s="22">
        <v>5</v>
      </c>
      <c r="G22" s="20"/>
      <c r="H22" s="21"/>
      <c r="I22" s="21"/>
      <c r="J22" s="22"/>
      <c r="K22" s="20">
        <v>10</v>
      </c>
      <c r="L22" s="21">
        <v>1</v>
      </c>
      <c r="M22" s="21">
        <v>6</v>
      </c>
      <c r="N22" s="22">
        <v>5</v>
      </c>
      <c r="O22" s="20">
        <v>24</v>
      </c>
      <c r="P22" s="21">
        <v>6</v>
      </c>
      <c r="Q22" s="21">
        <v>8</v>
      </c>
      <c r="R22" s="23">
        <v>5</v>
      </c>
      <c r="S22" s="24"/>
      <c r="T22" s="129"/>
    </row>
    <row r="23" spans="1:24" x14ac:dyDescent="0.2">
      <c r="A23" s="18"/>
      <c r="B23" s="152" t="s">
        <v>413</v>
      </c>
      <c r="C23" s="90"/>
      <c r="D23" s="56"/>
      <c r="E23" s="56"/>
      <c r="F23" s="91"/>
      <c r="G23" s="90">
        <v>20</v>
      </c>
      <c r="H23" s="56">
        <v>2</v>
      </c>
      <c r="I23" s="56">
        <v>14</v>
      </c>
      <c r="J23" s="91">
        <v>6</v>
      </c>
      <c r="K23" s="90">
        <v>10</v>
      </c>
      <c r="L23" s="56">
        <v>1</v>
      </c>
      <c r="M23" s="56">
        <v>6</v>
      </c>
      <c r="N23" s="91"/>
      <c r="O23" s="90"/>
      <c r="P23" s="56"/>
      <c r="Q23" s="56"/>
      <c r="R23" s="91"/>
      <c r="S23" s="24"/>
      <c r="T23" s="99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T24" s="99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T25" s="99"/>
    </row>
    <row r="26" spans="1:24" ht="13.5" thickBot="1" x14ac:dyDescent="0.25">
      <c r="A26" s="18"/>
      <c r="B26" s="28" t="s">
        <v>10</v>
      </c>
      <c r="C26" s="29">
        <f t="shared" ref="C26:R26" si="0">SUM(C3:C20)</f>
        <v>18</v>
      </c>
      <c r="D26" s="29">
        <f t="shared" si="0"/>
        <v>0</v>
      </c>
      <c r="E26" s="29">
        <f t="shared" si="0"/>
        <v>13</v>
      </c>
      <c r="F26" s="29">
        <f t="shared" si="0"/>
        <v>5</v>
      </c>
      <c r="G26" s="29">
        <f t="shared" si="0"/>
        <v>20</v>
      </c>
      <c r="H26" s="29">
        <f t="shared" si="0"/>
        <v>2</v>
      </c>
      <c r="I26" s="29">
        <f t="shared" si="0"/>
        <v>14</v>
      </c>
      <c r="J26" s="29">
        <f t="shared" si="0"/>
        <v>6</v>
      </c>
      <c r="K26" s="29">
        <f t="shared" si="0"/>
        <v>20</v>
      </c>
      <c r="L26" s="29">
        <f t="shared" si="0"/>
        <v>2</v>
      </c>
      <c r="M26" s="29">
        <f t="shared" si="0"/>
        <v>12</v>
      </c>
      <c r="N26" s="29">
        <f t="shared" si="0"/>
        <v>5</v>
      </c>
      <c r="O26" s="29">
        <f t="shared" si="0"/>
        <v>24</v>
      </c>
      <c r="P26" s="29">
        <f t="shared" si="0"/>
        <v>6</v>
      </c>
      <c r="Q26" s="29">
        <f t="shared" si="0"/>
        <v>8</v>
      </c>
      <c r="R26" s="29">
        <f t="shared" si="0"/>
        <v>5</v>
      </c>
      <c r="S26" s="24"/>
      <c r="T26" s="99"/>
    </row>
    <row r="27" spans="1:24" ht="13.5" thickBot="1" x14ac:dyDescent="0.25">
      <c r="A27" s="18"/>
      <c r="B27" s="28" t="s">
        <v>11</v>
      </c>
      <c r="C27" s="30">
        <f>C26</f>
        <v>18</v>
      </c>
      <c r="D27" s="30">
        <f>D26</f>
        <v>0</v>
      </c>
      <c r="E27" s="30">
        <f>E26</f>
        <v>13</v>
      </c>
      <c r="F27" s="30">
        <f>F26</f>
        <v>5</v>
      </c>
      <c r="G27" s="30">
        <f t="shared" ref="G27:R27" si="1">SUM(C27,G26)</f>
        <v>38</v>
      </c>
      <c r="H27" s="30">
        <f t="shared" si="1"/>
        <v>2</v>
      </c>
      <c r="I27" s="30">
        <f t="shared" si="1"/>
        <v>27</v>
      </c>
      <c r="J27" s="30">
        <f t="shared" si="1"/>
        <v>11</v>
      </c>
      <c r="K27" s="30">
        <f t="shared" si="1"/>
        <v>58</v>
      </c>
      <c r="L27" s="30">
        <f t="shared" si="1"/>
        <v>4</v>
      </c>
      <c r="M27" s="30">
        <f t="shared" si="1"/>
        <v>39</v>
      </c>
      <c r="N27" s="30">
        <f t="shared" si="1"/>
        <v>16</v>
      </c>
      <c r="O27" s="31">
        <f t="shared" si="1"/>
        <v>82</v>
      </c>
      <c r="P27" s="30">
        <f t="shared" si="1"/>
        <v>10</v>
      </c>
      <c r="Q27" s="30">
        <f t="shared" si="1"/>
        <v>47</v>
      </c>
      <c r="R27" s="32">
        <f t="shared" si="1"/>
        <v>21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104</v>
      </c>
      <c r="D29" s="174"/>
      <c r="E29" s="175"/>
      <c r="F29" s="4">
        <v>10</v>
      </c>
      <c r="G29" s="173" t="s">
        <v>289</v>
      </c>
      <c r="H29" s="174"/>
      <c r="I29" s="175"/>
      <c r="J29" s="4">
        <v>0</v>
      </c>
      <c r="K29" s="173" t="s">
        <v>288</v>
      </c>
      <c r="L29" s="174"/>
      <c r="M29" s="175"/>
      <c r="N29" s="4">
        <v>5</v>
      </c>
      <c r="O29" s="180" t="s">
        <v>103</v>
      </c>
      <c r="P29" s="174"/>
      <c r="Q29" s="175"/>
      <c r="R29" s="5">
        <v>9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56" t="s">
        <v>4</v>
      </c>
      <c r="P30" s="8" t="s">
        <v>5</v>
      </c>
      <c r="Q30" s="8" t="s">
        <v>6</v>
      </c>
      <c r="R30" s="155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44</v>
      </c>
      <c r="B31" s="86" t="str">
        <f t="shared" si="2"/>
        <v>Martin Dufour</v>
      </c>
      <c r="C31" s="12">
        <v>4</v>
      </c>
      <c r="D31" s="130">
        <v>2</v>
      </c>
      <c r="E31" s="130">
        <v>1</v>
      </c>
      <c r="F31" s="14">
        <v>4</v>
      </c>
      <c r="G31" s="12">
        <v>2</v>
      </c>
      <c r="H31" s="130">
        <v>0</v>
      </c>
      <c r="I31" s="130">
        <v>2</v>
      </c>
      <c r="J31" s="14">
        <v>1</v>
      </c>
      <c r="K31" s="12">
        <v>4</v>
      </c>
      <c r="L31" s="130">
        <v>2</v>
      </c>
      <c r="M31" s="130">
        <v>1</v>
      </c>
      <c r="N31" s="14">
        <v>2</v>
      </c>
      <c r="O31" s="15">
        <v>5</v>
      </c>
      <c r="P31" s="130">
        <v>4</v>
      </c>
      <c r="Q31" s="130">
        <v>0</v>
      </c>
      <c r="R31" s="16">
        <v>1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7</v>
      </c>
      <c r="B32" s="86" t="str">
        <f t="shared" si="2"/>
        <v>Mark DeMantis</v>
      </c>
      <c r="C32" s="12">
        <v>1</v>
      </c>
      <c r="D32" s="130">
        <v>0</v>
      </c>
      <c r="E32" s="130">
        <v>0</v>
      </c>
      <c r="F32" s="14">
        <v>0</v>
      </c>
      <c r="G32" s="12">
        <v>4</v>
      </c>
      <c r="H32" s="130">
        <v>1</v>
      </c>
      <c r="I32" s="130">
        <v>3</v>
      </c>
      <c r="J32" s="14">
        <v>0</v>
      </c>
      <c r="K32" s="12">
        <v>4</v>
      </c>
      <c r="L32" s="130">
        <v>2</v>
      </c>
      <c r="M32" s="130">
        <v>1</v>
      </c>
      <c r="N32" s="14">
        <v>2</v>
      </c>
      <c r="O32" s="15">
        <v>5</v>
      </c>
      <c r="P32" s="130">
        <v>2</v>
      </c>
      <c r="Q32" s="130">
        <v>3</v>
      </c>
      <c r="R32" s="16">
        <v>4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2</v>
      </c>
      <c r="B33" s="86" t="str">
        <f t="shared" si="2"/>
        <v>Scott Roberts</v>
      </c>
      <c r="C33" s="12">
        <v>2</v>
      </c>
      <c r="D33" s="130">
        <v>0</v>
      </c>
      <c r="E33" s="130">
        <v>1</v>
      </c>
      <c r="F33" s="14">
        <v>0</v>
      </c>
      <c r="G33" s="12">
        <v>3</v>
      </c>
      <c r="H33" s="130">
        <v>2</v>
      </c>
      <c r="I33" s="130">
        <v>1</v>
      </c>
      <c r="J33" s="14">
        <v>1</v>
      </c>
      <c r="K33" s="12">
        <v>4</v>
      </c>
      <c r="L33" s="130">
        <v>1</v>
      </c>
      <c r="M33" s="130">
        <v>2</v>
      </c>
      <c r="N33" s="14">
        <v>0</v>
      </c>
      <c r="O33" s="15">
        <v>4</v>
      </c>
      <c r="P33" s="130">
        <v>1</v>
      </c>
      <c r="Q33" s="130">
        <v>2</v>
      </c>
      <c r="R33" s="16">
        <v>0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3</v>
      </c>
      <c r="B34" s="86" t="str">
        <f t="shared" si="2"/>
        <v>Brent Chapman</v>
      </c>
      <c r="C34" s="12">
        <v>3</v>
      </c>
      <c r="D34" s="130">
        <v>0</v>
      </c>
      <c r="E34" s="130">
        <v>1</v>
      </c>
      <c r="F34" s="14">
        <v>1</v>
      </c>
      <c r="G34" s="12">
        <v>3</v>
      </c>
      <c r="H34" s="130">
        <v>0</v>
      </c>
      <c r="I34" s="130">
        <v>3</v>
      </c>
      <c r="J34" s="14">
        <v>0</v>
      </c>
      <c r="K34" s="12">
        <v>3</v>
      </c>
      <c r="L34" s="130">
        <v>0</v>
      </c>
      <c r="M34" s="130">
        <v>2</v>
      </c>
      <c r="N34" s="14">
        <v>0</v>
      </c>
      <c r="O34" s="15">
        <v>3</v>
      </c>
      <c r="P34" s="130">
        <v>0</v>
      </c>
      <c r="Q34" s="130">
        <v>3</v>
      </c>
      <c r="R34" s="16">
        <v>0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30</v>
      </c>
      <c r="B35" s="86" t="str">
        <f t="shared" si="2"/>
        <v>Brian Mackie</v>
      </c>
      <c r="C35" s="12">
        <v>3</v>
      </c>
      <c r="D35" s="130">
        <v>0</v>
      </c>
      <c r="E35" s="130">
        <v>3</v>
      </c>
      <c r="F35" s="14">
        <v>0</v>
      </c>
      <c r="G35" s="12">
        <v>3</v>
      </c>
      <c r="H35" s="130">
        <v>1</v>
      </c>
      <c r="I35" s="130">
        <v>2</v>
      </c>
      <c r="J35" s="14">
        <v>0</v>
      </c>
      <c r="K35" s="12">
        <v>1</v>
      </c>
      <c r="L35" s="130">
        <v>0</v>
      </c>
      <c r="M35" s="130">
        <v>0</v>
      </c>
      <c r="N35" s="14">
        <v>0</v>
      </c>
      <c r="O35" s="15">
        <v>3</v>
      </c>
      <c r="P35" s="130">
        <v>0</v>
      </c>
      <c r="Q35" s="130">
        <v>3</v>
      </c>
      <c r="R35" s="16">
        <v>0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51</v>
      </c>
      <c r="B36" s="86" t="str">
        <f t="shared" si="2"/>
        <v>Joe Cabral</v>
      </c>
      <c r="C36" s="12">
        <v>3</v>
      </c>
      <c r="D36" s="130">
        <v>0</v>
      </c>
      <c r="E36" s="130">
        <v>1</v>
      </c>
      <c r="F36" s="14">
        <v>0</v>
      </c>
      <c r="G36" s="12">
        <v>2</v>
      </c>
      <c r="H36" s="130">
        <v>0</v>
      </c>
      <c r="I36" s="130">
        <v>1</v>
      </c>
      <c r="J36" s="14">
        <v>0</v>
      </c>
      <c r="K36" s="12">
        <v>3</v>
      </c>
      <c r="L36" s="130">
        <v>0</v>
      </c>
      <c r="M36" s="130">
        <v>2</v>
      </c>
      <c r="N36" s="14">
        <v>0</v>
      </c>
      <c r="O36" s="15">
        <v>2</v>
      </c>
      <c r="P36" s="130">
        <v>1</v>
      </c>
      <c r="Q36" s="130">
        <v>1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4</v>
      </c>
      <c r="B37" s="86" t="str">
        <f t="shared" si="2"/>
        <v>Gary Stevens</v>
      </c>
      <c r="C37" s="12">
        <v>1</v>
      </c>
      <c r="D37" s="130">
        <v>0</v>
      </c>
      <c r="E37" s="130">
        <v>1</v>
      </c>
      <c r="F37" s="14">
        <v>2</v>
      </c>
      <c r="G37" s="12">
        <v>0</v>
      </c>
      <c r="H37" s="130">
        <v>0</v>
      </c>
      <c r="I37" s="130">
        <v>0</v>
      </c>
      <c r="J37" s="14">
        <v>1</v>
      </c>
      <c r="K37" s="12">
        <v>0</v>
      </c>
      <c r="L37" s="130">
        <v>0</v>
      </c>
      <c r="M37" s="130">
        <v>0</v>
      </c>
      <c r="N37" s="14">
        <v>0</v>
      </c>
      <c r="O37" s="15">
        <v>0</v>
      </c>
      <c r="P37" s="130">
        <v>0</v>
      </c>
      <c r="Q37" s="130">
        <v>0</v>
      </c>
      <c r="R37" s="16">
        <v>1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33</v>
      </c>
      <c r="B38" s="86" t="str">
        <f t="shared" si="2"/>
        <v>Aaron Prevost</v>
      </c>
      <c r="C38" s="12">
        <v>3</v>
      </c>
      <c r="D38" s="130">
        <v>0</v>
      </c>
      <c r="E38" s="130">
        <v>2</v>
      </c>
      <c r="F38" s="14">
        <v>4</v>
      </c>
      <c r="G38" s="12">
        <v>3</v>
      </c>
      <c r="H38" s="130">
        <v>1</v>
      </c>
      <c r="I38" s="130">
        <v>2</v>
      </c>
      <c r="J38" s="14">
        <v>2</v>
      </c>
      <c r="K38" s="12">
        <v>3</v>
      </c>
      <c r="L38" s="130">
        <v>2</v>
      </c>
      <c r="M38" s="130">
        <v>0</v>
      </c>
      <c r="N38" s="14">
        <v>6</v>
      </c>
      <c r="O38" s="15">
        <v>4</v>
      </c>
      <c r="P38" s="130">
        <v>0</v>
      </c>
      <c r="Q38" s="130">
        <v>2</v>
      </c>
      <c r="R38" s="16">
        <v>6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4"/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T42" s="99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Rob Simpson</v>
      </c>
      <c r="C50" s="20">
        <v>20</v>
      </c>
      <c r="D50" s="21">
        <v>2</v>
      </c>
      <c r="E50" s="21">
        <v>10</v>
      </c>
      <c r="F50" s="22">
        <v>11</v>
      </c>
      <c r="G50" s="20">
        <v>20</v>
      </c>
      <c r="H50" s="21">
        <v>5</v>
      </c>
      <c r="I50" s="21">
        <v>14</v>
      </c>
      <c r="J50" s="22">
        <v>5</v>
      </c>
      <c r="K50" s="20">
        <v>22</v>
      </c>
      <c r="L50" s="21">
        <v>7</v>
      </c>
      <c r="M50" s="21">
        <v>8</v>
      </c>
      <c r="N50" s="22">
        <v>10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Paul Kerns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>
        <v>26</v>
      </c>
      <c r="P51" s="56">
        <v>8</v>
      </c>
      <c r="Q51" s="56">
        <v>14</v>
      </c>
      <c r="R51" s="91">
        <v>12</v>
      </c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20</v>
      </c>
      <c r="D54" s="29">
        <f t="shared" si="3"/>
        <v>2</v>
      </c>
      <c r="E54" s="29">
        <f t="shared" si="3"/>
        <v>10</v>
      </c>
      <c r="F54" s="29">
        <f t="shared" si="3"/>
        <v>11</v>
      </c>
      <c r="G54" s="29">
        <f t="shared" si="3"/>
        <v>20</v>
      </c>
      <c r="H54" s="29">
        <f t="shared" si="3"/>
        <v>5</v>
      </c>
      <c r="I54" s="29">
        <f t="shared" si="3"/>
        <v>14</v>
      </c>
      <c r="J54" s="29">
        <f t="shared" si="3"/>
        <v>5</v>
      </c>
      <c r="K54" s="29">
        <f t="shared" si="3"/>
        <v>22</v>
      </c>
      <c r="L54" s="29">
        <f t="shared" si="3"/>
        <v>7</v>
      </c>
      <c r="M54" s="29">
        <f t="shared" si="3"/>
        <v>8</v>
      </c>
      <c r="N54" s="29">
        <f t="shared" si="3"/>
        <v>10</v>
      </c>
      <c r="O54" s="29">
        <f t="shared" si="3"/>
        <v>26</v>
      </c>
      <c r="P54" s="29">
        <f t="shared" si="3"/>
        <v>8</v>
      </c>
      <c r="Q54" s="29">
        <f t="shared" si="3"/>
        <v>14</v>
      </c>
      <c r="R54" s="29">
        <f t="shared" si="3"/>
        <v>12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102</v>
      </c>
      <c r="D55" s="30">
        <f>SUM(P27,D54)</f>
        <v>12</v>
      </c>
      <c r="E55" s="30">
        <f>SUM(Q27,E54)</f>
        <v>57</v>
      </c>
      <c r="F55" s="30">
        <f>SUM(R27,F54)</f>
        <v>32</v>
      </c>
      <c r="G55" s="30">
        <f t="shared" ref="G55:R55" si="4">SUM(C55,G54)</f>
        <v>122</v>
      </c>
      <c r="H55" s="30">
        <f t="shared" si="4"/>
        <v>17</v>
      </c>
      <c r="I55" s="30">
        <f t="shared" si="4"/>
        <v>71</v>
      </c>
      <c r="J55" s="30">
        <f t="shared" si="4"/>
        <v>37</v>
      </c>
      <c r="K55" s="30">
        <f t="shared" si="4"/>
        <v>144</v>
      </c>
      <c r="L55" s="30">
        <f t="shared" si="4"/>
        <v>24</v>
      </c>
      <c r="M55" s="30">
        <f t="shared" si="4"/>
        <v>79</v>
      </c>
      <c r="N55" s="30">
        <f t="shared" si="4"/>
        <v>47</v>
      </c>
      <c r="O55" s="31">
        <f t="shared" si="4"/>
        <v>170</v>
      </c>
      <c r="P55" s="30">
        <f t="shared" si="4"/>
        <v>32</v>
      </c>
      <c r="Q55" s="30">
        <f t="shared" si="4"/>
        <v>93</v>
      </c>
      <c r="R55" s="32">
        <f t="shared" si="4"/>
        <v>59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62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44</v>
      </c>
      <c r="B59" s="86" t="str">
        <f t="shared" ref="B59:B76" si="6">B31</f>
        <v>Martin Dufour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 t="shared" ref="O59" si="7">SUM(C3,G3,K3,O3,C31,G31,K31,O31,C59,G59,K59)</f>
        <v>29</v>
      </c>
      <c r="P59" s="88">
        <f t="shared" ref="P59" si="8">SUM(D3,H3,L3,P3,D31,H31,L31,P31,D59,H59,L59)</f>
        <v>12</v>
      </c>
      <c r="Q59" s="88">
        <f t="shared" ref="Q59" si="9">SUM(E3,I3,M3,Q3,E31,I31,M31,Q31,E59,I59,M59)</f>
        <v>5</v>
      </c>
      <c r="R59" s="89">
        <f t="shared" ref="R59" si="10">SUM(F3,J3,N3,R3,F31,J31,N31,R31,F59,J59,N59)</f>
        <v>10</v>
      </c>
      <c r="S59" s="84">
        <f>IF(O59=0,0,AVERAGE(P59/O59))</f>
        <v>0.41379310344827586</v>
      </c>
      <c r="U59" s="43" t="s">
        <v>349</v>
      </c>
      <c r="V59" s="86" t="s">
        <v>389</v>
      </c>
      <c r="W59" s="59">
        <v>10</v>
      </c>
      <c r="X59" s="59">
        <v>10</v>
      </c>
      <c r="Y59" s="60">
        <v>0.41379310344827586</v>
      </c>
      <c r="Z59" s="60" t="s">
        <v>270</v>
      </c>
      <c r="AA59" s="60">
        <v>1.25</v>
      </c>
      <c r="AB59" s="60" t="s">
        <v>270</v>
      </c>
      <c r="AC59" s="59">
        <v>8</v>
      </c>
      <c r="AD59" s="105">
        <v>0.41379310344827586</v>
      </c>
    </row>
    <row r="60" spans="1:30" x14ac:dyDescent="0.2">
      <c r="A60" s="83" t="str">
        <f t="shared" si="5"/>
        <v>7</v>
      </c>
      <c r="B60" s="86" t="str">
        <f t="shared" si="6"/>
        <v>Mark DeMantis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O76" si="11">SUM(C4,G4,K4,O4,C32,G32,K32,O32,C60,G60,K60)</f>
        <v>28</v>
      </c>
      <c r="P60" s="56">
        <f t="shared" ref="P60:P76" si="12">SUM(D4,H4,L4,P4,D32,H32,L32,P32,D60,H60,L60)</f>
        <v>8</v>
      </c>
      <c r="Q60" s="56">
        <f t="shared" ref="Q60:Q76" si="13">SUM(E4,I4,M4,Q4,E32,I32,M32,Q32,E60,I60,M60)</f>
        <v>15</v>
      </c>
      <c r="R60" s="91">
        <f t="shared" ref="R60:R76" si="14">SUM(F4,J4,N4,R4,F32,J32,N32,R32,F60,J60,N60)</f>
        <v>14</v>
      </c>
      <c r="S60" s="85">
        <f t="shared" ref="S60:S76" si="15">IF(O60=0,0,AVERAGE(P60/O60))</f>
        <v>0.2857142857142857</v>
      </c>
      <c r="U60" s="43" t="s">
        <v>110</v>
      </c>
      <c r="V60" s="86" t="s">
        <v>391</v>
      </c>
      <c r="W60" s="59">
        <v>14</v>
      </c>
      <c r="X60" s="59">
        <v>14</v>
      </c>
      <c r="Y60" s="60">
        <v>0.2857142857142857</v>
      </c>
      <c r="Z60" s="60" t="s">
        <v>270</v>
      </c>
      <c r="AA60" s="60">
        <v>1.75</v>
      </c>
      <c r="AB60" s="60" t="s">
        <v>270</v>
      </c>
      <c r="AC60" s="59">
        <v>8</v>
      </c>
      <c r="AD60" s="105">
        <v>0.2857142857142857</v>
      </c>
    </row>
    <row r="61" spans="1:30" x14ac:dyDescent="0.2">
      <c r="A61" s="83" t="str">
        <f t="shared" si="5"/>
        <v>2</v>
      </c>
      <c r="B61" s="86" t="str">
        <f t="shared" si="6"/>
        <v>Scott Roberts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si="11"/>
        <v>26</v>
      </c>
      <c r="P61" s="56">
        <f t="shared" si="12"/>
        <v>6</v>
      </c>
      <c r="Q61" s="56">
        <f t="shared" si="13"/>
        <v>15</v>
      </c>
      <c r="R61" s="91">
        <f t="shared" si="14"/>
        <v>3</v>
      </c>
      <c r="S61" s="85">
        <f t="shared" si="15"/>
        <v>0.23076923076923078</v>
      </c>
      <c r="U61" s="43" t="s">
        <v>112</v>
      </c>
      <c r="V61" s="86" t="s">
        <v>390</v>
      </c>
      <c r="W61" s="59">
        <v>3</v>
      </c>
      <c r="X61" s="59">
        <v>3</v>
      </c>
      <c r="Y61" s="60">
        <v>0.23076923076923078</v>
      </c>
      <c r="Z61" s="60" t="s">
        <v>270</v>
      </c>
      <c r="AA61" s="60">
        <v>0.375</v>
      </c>
      <c r="AB61" s="60" t="s">
        <v>270</v>
      </c>
      <c r="AC61" s="59">
        <v>8</v>
      </c>
      <c r="AD61" s="105">
        <v>0.23076923076923078</v>
      </c>
    </row>
    <row r="62" spans="1:30" x14ac:dyDescent="0.2">
      <c r="A62" s="83" t="str">
        <f t="shared" si="5"/>
        <v>3</v>
      </c>
      <c r="B62" s="86" t="str">
        <f t="shared" si="6"/>
        <v>Brent Chapman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si="11"/>
        <v>20</v>
      </c>
      <c r="P62" s="56">
        <f t="shared" si="12"/>
        <v>0</v>
      </c>
      <c r="Q62" s="56">
        <f t="shared" si="13"/>
        <v>14</v>
      </c>
      <c r="R62" s="91">
        <f t="shared" si="14"/>
        <v>2</v>
      </c>
      <c r="S62" s="85">
        <f t="shared" si="15"/>
        <v>0</v>
      </c>
      <c r="U62" s="43" t="s">
        <v>191</v>
      </c>
      <c r="V62" s="86" t="s">
        <v>392</v>
      </c>
      <c r="W62" s="59">
        <v>2</v>
      </c>
      <c r="X62" s="59">
        <v>2</v>
      </c>
      <c r="Y62" s="60">
        <v>0</v>
      </c>
      <c r="Z62" s="60" t="s">
        <v>270</v>
      </c>
      <c r="AA62" s="60">
        <v>0.25</v>
      </c>
      <c r="AB62" s="60" t="s">
        <v>270</v>
      </c>
      <c r="AC62" s="59">
        <v>8</v>
      </c>
      <c r="AD62" s="105">
        <v>0</v>
      </c>
    </row>
    <row r="63" spans="1:30" x14ac:dyDescent="0.2">
      <c r="A63" s="83" t="str">
        <f t="shared" si="5"/>
        <v>30</v>
      </c>
      <c r="B63" s="86" t="str">
        <f t="shared" si="6"/>
        <v>Brian Mackie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si="11"/>
        <v>16</v>
      </c>
      <c r="P63" s="56">
        <f t="shared" si="12"/>
        <v>1</v>
      </c>
      <c r="Q63" s="56">
        <f t="shared" si="13"/>
        <v>14</v>
      </c>
      <c r="R63" s="91">
        <f t="shared" si="14"/>
        <v>0</v>
      </c>
      <c r="S63" s="85">
        <f t="shared" si="15"/>
        <v>6.25E-2</v>
      </c>
      <c r="U63" s="43" t="s">
        <v>127</v>
      </c>
      <c r="V63" s="86" t="s">
        <v>439</v>
      </c>
      <c r="W63" s="59">
        <v>0</v>
      </c>
      <c r="X63" s="59" t="s">
        <v>442</v>
      </c>
      <c r="Y63" s="60">
        <v>6.25E-2</v>
      </c>
      <c r="Z63" s="60" t="s">
        <v>276</v>
      </c>
      <c r="AA63" s="60">
        <v>0</v>
      </c>
      <c r="AB63" s="60" t="s">
        <v>270</v>
      </c>
      <c r="AC63" s="59">
        <v>8</v>
      </c>
      <c r="AD63" s="105">
        <v>0.05</v>
      </c>
    </row>
    <row r="64" spans="1:30" x14ac:dyDescent="0.2">
      <c r="A64" s="83" t="str">
        <f t="shared" si="5"/>
        <v>51</v>
      </c>
      <c r="B64" s="86" t="str">
        <f t="shared" si="6"/>
        <v>Joe Cabral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si="11"/>
        <v>17</v>
      </c>
      <c r="P64" s="56">
        <f t="shared" si="12"/>
        <v>1</v>
      </c>
      <c r="Q64" s="56">
        <f t="shared" si="13"/>
        <v>11</v>
      </c>
      <c r="R64" s="91">
        <f t="shared" si="14"/>
        <v>0</v>
      </c>
      <c r="S64" s="85">
        <f t="shared" si="15"/>
        <v>5.8823529411764705E-2</v>
      </c>
      <c r="U64" s="43" t="s">
        <v>351</v>
      </c>
      <c r="V64" s="86" t="s">
        <v>415</v>
      </c>
      <c r="W64" s="59">
        <v>0</v>
      </c>
      <c r="X64" s="59" t="s">
        <v>442</v>
      </c>
      <c r="Y64" s="60">
        <v>5.8823529411764705E-2</v>
      </c>
      <c r="Z64" s="60" t="s">
        <v>276</v>
      </c>
      <c r="AA64" s="60">
        <v>0</v>
      </c>
      <c r="AB64" s="60" t="s">
        <v>270</v>
      </c>
      <c r="AC64" s="59">
        <v>8</v>
      </c>
      <c r="AD64" s="105">
        <v>0.05</v>
      </c>
    </row>
    <row r="65" spans="1:30" x14ac:dyDescent="0.2">
      <c r="A65" s="83" t="str">
        <f t="shared" si="5"/>
        <v>4</v>
      </c>
      <c r="B65" s="86" t="str">
        <f t="shared" si="6"/>
        <v>Gary Stevens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si="11"/>
        <v>7</v>
      </c>
      <c r="P65" s="56">
        <f t="shared" si="12"/>
        <v>0</v>
      </c>
      <c r="Q65" s="56">
        <f t="shared" si="13"/>
        <v>5</v>
      </c>
      <c r="R65" s="91">
        <f t="shared" si="14"/>
        <v>4</v>
      </c>
      <c r="S65" s="85">
        <f t="shared" si="15"/>
        <v>0</v>
      </c>
      <c r="U65" s="43" t="s">
        <v>118</v>
      </c>
      <c r="V65" s="86" t="s">
        <v>438</v>
      </c>
      <c r="W65" s="59">
        <v>4</v>
      </c>
      <c r="X65" s="59">
        <v>4</v>
      </c>
      <c r="Y65" s="60">
        <v>0</v>
      </c>
      <c r="Z65" s="60" t="s">
        <v>276</v>
      </c>
      <c r="AA65" s="60">
        <v>0.5714285714285714</v>
      </c>
      <c r="AB65" s="60" t="s">
        <v>270</v>
      </c>
      <c r="AC65" s="59">
        <v>7</v>
      </c>
      <c r="AD65" s="105">
        <v>0</v>
      </c>
    </row>
    <row r="66" spans="1:30" x14ac:dyDescent="0.2">
      <c r="A66" s="83" t="str">
        <f t="shared" si="5"/>
        <v>33</v>
      </c>
      <c r="B66" s="86" t="str">
        <f t="shared" si="6"/>
        <v>Aaron Prevost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si="11"/>
        <v>27</v>
      </c>
      <c r="P66" s="56">
        <f t="shared" si="12"/>
        <v>4</v>
      </c>
      <c r="Q66" s="56">
        <f t="shared" si="13"/>
        <v>14</v>
      </c>
      <c r="R66" s="91">
        <f t="shared" si="14"/>
        <v>26</v>
      </c>
      <c r="S66" s="85">
        <f t="shared" si="15"/>
        <v>0.14814814814814814</v>
      </c>
      <c r="U66" s="43" t="s">
        <v>184</v>
      </c>
      <c r="V66" s="86" t="s">
        <v>414</v>
      </c>
      <c r="W66" s="59">
        <v>26</v>
      </c>
      <c r="X66" s="59">
        <v>26</v>
      </c>
      <c r="Y66" s="60">
        <v>0.14814814814814814</v>
      </c>
      <c r="Z66" s="60" t="s">
        <v>270</v>
      </c>
      <c r="AA66" s="60">
        <v>3.25</v>
      </c>
      <c r="AB66" s="60" t="s">
        <v>270</v>
      </c>
      <c r="AC66" s="59">
        <v>8</v>
      </c>
      <c r="AD66" s="105">
        <v>0.14814814814814814</v>
      </c>
    </row>
    <row r="67" spans="1:30" x14ac:dyDescent="0.2">
      <c r="A67" s="83">
        <f t="shared" si="5"/>
        <v>0</v>
      </c>
      <c r="B67" s="86">
        <f t="shared" si="6"/>
        <v>0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si="11"/>
        <v>0</v>
      </c>
      <c r="P67" s="56">
        <f t="shared" si="12"/>
        <v>0</v>
      </c>
      <c r="Q67" s="56">
        <f t="shared" si="13"/>
        <v>0</v>
      </c>
      <c r="R67" s="91">
        <f t="shared" si="14"/>
        <v>0</v>
      </c>
      <c r="S67" s="85">
        <f t="shared" si="15"/>
        <v>0</v>
      </c>
      <c r="U67" s="43">
        <v>0</v>
      </c>
      <c r="V67" s="86">
        <v>0</v>
      </c>
      <c r="W67" s="59">
        <v>0</v>
      </c>
      <c r="X67" s="59" t="s">
        <v>442</v>
      </c>
      <c r="Y67" s="60">
        <v>0</v>
      </c>
      <c r="Z67" s="60" t="s">
        <v>276</v>
      </c>
      <c r="AA67" s="60">
        <v>0</v>
      </c>
      <c r="AB67" s="60" t="s">
        <v>277</v>
      </c>
      <c r="AC67" s="59">
        <v>0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si="11"/>
        <v>0</v>
      </c>
      <c r="P68" s="56">
        <f t="shared" si="12"/>
        <v>0</v>
      </c>
      <c r="Q68" s="56">
        <f t="shared" si="13"/>
        <v>0</v>
      </c>
      <c r="R68" s="91">
        <f t="shared" si="14"/>
        <v>0</v>
      </c>
      <c r="S68" s="85">
        <f t="shared" si="15"/>
        <v>0</v>
      </c>
      <c r="U68" s="43">
        <v>0</v>
      </c>
      <c r="V68" s="86">
        <v>0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si="11"/>
        <v>0</v>
      </c>
      <c r="P69" s="56">
        <f t="shared" si="12"/>
        <v>0</v>
      </c>
      <c r="Q69" s="56">
        <f t="shared" si="13"/>
        <v>0</v>
      </c>
      <c r="R69" s="91">
        <f t="shared" si="14"/>
        <v>0</v>
      </c>
      <c r="S69" s="85">
        <f t="shared" si="15"/>
        <v>0</v>
      </c>
      <c r="U69" s="43">
        <v>0</v>
      </c>
      <c r="V69" s="86">
        <v>0</v>
      </c>
      <c r="W69" s="59">
        <v>0</v>
      </c>
      <c r="X69" s="59" t="s">
        <v>442</v>
      </c>
      <c r="Y69" s="60">
        <v>0</v>
      </c>
      <c r="Z69" s="60" t="s">
        <v>276</v>
      </c>
      <c r="AA69" s="60">
        <v>0</v>
      </c>
      <c r="AB69" s="60" t="s">
        <v>277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si="11"/>
        <v>0</v>
      </c>
      <c r="P70" s="93">
        <f t="shared" si="12"/>
        <v>0</v>
      </c>
      <c r="Q70" s="93">
        <f t="shared" si="13"/>
        <v>0</v>
      </c>
      <c r="R70" s="94">
        <f t="shared" si="14"/>
        <v>0</v>
      </c>
      <c r="S70" s="85">
        <f t="shared" si="15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si="11"/>
        <v>0</v>
      </c>
      <c r="P71" s="56">
        <f t="shared" si="12"/>
        <v>0</v>
      </c>
      <c r="Q71" s="56">
        <f t="shared" si="13"/>
        <v>0</v>
      </c>
      <c r="R71" s="91">
        <f t="shared" si="14"/>
        <v>0</v>
      </c>
      <c r="S71" s="85">
        <f t="shared" si="15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si="11"/>
        <v>0</v>
      </c>
      <c r="P72" s="56">
        <f t="shared" si="12"/>
        <v>0</v>
      </c>
      <c r="Q72" s="56">
        <f t="shared" si="13"/>
        <v>0</v>
      </c>
      <c r="R72" s="91">
        <f t="shared" si="14"/>
        <v>0</v>
      </c>
      <c r="S72" s="85">
        <f t="shared" si="15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si="11"/>
        <v>0</v>
      </c>
      <c r="P73" s="56">
        <f t="shared" si="12"/>
        <v>0</v>
      </c>
      <c r="Q73" s="56">
        <f t="shared" si="13"/>
        <v>0</v>
      </c>
      <c r="R73" s="91">
        <f t="shared" si="14"/>
        <v>0</v>
      </c>
      <c r="S73" s="85">
        <f t="shared" si="15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si="11"/>
        <v>0</v>
      </c>
      <c r="P74" s="56">
        <f t="shared" si="12"/>
        <v>0</v>
      </c>
      <c r="Q74" s="56">
        <f t="shared" si="13"/>
        <v>0</v>
      </c>
      <c r="R74" s="91">
        <f t="shared" si="14"/>
        <v>0</v>
      </c>
      <c r="S74" s="85">
        <f t="shared" si="15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si="11"/>
        <v>0</v>
      </c>
      <c r="P75" s="56">
        <f t="shared" si="12"/>
        <v>0</v>
      </c>
      <c r="Q75" s="56">
        <f t="shared" si="13"/>
        <v>0</v>
      </c>
      <c r="R75" s="91">
        <f t="shared" si="14"/>
        <v>0</v>
      </c>
      <c r="S75" s="85">
        <f t="shared" si="15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si="11"/>
        <v>0</v>
      </c>
      <c r="P76" s="56">
        <f t="shared" si="12"/>
        <v>0</v>
      </c>
      <c r="Q76" s="56">
        <f t="shared" si="13"/>
        <v>0</v>
      </c>
      <c r="R76" s="91">
        <f t="shared" si="14"/>
        <v>0</v>
      </c>
      <c r="S76" s="85">
        <f t="shared" si="15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Rob Simpson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16">SUM(C22,G22,K22,O22,C50,G50,K50,O50,C78,G78,K78)</f>
        <v>114</v>
      </c>
      <c r="P78" s="21">
        <f t="shared" si="16"/>
        <v>21</v>
      </c>
      <c r="Q78" s="142">
        <f t="shared" si="16"/>
        <v>59</v>
      </c>
      <c r="R78" s="141"/>
      <c r="S78" s="143">
        <f>SUM(Q78/O78)</f>
        <v>0.51754385964912286</v>
      </c>
      <c r="V78" s="56" t="s">
        <v>23</v>
      </c>
      <c r="W78" s="59">
        <v>59</v>
      </c>
      <c r="X78" s="59">
        <v>59</v>
      </c>
      <c r="Y78" s="61"/>
      <c r="Z78" s="61"/>
      <c r="AA78" s="61"/>
      <c r="AB78" s="61"/>
      <c r="AC78" s="153"/>
    </row>
    <row r="79" spans="1:30" x14ac:dyDescent="0.2">
      <c r="A79" s="154"/>
      <c r="B79" s="140" t="str">
        <f>B51</f>
        <v>Paul Kerns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16"/>
        <v>56</v>
      </c>
      <c r="P79" s="56">
        <f t="shared" si="16"/>
        <v>11</v>
      </c>
      <c r="Q79" s="56">
        <f t="shared" si="16"/>
        <v>34</v>
      </c>
      <c r="R79" s="91"/>
      <c r="S79" s="144">
        <f>SUM(Q79/O79)</f>
        <v>0.6071428571428571</v>
      </c>
      <c r="V79" s="67" t="s">
        <v>24</v>
      </c>
      <c r="W79" s="153"/>
      <c r="X79" s="153"/>
      <c r="Y79" s="68">
        <v>0.41379310344827586</v>
      </c>
      <c r="Z79" s="68"/>
      <c r="AA79" s="68">
        <v>3.25</v>
      </c>
      <c r="AB79" s="68"/>
      <c r="AC79" s="153"/>
    </row>
    <row r="80" spans="1:30" x14ac:dyDescent="0.2">
      <c r="A80" s="154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16"/>
        <v>0</v>
      </c>
      <c r="P80" s="56">
        <f t="shared" si="16"/>
        <v>0</v>
      </c>
      <c r="Q80" s="56">
        <f t="shared" si="16"/>
        <v>0</v>
      </c>
      <c r="R80" s="91"/>
      <c r="S80" s="144" t="e">
        <f>SUM(Q80/O80)</f>
        <v>#DIV/0!</v>
      </c>
      <c r="V80" s="67"/>
      <c r="W80" s="153"/>
      <c r="X80" s="153"/>
      <c r="Y80" s="68"/>
      <c r="Z80" s="68"/>
      <c r="AA80" s="68"/>
      <c r="AB80" s="68"/>
      <c r="AC80" s="153"/>
    </row>
    <row r="81" spans="1:29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16"/>
        <v>0</v>
      </c>
      <c r="P81" s="26">
        <f t="shared" si="16"/>
        <v>0</v>
      </c>
      <c r="Q81" s="26">
        <f t="shared" si="1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17">SUM(C59:C76)</f>
        <v>0</v>
      </c>
      <c r="D82" s="29">
        <f t="shared" si="17"/>
        <v>0</v>
      </c>
      <c r="E82" s="29">
        <f t="shared" si="17"/>
        <v>0</v>
      </c>
      <c r="F82" s="29">
        <f t="shared" si="17"/>
        <v>0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170</v>
      </c>
      <c r="P82" s="29">
        <f t="shared" si="17"/>
        <v>32</v>
      </c>
      <c r="Q82" s="29">
        <f t="shared" si="17"/>
        <v>93</v>
      </c>
      <c r="R82" s="29">
        <f t="shared" si="17"/>
        <v>59</v>
      </c>
      <c r="S82" s="69">
        <f>AVERAGE(P82/O82)</f>
        <v>0.18823529411764706</v>
      </c>
      <c r="Y82" s="153"/>
      <c r="Z82" s="153"/>
    </row>
    <row r="83" spans="1:29" ht="13.5" thickBot="1" x14ac:dyDescent="0.25">
      <c r="A83" s="18"/>
      <c r="B83" s="28" t="s">
        <v>11</v>
      </c>
      <c r="C83" s="29">
        <f>SUM(O55,C82)</f>
        <v>170</v>
      </c>
      <c r="D83" s="29">
        <f>SUM(P55,D82)</f>
        <v>32</v>
      </c>
      <c r="E83" s="29">
        <f>SUM(Q55,E82)</f>
        <v>93</v>
      </c>
      <c r="F83" s="29">
        <f>SUM(R55,F82)</f>
        <v>59</v>
      </c>
      <c r="G83" s="29">
        <f t="shared" ref="G83:M83" si="18">SUM(C83,G82)</f>
        <v>170</v>
      </c>
      <c r="H83" s="29">
        <f t="shared" si="18"/>
        <v>32</v>
      </c>
      <c r="I83" s="29">
        <f t="shared" si="18"/>
        <v>93</v>
      </c>
      <c r="J83" s="29">
        <f t="shared" si="18"/>
        <v>59</v>
      </c>
      <c r="K83" s="29">
        <f t="shared" si="18"/>
        <v>170</v>
      </c>
      <c r="L83" s="29">
        <f t="shared" si="18"/>
        <v>32</v>
      </c>
      <c r="M83" s="29">
        <f t="shared" si="18"/>
        <v>93</v>
      </c>
      <c r="N83" s="29">
        <f>SUM(AA27,N82)</f>
        <v>0</v>
      </c>
      <c r="O83" s="70"/>
      <c r="P83" s="71"/>
      <c r="Q83" s="71"/>
      <c r="R83" s="71"/>
      <c r="S83" s="72"/>
      <c r="Y83" s="153"/>
      <c r="Z83" s="153"/>
      <c r="AC83" s="153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0.58441558441558439</v>
      </c>
      <c r="V84" s="177"/>
      <c r="W84" s="178"/>
      <c r="X84" s="179"/>
      <c r="Y84" s="153"/>
      <c r="Z84" s="153"/>
      <c r="AA84" s="73"/>
      <c r="AB84" s="73"/>
      <c r="AC84" s="153"/>
    </row>
    <row r="85" spans="1:29" x14ac:dyDescent="0.2">
      <c r="V85" s="77" t="s">
        <v>27</v>
      </c>
      <c r="W85" s="61"/>
      <c r="X85" s="78"/>
      <c r="Y85" s="153"/>
      <c r="Z85" s="153"/>
      <c r="AA85" s="73" t="s">
        <v>28</v>
      </c>
      <c r="AB85" s="73"/>
      <c r="AC85" s="153"/>
    </row>
    <row r="86" spans="1:29" x14ac:dyDescent="0.2">
      <c r="A86" s="67" t="s">
        <v>31</v>
      </c>
      <c r="C86" s="130">
        <f>MAX(AC59:AC76)</f>
        <v>8</v>
      </c>
      <c r="E86" s="73" t="s">
        <v>32</v>
      </c>
      <c r="V86" s="77" t="s">
        <v>29</v>
      </c>
      <c r="W86" s="61" t="s">
        <v>422</v>
      </c>
      <c r="X86" s="79">
        <v>0.48245614035087714</v>
      </c>
      <c r="Y86" s="153" t="s">
        <v>278</v>
      </c>
      <c r="Z86" s="153"/>
      <c r="AA86" s="73" t="s">
        <v>30</v>
      </c>
      <c r="AB86" s="73"/>
      <c r="AC86" s="153"/>
    </row>
    <row r="87" spans="1:29" x14ac:dyDescent="0.2">
      <c r="E87" s="73"/>
      <c r="V87" s="77" t="s">
        <v>29</v>
      </c>
      <c r="W87" s="61" t="s">
        <v>413</v>
      </c>
      <c r="X87" s="147">
        <v>0.3928571428571429</v>
      </c>
      <c r="Y87" s="153" t="s">
        <v>278</v>
      </c>
      <c r="Z87" s="153"/>
      <c r="AA87" s="153" t="s">
        <v>30</v>
      </c>
      <c r="AB87" s="153"/>
      <c r="AC87" s="153"/>
    </row>
    <row r="88" spans="1:29" x14ac:dyDescent="0.2">
      <c r="V88" s="77" t="s">
        <v>29</v>
      </c>
      <c r="W88" s="61">
        <v>0</v>
      </c>
      <c r="X88" s="147" t="e">
        <v>#DIV/0!</v>
      </c>
      <c r="Y88" s="153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01" priority="5" stopIfTrue="1" operator="equal">
      <formula>$Y$79</formula>
    </cfRule>
  </conditionalFormatting>
  <conditionalFormatting sqref="AA59:AB74 AA77:AB77">
    <cfRule type="cellIs" dxfId="100" priority="6" stopIfTrue="1" operator="equal">
      <formula>$AA$79</formula>
    </cfRule>
  </conditionalFormatting>
  <conditionalFormatting sqref="Y75:Z75">
    <cfRule type="cellIs" dxfId="99" priority="3" stopIfTrue="1" operator="equal">
      <formula>$Y$79</formula>
    </cfRule>
  </conditionalFormatting>
  <conditionalFormatting sqref="AA75:AB75">
    <cfRule type="cellIs" dxfId="98" priority="4" stopIfTrue="1" operator="equal">
      <formula>$AA$79</formula>
    </cfRule>
  </conditionalFormatting>
  <conditionalFormatting sqref="Y76:Z76">
    <cfRule type="cellIs" dxfId="97" priority="1" stopIfTrue="1" operator="equal">
      <formula>$Y$79</formula>
    </cfRule>
  </conditionalFormatting>
  <conditionalFormatting sqref="AA76:AB76">
    <cfRule type="cellIs" dxfId="9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A1:AD8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73" t="s">
        <v>283</v>
      </c>
      <c r="D1" s="174"/>
      <c r="E1" s="175"/>
      <c r="F1" s="4">
        <v>0</v>
      </c>
      <c r="G1" s="173" t="s">
        <v>280</v>
      </c>
      <c r="H1" s="174"/>
      <c r="I1" s="175"/>
      <c r="J1" s="4">
        <v>0</v>
      </c>
      <c r="K1" s="173" t="s">
        <v>42</v>
      </c>
      <c r="L1" s="174"/>
      <c r="M1" s="175"/>
      <c r="N1" s="4">
        <v>6</v>
      </c>
      <c r="O1" s="180" t="s">
        <v>282</v>
      </c>
      <c r="P1" s="174"/>
      <c r="Q1" s="175"/>
      <c r="R1" s="5">
        <v>17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210</v>
      </c>
      <c r="B3" s="86" t="s">
        <v>51</v>
      </c>
      <c r="C3" s="12">
        <v>4</v>
      </c>
      <c r="D3" s="13">
        <v>2</v>
      </c>
      <c r="E3" s="13">
        <v>2</v>
      </c>
      <c r="F3" s="14">
        <v>0</v>
      </c>
      <c r="G3" s="12">
        <v>4</v>
      </c>
      <c r="H3" s="13">
        <v>1</v>
      </c>
      <c r="I3" s="13">
        <v>0</v>
      </c>
      <c r="J3" s="14">
        <v>0</v>
      </c>
      <c r="K3" s="12">
        <v>4</v>
      </c>
      <c r="L3" s="13">
        <v>3</v>
      </c>
      <c r="M3" s="13">
        <v>1</v>
      </c>
      <c r="N3" s="14">
        <v>0</v>
      </c>
      <c r="O3" s="12">
        <v>6</v>
      </c>
      <c r="P3" s="13">
        <v>5</v>
      </c>
      <c r="Q3" s="13">
        <v>1</v>
      </c>
      <c r="R3" s="14">
        <v>0</v>
      </c>
      <c r="S3" s="17"/>
      <c r="T3" s="132"/>
    </row>
    <row r="4" spans="1:20" x14ac:dyDescent="0.2">
      <c r="A4" s="83" t="s">
        <v>121</v>
      </c>
      <c r="B4" s="86" t="s">
        <v>230</v>
      </c>
      <c r="C4" s="12">
        <v>5</v>
      </c>
      <c r="D4" s="13">
        <v>4</v>
      </c>
      <c r="E4" s="13">
        <v>1</v>
      </c>
      <c r="F4" s="14">
        <v>1</v>
      </c>
      <c r="G4" s="12">
        <v>5</v>
      </c>
      <c r="H4" s="13">
        <v>1</v>
      </c>
      <c r="I4" s="13">
        <v>3</v>
      </c>
      <c r="J4" s="14">
        <v>0</v>
      </c>
      <c r="K4" s="12">
        <v>5</v>
      </c>
      <c r="L4" s="13">
        <v>5</v>
      </c>
      <c r="M4" s="13">
        <v>0</v>
      </c>
      <c r="N4" s="14">
        <v>0</v>
      </c>
      <c r="O4" s="12">
        <v>6</v>
      </c>
      <c r="P4" s="13">
        <v>3</v>
      </c>
      <c r="Q4" s="13">
        <v>2</v>
      </c>
      <c r="R4" s="14">
        <v>0</v>
      </c>
      <c r="S4" s="17"/>
      <c r="T4" s="99"/>
    </row>
    <row r="5" spans="1:20" x14ac:dyDescent="0.2">
      <c r="A5" s="83" t="s">
        <v>181</v>
      </c>
      <c r="B5" s="86" t="s">
        <v>54</v>
      </c>
      <c r="C5" s="12">
        <v>3</v>
      </c>
      <c r="D5" s="130">
        <v>3</v>
      </c>
      <c r="E5" s="130">
        <v>0</v>
      </c>
      <c r="F5" s="14">
        <v>2</v>
      </c>
      <c r="G5" s="12">
        <v>5</v>
      </c>
      <c r="H5" s="130">
        <v>3</v>
      </c>
      <c r="I5" s="130">
        <v>1</v>
      </c>
      <c r="J5" s="14">
        <v>4</v>
      </c>
      <c r="K5" s="12">
        <v>5</v>
      </c>
      <c r="L5" s="130">
        <v>4</v>
      </c>
      <c r="M5" s="130">
        <v>0</v>
      </c>
      <c r="N5" s="14">
        <v>3</v>
      </c>
      <c r="O5" s="12">
        <v>6</v>
      </c>
      <c r="P5" s="130">
        <v>5</v>
      </c>
      <c r="Q5" s="130">
        <v>0</v>
      </c>
      <c r="R5" s="14">
        <v>2</v>
      </c>
      <c r="S5" s="17"/>
      <c r="T5" s="132"/>
    </row>
    <row r="6" spans="1:20" x14ac:dyDescent="0.2">
      <c r="A6" s="83" t="s">
        <v>212</v>
      </c>
      <c r="B6" s="86" t="s">
        <v>231</v>
      </c>
      <c r="C6" s="12">
        <v>2</v>
      </c>
      <c r="D6" s="130">
        <v>2</v>
      </c>
      <c r="E6" s="130">
        <v>0</v>
      </c>
      <c r="F6" s="14">
        <v>0</v>
      </c>
      <c r="G6" s="12">
        <v>3</v>
      </c>
      <c r="H6" s="130">
        <v>1</v>
      </c>
      <c r="I6" s="130">
        <v>0</v>
      </c>
      <c r="J6" s="14">
        <v>0</v>
      </c>
      <c r="K6" s="12">
        <v>4</v>
      </c>
      <c r="L6" s="130">
        <v>1</v>
      </c>
      <c r="M6" s="130">
        <v>1</v>
      </c>
      <c r="N6" s="14">
        <v>1</v>
      </c>
      <c r="O6" s="12">
        <v>6</v>
      </c>
      <c r="P6" s="130">
        <v>3</v>
      </c>
      <c r="Q6" s="130">
        <v>1</v>
      </c>
      <c r="R6" s="14">
        <v>2</v>
      </c>
      <c r="S6" s="17"/>
      <c r="T6" s="99"/>
    </row>
    <row r="7" spans="1:20" x14ac:dyDescent="0.2">
      <c r="A7" s="83" t="s">
        <v>349</v>
      </c>
      <c r="B7" s="86" t="s">
        <v>350</v>
      </c>
      <c r="C7" s="12">
        <v>2</v>
      </c>
      <c r="D7" s="130">
        <v>1</v>
      </c>
      <c r="E7" s="130">
        <v>0</v>
      </c>
      <c r="F7" s="14">
        <v>0</v>
      </c>
      <c r="G7" s="12">
        <v>1</v>
      </c>
      <c r="H7" s="130">
        <v>1</v>
      </c>
      <c r="I7" s="130">
        <v>0</v>
      </c>
      <c r="J7" s="14">
        <v>0</v>
      </c>
      <c r="K7" s="12">
        <v>0</v>
      </c>
      <c r="L7" s="130">
        <v>0</v>
      </c>
      <c r="M7" s="130">
        <v>0</v>
      </c>
      <c r="N7" s="14">
        <v>0</v>
      </c>
      <c r="O7" s="12"/>
      <c r="P7" s="130"/>
      <c r="Q7" s="130"/>
      <c r="R7" s="14"/>
      <c r="S7" s="17"/>
      <c r="T7" s="132"/>
    </row>
    <row r="8" spans="1:20" x14ac:dyDescent="0.2">
      <c r="A8" s="83" t="s">
        <v>196</v>
      </c>
      <c r="B8" s="86" t="s">
        <v>347</v>
      </c>
      <c r="C8" s="12">
        <v>3</v>
      </c>
      <c r="D8" s="130">
        <v>0</v>
      </c>
      <c r="E8" s="130">
        <v>2</v>
      </c>
      <c r="F8" s="14">
        <v>0</v>
      </c>
      <c r="G8" s="12">
        <v>4</v>
      </c>
      <c r="H8" s="130">
        <v>1</v>
      </c>
      <c r="I8" s="130">
        <v>2</v>
      </c>
      <c r="J8" s="14">
        <v>0</v>
      </c>
      <c r="K8" s="12">
        <v>4</v>
      </c>
      <c r="L8" s="130">
        <v>3</v>
      </c>
      <c r="M8" s="130">
        <v>1</v>
      </c>
      <c r="N8" s="14">
        <v>0</v>
      </c>
      <c r="O8" s="15">
        <v>6</v>
      </c>
      <c r="P8" s="130">
        <v>3</v>
      </c>
      <c r="Q8" s="130">
        <v>3</v>
      </c>
      <c r="R8" s="16">
        <v>1</v>
      </c>
      <c r="S8" s="17"/>
      <c r="T8" s="99"/>
    </row>
    <row r="9" spans="1:20" x14ac:dyDescent="0.2">
      <c r="A9" s="83" t="s">
        <v>177</v>
      </c>
      <c r="B9" s="86" t="s">
        <v>248</v>
      </c>
      <c r="C9" s="12">
        <v>2</v>
      </c>
      <c r="D9" s="130">
        <v>1</v>
      </c>
      <c r="E9" s="130">
        <v>0</v>
      </c>
      <c r="F9" s="14">
        <v>0</v>
      </c>
      <c r="G9" s="12">
        <v>4</v>
      </c>
      <c r="H9" s="130">
        <v>1</v>
      </c>
      <c r="I9" s="130">
        <v>1</v>
      </c>
      <c r="J9" s="14">
        <v>3</v>
      </c>
      <c r="K9" s="12"/>
      <c r="L9" s="130"/>
      <c r="M9" s="130"/>
      <c r="N9" s="14"/>
      <c r="O9" s="15">
        <v>5</v>
      </c>
      <c r="P9" s="130">
        <v>1</v>
      </c>
      <c r="Q9" s="130">
        <v>1</v>
      </c>
      <c r="R9" s="16">
        <v>4</v>
      </c>
      <c r="S9" s="17"/>
      <c r="T9" s="99"/>
    </row>
    <row r="10" spans="1:20" x14ac:dyDescent="0.2">
      <c r="A10" s="83" t="s">
        <v>191</v>
      </c>
      <c r="B10" s="86" t="s">
        <v>82</v>
      </c>
      <c r="C10" s="12">
        <v>0</v>
      </c>
      <c r="D10" s="130">
        <v>0</v>
      </c>
      <c r="E10" s="130">
        <v>0</v>
      </c>
      <c r="F10" s="14">
        <v>1</v>
      </c>
      <c r="G10" s="12"/>
      <c r="H10" s="130"/>
      <c r="I10" s="130"/>
      <c r="J10" s="14"/>
      <c r="K10" s="12">
        <v>1</v>
      </c>
      <c r="L10" s="130">
        <v>0</v>
      </c>
      <c r="M10" s="130">
        <v>0</v>
      </c>
      <c r="N10" s="14">
        <v>3</v>
      </c>
      <c r="O10" s="15">
        <v>0</v>
      </c>
      <c r="P10" s="130">
        <v>0</v>
      </c>
      <c r="Q10" s="130">
        <v>0</v>
      </c>
      <c r="R10" s="16">
        <v>0</v>
      </c>
      <c r="S10" s="17"/>
      <c r="T10" s="99"/>
    </row>
    <row r="11" spans="1:20" x14ac:dyDescent="0.2">
      <c r="A11" s="83" t="s">
        <v>108</v>
      </c>
      <c r="B11" s="86" t="s">
        <v>348</v>
      </c>
      <c r="C11" s="12">
        <v>2</v>
      </c>
      <c r="D11" s="130">
        <v>0</v>
      </c>
      <c r="E11" s="130">
        <v>2</v>
      </c>
      <c r="F11" s="14">
        <v>0</v>
      </c>
      <c r="G11" s="12">
        <v>1</v>
      </c>
      <c r="H11" s="130">
        <v>0</v>
      </c>
      <c r="I11" s="130">
        <v>0</v>
      </c>
      <c r="J11" s="14">
        <v>0</v>
      </c>
      <c r="K11" s="12">
        <v>0</v>
      </c>
      <c r="L11" s="130">
        <v>0</v>
      </c>
      <c r="M11" s="130">
        <v>0</v>
      </c>
      <c r="N11" s="14">
        <v>0</v>
      </c>
      <c r="O11" s="15"/>
      <c r="P11" s="130"/>
      <c r="Q11" s="130"/>
      <c r="R11" s="16"/>
      <c r="S11" s="17"/>
      <c r="T11" s="132"/>
    </row>
    <row r="12" spans="1:20" x14ac:dyDescent="0.2">
      <c r="A12" s="83" t="s">
        <v>127</v>
      </c>
      <c r="B12" s="86" t="s">
        <v>425</v>
      </c>
      <c r="C12" s="12">
        <v>1</v>
      </c>
      <c r="D12" s="130">
        <v>0</v>
      </c>
      <c r="E12" s="130">
        <v>0</v>
      </c>
      <c r="F12" s="14">
        <v>0</v>
      </c>
      <c r="G12" s="12"/>
      <c r="H12" s="130"/>
      <c r="I12" s="130"/>
      <c r="J12" s="14"/>
      <c r="K12" s="12">
        <v>0</v>
      </c>
      <c r="L12" s="130">
        <v>0</v>
      </c>
      <c r="M12" s="130">
        <v>0</v>
      </c>
      <c r="N12" s="14">
        <v>0</v>
      </c>
      <c r="O12" s="15"/>
      <c r="P12" s="130"/>
      <c r="Q12" s="130"/>
      <c r="R12" s="16"/>
      <c r="S12" s="17"/>
      <c r="T12" s="99"/>
    </row>
    <row r="13" spans="1:20" x14ac:dyDescent="0.2">
      <c r="A13" s="83" t="s">
        <v>116</v>
      </c>
      <c r="B13" s="86" t="s">
        <v>416</v>
      </c>
      <c r="C13" s="12">
        <v>2</v>
      </c>
      <c r="D13" s="130">
        <v>1</v>
      </c>
      <c r="E13" s="130">
        <v>0</v>
      </c>
      <c r="F13" s="14">
        <v>1</v>
      </c>
      <c r="G13" s="12"/>
      <c r="H13" s="130"/>
      <c r="I13" s="130"/>
      <c r="J13" s="14"/>
      <c r="K13" s="12">
        <v>4</v>
      </c>
      <c r="L13" s="130">
        <v>2</v>
      </c>
      <c r="M13" s="130">
        <v>0</v>
      </c>
      <c r="N13" s="14">
        <v>3</v>
      </c>
      <c r="O13" s="15">
        <v>0</v>
      </c>
      <c r="P13" s="130">
        <v>0</v>
      </c>
      <c r="Q13" s="130">
        <v>0</v>
      </c>
      <c r="R13" s="16">
        <v>0</v>
      </c>
      <c r="S13" s="17"/>
      <c r="T13" s="131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4"/>
      <c r="S14" s="17" t="s">
        <v>8</v>
      </c>
      <c r="T14" s="99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4"/>
      <c r="S15" s="17" t="s">
        <v>8</v>
      </c>
      <c r="T15" s="99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4"/>
      <c r="S16" s="17" t="s">
        <v>8</v>
      </c>
      <c r="T16" s="132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  <c r="T18" s="99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  <c r="T19" s="99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  <c r="T20" s="99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  <c r="T21" s="99"/>
    </row>
    <row r="22" spans="1:24" x14ac:dyDescent="0.2">
      <c r="A22" s="18" t="s">
        <v>9</v>
      </c>
      <c r="B22" s="151" t="s">
        <v>83</v>
      </c>
      <c r="C22" s="20">
        <v>26</v>
      </c>
      <c r="D22" s="21">
        <v>14</v>
      </c>
      <c r="E22" s="21">
        <v>7</v>
      </c>
      <c r="F22" s="22">
        <v>5</v>
      </c>
      <c r="G22" s="20">
        <v>27</v>
      </c>
      <c r="H22" s="21">
        <v>9</v>
      </c>
      <c r="I22" s="21">
        <v>7</v>
      </c>
      <c r="J22" s="22">
        <v>7</v>
      </c>
      <c r="K22" s="20"/>
      <c r="L22" s="21"/>
      <c r="M22" s="21"/>
      <c r="N22" s="22"/>
      <c r="O22" s="20"/>
      <c r="P22" s="21"/>
      <c r="Q22" s="21"/>
      <c r="R22" s="23"/>
      <c r="S22" s="24"/>
      <c r="T22" s="129"/>
    </row>
    <row r="23" spans="1:24" x14ac:dyDescent="0.2">
      <c r="A23" s="18"/>
      <c r="B23" s="152" t="s">
        <v>92</v>
      </c>
      <c r="C23" s="90"/>
      <c r="D23" s="56"/>
      <c r="E23" s="56"/>
      <c r="F23" s="91"/>
      <c r="G23" s="90"/>
      <c r="H23" s="56"/>
      <c r="I23" s="56"/>
      <c r="J23" s="91"/>
      <c r="K23" s="90">
        <v>27</v>
      </c>
      <c r="L23" s="56">
        <v>18</v>
      </c>
      <c r="M23" s="56">
        <v>3</v>
      </c>
      <c r="N23" s="91">
        <v>10</v>
      </c>
      <c r="O23" s="90">
        <v>35</v>
      </c>
      <c r="P23" s="56">
        <v>20</v>
      </c>
      <c r="Q23" s="56">
        <v>8</v>
      </c>
      <c r="R23" s="91">
        <v>9</v>
      </c>
      <c r="S23" s="24"/>
      <c r="T23" s="99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T24" s="99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T25" s="99"/>
    </row>
    <row r="26" spans="1:24" ht="13.5" thickBot="1" x14ac:dyDescent="0.25">
      <c r="A26" s="18"/>
      <c r="B26" s="28" t="s">
        <v>10</v>
      </c>
      <c r="C26" s="29">
        <f t="shared" ref="C26:R26" si="0">SUM(C3:C20)</f>
        <v>26</v>
      </c>
      <c r="D26" s="29">
        <f t="shared" si="0"/>
        <v>14</v>
      </c>
      <c r="E26" s="29">
        <f t="shared" si="0"/>
        <v>7</v>
      </c>
      <c r="F26" s="29">
        <f t="shared" si="0"/>
        <v>5</v>
      </c>
      <c r="G26" s="29">
        <f t="shared" si="0"/>
        <v>27</v>
      </c>
      <c r="H26" s="29">
        <f t="shared" si="0"/>
        <v>9</v>
      </c>
      <c r="I26" s="29">
        <f t="shared" si="0"/>
        <v>7</v>
      </c>
      <c r="J26" s="29">
        <f t="shared" si="0"/>
        <v>7</v>
      </c>
      <c r="K26" s="29">
        <f t="shared" si="0"/>
        <v>27</v>
      </c>
      <c r="L26" s="29">
        <f t="shared" si="0"/>
        <v>18</v>
      </c>
      <c r="M26" s="29">
        <f t="shared" si="0"/>
        <v>3</v>
      </c>
      <c r="N26" s="29">
        <f t="shared" si="0"/>
        <v>10</v>
      </c>
      <c r="O26" s="29">
        <f t="shared" si="0"/>
        <v>35</v>
      </c>
      <c r="P26" s="29">
        <f t="shared" si="0"/>
        <v>20</v>
      </c>
      <c r="Q26" s="29">
        <f t="shared" si="0"/>
        <v>8</v>
      </c>
      <c r="R26" s="29">
        <f t="shared" si="0"/>
        <v>9</v>
      </c>
      <c r="S26" s="24"/>
      <c r="T26" s="99"/>
    </row>
    <row r="27" spans="1:24" ht="13.5" thickBot="1" x14ac:dyDescent="0.25">
      <c r="A27" s="18"/>
      <c r="B27" s="28" t="s">
        <v>11</v>
      </c>
      <c r="C27" s="30">
        <f>C26</f>
        <v>26</v>
      </c>
      <c r="D27" s="30">
        <f>D26</f>
        <v>14</v>
      </c>
      <c r="E27" s="30">
        <f>E26</f>
        <v>7</v>
      </c>
      <c r="F27" s="30">
        <f>F26</f>
        <v>5</v>
      </c>
      <c r="G27" s="30">
        <f t="shared" ref="G27:R27" si="1">SUM(C27,G26)</f>
        <v>53</v>
      </c>
      <c r="H27" s="30">
        <f t="shared" si="1"/>
        <v>23</v>
      </c>
      <c r="I27" s="30">
        <f t="shared" si="1"/>
        <v>14</v>
      </c>
      <c r="J27" s="30">
        <f t="shared" si="1"/>
        <v>12</v>
      </c>
      <c r="K27" s="30">
        <f t="shared" si="1"/>
        <v>80</v>
      </c>
      <c r="L27" s="30">
        <f t="shared" si="1"/>
        <v>41</v>
      </c>
      <c r="M27" s="30">
        <f t="shared" si="1"/>
        <v>17</v>
      </c>
      <c r="N27" s="30">
        <f t="shared" si="1"/>
        <v>22</v>
      </c>
      <c r="O27" s="31">
        <f t="shared" si="1"/>
        <v>115</v>
      </c>
      <c r="P27" s="30">
        <f t="shared" si="1"/>
        <v>61</v>
      </c>
      <c r="Q27" s="30">
        <f t="shared" si="1"/>
        <v>25</v>
      </c>
      <c r="R27" s="32">
        <f t="shared" si="1"/>
        <v>31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73" t="s">
        <v>120</v>
      </c>
      <c r="D29" s="174"/>
      <c r="E29" s="175"/>
      <c r="F29" s="4">
        <v>21</v>
      </c>
      <c r="G29" s="173" t="s">
        <v>104</v>
      </c>
      <c r="H29" s="174"/>
      <c r="I29" s="175"/>
      <c r="J29" s="4">
        <v>6</v>
      </c>
      <c r="K29" s="173" t="s">
        <v>93</v>
      </c>
      <c r="L29" s="174"/>
      <c r="M29" s="175"/>
      <c r="N29" s="4">
        <v>29</v>
      </c>
      <c r="O29" s="180" t="s">
        <v>71</v>
      </c>
      <c r="P29" s="174"/>
      <c r="Q29" s="175"/>
      <c r="R29" s="5">
        <v>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31</v>
      </c>
      <c r="B31" s="86" t="str">
        <f t="shared" si="2"/>
        <v>Giovanni Francese</v>
      </c>
      <c r="C31" s="12">
        <v>6</v>
      </c>
      <c r="D31" s="13">
        <v>5</v>
      </c>
      <c r="E31" s="13">
        <v>0</v>
      </c>
      <c r="F31" s="14">
        <v>0</v>
      </c>
      <c r="G31" s="12">
        <v>5</v>
      </c>
      <c r="H31" s="13">
        <v>3</v>
      </c>
      <c r="I31" s="13">
        <v>1</v>
      </c>
      <c r="J31" s="14">
        <v>0</v>
      </c>
      <c r="K31" s="12">
        <v>5</v>
      </c>
      <c r="L31" s="13">
        <v>4</v>
      </c>
      <c r="M31" s="13">
        <v>0</v>
      </c>
      <c r="N31" s="14">
        <v>0</v>
      </c>
      <c r="O31" s="15">
        <v>5</v>
      </c>
      <c r="P31" s="13">
        <v>3</v>
      </c>
      <c r="Q31" s="13">
        <v>1</v>
      </c>
      <c r="R31" s="16">
        <v>0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35</v>
      </c>
      <c r="B32" s="86" t="str">
        <f t="shared" si="2"/>
        <v>William Landrum</v>
      </c>
      <c r="C32" s="12">
        <v>6</v>
      </c>
      <c r="D32" s="13">
        <v>3</v>
      </c>
      <c r="E32" s="13">
        <v>3</v>
      </c>
      <c r="F32" s="14">
        <v>0</v>
      </c>
      <c r="G32" s="12">
        <v>4</v>
      </c>
      <c r="H32" s="13">
        <v>2</v>
      </c>
      <c r="I32" s="13">
        <v>2</v>
      </c>
      <c r="J32" s="14">
        <v>0</v>
      </c>
      <c r="K32" s="12">
        <v>6</v>
      </c>
      <c r="L32" s="13">
        <v>2</v>
      </c>
      <c r="M32" s="13">
        <v>3</v>
      </c>
      <c r="N32" s="14">
        <v>1</v>
      </c>
      <c r="O32" s="15"/>
      <c r="P32" s="13"/>
      <c r="Q32" s="13"/>
      <c r="R32" s="16"/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15</v>
      </c>
      <c r="B33" s="86" t="str">
        <f t="shared" si="2"/>
        <v>Richie Schultz</v>
      </c>
      <c r="C33" s="12">
        <v>6</v>
      </c>
      <c r="D33" s="13">
        <v>5</v>
      </c>
      <c r="E33" s="13">
        <v>1</v>
      </c>
      <c r="F33" s="14">
        <v>4</v>
      </c>
      <c r="G33" s="12">
        <v>5</v>
      </c>
      <c r="H33" s="13">
        <v>2</v>
      </c>
      <c r="I33" s="13">
        <v>1</v>
      </c>
      <c r="J33" s="14">
        <v>4</v>
      </c>
      <c r="K33" s="12">
        <v>5</v>
      </c>
      <c r="L33" s="13">
        <v>3</v>
      </c>
      <c r="M33" s="13">
        <v>0</v>
      </c>
      <c r="N33" s="14">
        <v>6</v>
      </c>
      <c r="O33" s="15">
        <v>5</v>
      </c>
      <c r="P33" s="13">
        <v>1</v>
      </c>
      <c r="Q33" s="13">
        <v>2</v>
      </c>
      <c r="R33" s="16">
        <v>4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20</v>
      </c>
      <c r="B34" s="86" t="str">
        <f t="shared" si="2"/>
        <v>Michael McGlashon</v>
      </c>
      <c r="C34" s="12">
        <v>6</v>
      </c>
      <c r="D34" s="13">
        <v>2</v>
      </c>
      <c r="E34" s="13">
        <v>2</v>
      </c>
      <c r="F34" s="14">
        <v>1</v>
      </c>
      <c r="G34" s="12">
        <v>4</v>
      </c>
      <c r="H34" s="13">
        <v>1</v>
      </c>
      <c r="I34" s="13">
        <v>1</v>
      </c>
      <c r="J34" s="14">
        <v>2</v>
      </c>
      <c r="K34" s="12">
        <v>5</v>
      </c>
      <c r="L34" s="13">
        <v>2</v>
      </c>
      <c r="M34" s="13">
        <v>1</v>
      </c>
      <c r="N34" s="14">
        <v>3</v>
      </c>
      <c r="O34" s="15">
        <v>4</v>
      </c>
      <c r="P34" s="13">
        <v>2</v>
      </c>
      <c r="Q34" s="13">
        <v>1</v>
      </c>
      <c r="R34" s="16">
        <v>3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44</v>
      </c>
      <c r="B35" s="86" t="str">
        <f t="shared" si="2"/>
        <v>Dave Smolka</v>
      </c>
      <c r="C35" s="12"/>
      <c r="D35" s="13"/>
      <c r="E35" s="13"/>
      <c r="F35" s="14"/>
      <c r="G35" s="12">
        <v>1</v>
      </c>
      <c r="H35" s="13">
        <v>0</v>
      </c>
      <c r="I35" s="13">
        <v>1</v>
      </c>
      <c r="J35" s="14">
        <v>0</v>
      </c>
      <c r="K35" s="12"/>
      <c r="L35" s="13"/>
      <c r="M35" s="13"/>
      <c r="N35" s="14"/>
      <c r="O35" s="15"/>
      <c r="P35" s="13"/>
      <c r="Q35" s="13"/>
      <c r="R35" s="16"/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19</v>
      </c>
      <c r="B36" s="86" t="str">
        <f t="shared" si="2"/>
        <v>Jeff Dell</v>
      </c>
      <c r="C36" s="12">
        <v>6</v>
      </c>
      <c r="D36" s="13">
        <v>3</v>
      </c>
      <c r="E36" s="13">
        <v>1</v>
      </c>
      <c r="F36" s="14">
        <v>2</v>
      </c>
      <c r="G36" s="12">
        <v>5</v>
      </c>
      <c r="H36" s="13">
        <v>1</v>
      </c>
      <c r="I36" s="13">
        <v>2</v>
      </c>
      <c r="J36" s="14">
        <v>0</v>
      </c>
      <c r="K36" s="12">
        <v>5</v>
      </c>
      <c r="L36" s="13">
        <v>1</v>
      </c>
      <c r="M36" s="13">
        <v>4</v>
      </c>
      <c r="N36" s="14">
        <v>2</v>
      </c>
      <c r="O36" s="15">
        <v>4</v>
      </c>
      <c r="P36" s="13">
        <v>1</v>
      </c>
      <c r="Q36" s="13">
        <v>1</v>
      </c>
      <c r="R36" s="16">
        <v>1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13</v>
      </c>
      <c r="B37" s="86" t="str">
        <f t="shared" si="2"/>
        <v>Wally Mozdzierz</v>
      </c>
      <c r="C37" s="12">
        <v>2</v>
      </c>
      <c r="D37" s="13">
        <v>0</v>
      </c>
      <c r="E37" s="13">
        <v>0</v>
      </c>
      <c r="F37" s="14">
        <v>0</v>
      </c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3</v>
      </c>
      <c r="B38" s="86" t="str">
        <f t="shared" si="2"/>
        <v>Kalari Girtley</v>
      </c>
      <c r="C38" s="12"/>
      <c r="D38" s="13"/>
      <c r="E38" s="13"/>
      <c r="F38" s="14"/>
      <c r="G38" s="12">
        <v>0</v>
      </c>
      <c r="H38" s="13">
        <v>0</v>
      </c>
      <c r="I38" s="13">
        <v>0</v>
      </c>
      <c r="J38" s="14">
        <v>5</v>
      </c>
      <c r="K38" s="12">
        <v>0</v>
      </c>
      <c r="L38" s="13">
        <v>0</v>
      </c>
      <c r="M38" s="13">
        <v>0</v>
      </c>
      <c r="N38" s="14">
        <v>0</v>
      </c>
      <c r="O38" s="15">
        <v>4</v>
      </c>
      <c r="P38" s="13">
        <v>1</v>
      </c>
      <c r="Q38" s="13">
        <v>0</v>
      </c>
      <c r="R38" s="16">
        <v>1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26</v>
      </c>
      <c r="B39" s="86" t="str">
        <f t="shared" si="2"/>
        <v>Joe Smolka</v>
      </c>
      <c r="C39" s="12">
        <v>0</v>
      </c>
      <c r="D39" s="13">
        <v>0</v>
      </c>
      <c r="E39" s="13">
        <v>0</v>
      </c>
      <c r="F39" s="14">
        <v>0</v>
      </c>
      <c r="G39" s="12"/>
      <c r="H39" s="13"/>
      <c r="I39" s="13"/>
      <c r="J39" s="14"/>
      <c r="K39" s="12"/>
      <c r="L39" s="13"/>
      <c r="M39" s="13"/>
      <c r="N39" s="14"/>
      <c r="O39" s="15">
        <v>4</v>
      </c>
      <c r="P39" s="13">
        <v>0</v>
      </c>
      <c r="Q39" s="13">
        <v>2</v>
      </c>
      <c r="R39" s="16">
        <v>5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30</v>
      </c>
      <c r="B40" s="86" t="str">
        <f t="shared" si="2"/>
        <v>Chris Jackson</v>
      </c>
      <c r="C40" s="12"/>
      <c r="D40" s="13"/>
      <c r="E40" s="13"/>
      <c r="F40" s="14"/>
      <c r="G40" s="12"/>
      <c r="H40" s="13"/>
      <c r="I40" s="13"/>
      <c r="J40" s="14"/>
      <c r="K40" s="12">
        <v>0</v>
      </c>
      <c r="L40" s="13">
        <v>0</v>
      </c>
      <c r="M40" s="13">
        <v>0</v>
      </c>
      <c r="N40" s="14">
        <v>0</v>
      </c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 t="str">
        <f t="shared" si="2"/>
        <v>25</v>
      </c>
      <c r="B41" s="86" t="str">
        <f t="shared" si="2"/>
        <v>Juan Gonzalez</v>
      </c>
      <c r="C41" s="12">
        <v>4</v>
      </c>
      <c r="D41" s="13">
        <v>0</v>
      </c>
      <c r="E41" s="13">
        <v>1</v>
      </c>
      <c r="F41" s="14">
        <v>2</v>
      </c>
      <c r="G41" s="12">
        <v>4</v>
      </c>
      <c r="H41" s="13">
        <v>1</v>
      </c>
      <c r="I41" s="13">
        <v>1</v>
      </c>
      <c r="J41" s="14">
        <v>1</v>
      </c>
      <c r="K41" s="12">
        <v>5</v>
      </c>
      <c r="L41" s="13">
        <v>1</v>
      </c>
      <c r="M41" s="13">
        <v>1</v>
      </c>
      <c r="N41" s="14">
        <v>2</v>
      </c>
      <c r="O41" s="15"/>
      <c r="P41" s="13"/>
      <c r="Q41" s="13"/>
      <c r="R41" s="16"/>
      <c r="S41" s="17"/>
      <c r="T41" s="99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99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Nick Lopez</v>
      </c>
      <c r="C50" s="20">
        <v>31</v>
      </c>
      <c r="D50" s="21">
        <v>18</v>
      </c>
      <c r="E50" s="21">
        <v>7</v>
      </c>
      <c r="F50" s="22">
        <v>9</v>
      </c>
      <c r="G50" s="20">
        <v>28</v>
      </c>
      <c r="H50" s="21">
        <v>10</v>
      </c>
      <c r="I50" s="21">
        <v>9</v>
      </c>
      <c r="J50" s="22">
        <v>12</v>
      </c>
      <c r="K50" s="20">
        <v>20</v>
      </c>
      <c r="L50" s="21">
        <v>13</v>
      </c>
      <c r="M50" s="21">
        <v>4</v>
      </c>
      <c r="N50" s="22">
        <v>14</v>
      </c>
      <c r="O50" s="20">
        <v>13</v>
      </c>
      <c r="P50" s="21">
        <v>4</v>
      </c>
      <c r="Q50" s="21">
        <v>4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Chad Perry</v>
      </c>
      <c r="C51" s="90">
        <v>5</v>
      </c>
      <c r="D51" s="56">
        <v>0</v>
      </c>
      <c r="E51" s="56">
        <v>1</v>
      </c>
      <c r="F51" s="91"/>
      <c r="G51" s="90"/>
      <c r="H51" s="56"/>
      <c r="I51" s="56"/>
      <c r="J51" s="91"/>
      <c r="K51" s="90">
        <v>11</v>
      </c>
      <c r="L51" s="56"/>
      <c r="M51" s="56">
        <v>5</v>
      </c>
      <c r="N51" s="91"/>
      <c r="O51" s="90">
        <v>13</v>
      </c>
      <c r="P51" s="56">
        <v>4</v>
      </c>
      <c r="Q51" s="56">
        <v>3</v>
      </c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36</v>
      </c>
      <c r="D54" s="29">
        <f t="shared" si="3"/>
        <v>18</v>
      </c>
      <c r="E54" s="29">
        <f t="shared" si="3"/>
        <v>8</v>
      </c>
      <c r="F54" s="29">
        <f t="shared" si="3"/>
        <v>9</v>
      </c>
      <c r="G54" s="29">
        <f t="shared" si="3"/>
        <v>28</v>
      </c>
      <c r="H54" s="29">
        <f t="shared" si="3"/>
        <v>10</v>
      </c>
      <c r="I54" s="29">
        <f t="shared" si="3"/>
        <v>9</v>
      </c>
      <c r="J54" s="29">
        <f t="shared" si="3"/>
        <v>12</v>
      </c>
      <c r="K54" s="29">
        <f t="shared" si="3"/>
        <v>31</v>
      </c>
      <c r="L54" s="29">
        <f t="shared" si="3"/>
        <v>13</v>
      </c>
      <c r="M54" s="29">
        <f t="shared" si="3"/>
        <v>9</v>
      </c>
      <c r="N54" s="29">
        <f t="shared" si="3"/>
        <v>14</v>
      </c>
      <c r="O54" s="29">
        <f t="shared" si="3"/>
        <v>26</v>
      </c>
      <c r="P54" s="29">
        <f t="shared" si="3"/>
        <v>8</v>
      </c>
      <c r="Q54" s="29">
        <f t="shared" si="3"/>
        <v>7</v>
      </c>
      <c r="R54" s="29">
        <f t="shared" si="3"/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151</v>
      </c>
      <c r="D55" s="30">
        <f>SUM(P27,D54)</f>
        <v>79</v>
      </c>
      <c r="E55" s="30">
        <f>SUM(Q27,E54)</f>
        <v>33</v>
      </c>
      <c r="F55" s="30">
        <f>SUM(R27,F54)</f>
        <v>40</v>
      </c>
      <c r="G55" s="30">
        <f t="shared" ref="G55:R55" si="4">SUM(C55,G54)</f>
        <v>179</v>
      </c>
      <c r="H55" s="30">
        <f t="shared" si="4"/>
        <v>89</v>
      </c>
      <c r="I55" s="30">
        <f t="shared" si="4"/>
        <v>42</v>
      </c>
      <c r="J55" s="30">
        <f t="shared" si="4"/>
        <v>52</v>
      </c>
      <c r="K55" s="30">
        <f t="shared" si="4"/>
        <v>210</v>
      </c>
      <c r="L55" s="30">
        <f t="shared" si="4"/>
        <v>102</v>
      </c>
      <c r="M55" s="30">
        <f t="shared" si="4"/>
        <v>51</v>
      </c>
      <c r="N55" s="30">
        <f t="shared" si="4"/>
        <v>66</v>
      </c>
      <c r="O55" s="31">
        <f t="shared" si="4"/>
        <v>236</v>
      </c>
      <c r="P55" s="30">
        <f t="shared" si="4"/>
        <v>110</v>
      </c>
      <c r="Q55" s="30">
        <f t="shared" si="4"/>
        <v>58</v>
      </c>
      <c r="R55" s="32">
        <f t="shared" si="4"/>
        <v>80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73"/>
      <c r="D57" s="174"/>
      <c r="E57" s="175"/>
      <c r="F57" s="49"/>
      <c r="G57" s="173"/>
      <c r="H57" s="174"/>
      <c r="I57" s="175"/>
      <c r="J57" s="49"/>
      <c r="K57" s="173"/>
      <c r="L57" s="174"/>
      <c r="M57" s="176"/>
      <c r="N57" s="50"/>
      <c r="O57" s="51" t="s">
        <v>14</v>
      </c>
      <c r="P57" s="52"/>
      <c r="Q57" s="4"/>
      <c r="R57" s="53">
        <f>SUM(F1,J1,N1,R1,F29,J29,N29,R29,F57,J57,N57)</f>
        <v>86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441</v>
      </c>
      <c r="AB58" s="57" t="s">
        <v>34</v>
      </c>
      <c r="AC58" s="57" t="s">
        <v>22</v>
      </c>
      <c r="AD58" s="104" t="s">
        <v>44</v>
      </c>
    </row>
    <row r="59" spans="1:30" ht="13.5" thickTop="1" x14ac:dyDescent="0.2">
      <c r="A59" s="83" t="str">
        <f t="shared" ref="A59:A76" si="5">A3</f>
        <v>31</v>
      </c>
      <c r="B59" s="86" t="str">
        <f t="shared" ref="B59:B76" si="6">B31</f>
        <v>Giovanni Francese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39</v>
      </c>
      <c r="P59" s="88">
        <f>SUM(D3,H3,L3,P3,D31,H31,L31,P31,D59,H59,L59)</f>
        <v>26</v>
      </c>
      <c r="Q59" s="88">
        <f>SUM(E3,I3,M3,Q3,E31,I31,M31,Q31,E59,I59,M59)</f>
        <v>6</v>
      </c>
      <c r="R59" s="89">
        <f>SUM(F3,J3,N3,R3,F31,J31,N31,R31,F59,J59,N59)</f>
        <v>0</v>
      </c>
      <c r="S59" s="84">
        <f>IF(O59=0,0,AVERAGE(P59/O59))</f>
        <v>0.66666666666666663</v>
      </c>
      <c r="U59" s="43" t="s">
        <v>210</v>
      </c>
      <c r="V59" s="86" t="s">
        <v>51</v>
      </c>
      <c r="W59" s="59">
        <v>0</v>
      </c>
      <c r="X59" s="59" t="s">
        <v>442</v>
      </c>
      <c r="Y59" s="60">
        <v>0.66666666666666663</v>
      </c>
      <c r="Z59" s="60" t="s">
        <v>270</v>
      </c>
      <c r="AA59" s="60">
        <v>0</v>
      </c>
      <c r="AB59" s="60" t="s">
        <v>270</v>
      </c>
      <c r="AC59" s="59">
        <v>8</v>
      </c>
      <c r="AD59" s="105">
        <v>0.66666666666666663</v>
      </c>
    </row>
    <row r="60" spans="1:30" x14ac:dyDescent="0.2">
      <c r="A60" s="83" t="str">
        <f t="shared" si="5"/>
        <v>35</v>
      </c>
      <c r="B60" s="86" t="str">
        <f t="shared" si="6"/>
        <v>William Landrum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37</v>
      </c>
      <c r="P60" s="56">
        <f t="shared" si="7"/>
        <v>20</v>
      </c>
      <c r="Q60" s="56">
        <f t="shared" si="7"/>
        <v>14</v>
      </c>
      <c r="R60" s="91">
        <f t="shared" si="7"/>
        <v>2</v>
      </c>
      <c r="S60" s="85">
        <f t="shared" ref="S60:S76" si="8">IF(O60=0,0,AVERAGE(P60/O60))</f>
        <v>0.54054054054054057</v>
      </c>
      <c r="U60" s="43" t="s">
        <v>121</v>
      </c>
      <c r="V60" s="86" t="s">
        <v>230</v>
      </c>
      <c r="W60" s="59">
        <v>2</v>
      </c>
      <c r="X60" s="59">
        <v>2</v>
      </c>
      <c r="Y60" s="60">
        <v>0.54054054054054057</v>
      </c>
      <c r="Z60" s="60" t="s">
        <v>270</v>
      </c>
      <c r="AA60" s="60">
        <v>0.2857142857142857</v>
      </c>
      <c r="AB60" s="60" t="s">
        <v>270</v>
      </c>
      <c r="AC60" s="59">
        <v>7</v>
      </c>
      <c r="AD60" s="105">
        <v>0.54054054054054057</v>
      </c>
    </row>
    <row r="61" spans="1:30" x14ac:dyDescent="0.2">
      <c r="A61" s="83" t="str">
        <f t="shared" si="5"/>
        <v>15</v>
      </c>
      <c r="B61" s="86" t="str">
        <f t="shared" si="6"/>
        <v>Richie Schultz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40</v>
      </c>
      <c r="P61" s="56">
        <f t="shared" si="9"/>
        <v>26</v>
      </c>
      <c r="Q61" s="56">
        <f t="shared" si="9"/>
        <v>5</v>
      </c>
      <c r="R61" s="91">
        <f t="shared" si="9"/>
        <v>29</v>
      </c>
      <c r="S61" s="85">
        <f t="shared" si="8"/>
        <v>0.65</v>
      </c>
      <c r="U61" s="43" t="s">
        <v>181</v>
      </c>
      <c r="V61" s="86" t="s">
        <v>54</v>
      </c>
      <c r="W61" s="59">
        <v>29</v>
      </c>
      <c r="X61" s="59">
        <v>29</v>
      </c>
      <c r="Y61" s="60">
        <v>0.65</v>
      </c>
      <c r="Z61" s="60" t="s">
        <v>270</v>
      </c>
      <c r="AA61" s="60">
        <v>3.625</v>
      </c>
      <c r="AB61" s="60" t="s">
        <v>270</v>
      </c>
      <c r="AC61" s="59">
        <v>8</v>
      </c>
      <c r="AD61" s="105">
        <v>0.65</v>
      </c>
    </row>
    <row r="62" spans="1:30" x14ac:dyDescent="0.2">
      <c r="A62" s="83" t="str">
        <f t="shared" si="5"/>
        <v>20</v>
      </c>
      <c r="B62" s="86" t="str">
        <f t="shared" si="6"/>
        <v>Michael McGlashon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34</v>
      </c>
      <c r="P62" s="56">
        <f t="shared" si="10"/>
        <v>14</v>
      </c>
      <c r="Q62" s="56">
        <f t="shared" si="10"/>
        <v>7</v>
      </c>
      <c r="R62" s="91">
        <f t="shared" si="10"/>
        <v>12</v>
      </c>
      <c r="S62" s="85">
        <f t="shared" si="8"/>
        <v>0.41176470588235292</v>
      </c>
      <c r="U62" s="43" t="s">
        <v>212</v>
      </c>
      <c r="V62" s="86" t="s">
        <v>231</v>
      </c>
      <c r="W62" s="59">
        <v>12</v>
      </c>
      <c r="X62" s="59">
        <v>12</v>
      </c>
      <c r="Y62" s="60">
        <v>0.41176470588235292</v>
      </c>
      <c r="Z62" s="60" t="s">
        <v>270</v>
      </c>
      <c r="AA62" s="60">
        <v>1.5</v>
      </c>
      <c r="AB62" s="60" t="s">
        <v>270</v>
      </c>
      <c r="AC62" s="59">
        <v>8</v>
      </c>
      <c r="AD62" s="105">
        <v>0.41176470588235292</v>
      </c>
    </row>
    <row r="63" spans="1:30" x14ac:dyDescent="0.2">
      <c r="A63" s="83" t="str">
        <f t="shared" si="5"/>
        <v>44</v>
      </c>
      <c r="B63" s="86" t="str">
        <f t="shared" si="6"/>
        <v>Dave Smolka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4</v>
      </c>
      <c r="P63" s="56">
        <f t="shared" si="11"/>
        <v>2</v>
      </c>
      <c r="Q63" s="56">
        <f t="shared" si="11"/>
        <v>1</v>
      </c>
      <c r="R63" s="91">
        <f t="shared" si="11"/>
        <v>0</v>
      </c>
      <c r="S63" s="85">
        <f t="shared" si="8"/>
        <v>0.5</v>
      </c>
      <c r="U63" s="43" t="s">
        <v>349</v>
      </c>
      <c r="V63" s="86" t="s">
        <v>350</v>
      </c>
      <c r="W63" s="59">
        <v>0</v>
      </c>
      <c r="X63" s="59" t="s">
        <v>442</v>
      </c>
      <c r="Y63" s="60">
        <v>0.5</v>
      </c>
      <c r="Z63" s="60" t="s">
        <v>276</v>
      </c>
      <c r="AA63" s="60">
        <v>0</v>
      </c>
      <c r="AB63" s="60" t="s">
        <v>270</v>
      </c>
      <c r="AC63" s="59">
        <v>4</v>
      </c>
      <c r="AD63" s="105">
        <v>0.1</v>
      </c>
    </row>
    <row r="64" spans="1:30" x14ac:dyDescent="0.2">
      <c r="A64" s="83" t="str">
        <f t="shared" si="5"/>
        <v>19</v>
      </c>
      <c r="B64" s="86" t="str">
        <f t="shared" si="6"/>
        <v>Jeff Dell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37</v>
      </c>
      <c r="P64" s="56">
        <f t="shared" si="12"/>
        <v>13</v>
      </c>
      <c r="Q64" s="56">
        <f t="shared" si="12"/>
        <v>16</v>
      </c>
      <c r="R64" s="91">
        <f t="shared" si="12"/>
        <v>6</v>
      </c>
      <c r="S64" s="85">
        <f t="shared" si="8"/>
        <v>0.35135135135135137</v>
      </c>
      <c r="U64" s="43" t="s">
        <v>196</v>
      </c>
      <c r="V64" s="86" t="s">
        <v>347</v>
      </c>
      <c r="W64" s="59">
        <v>6</v>
      </c>
      <c r="X64" s="59">
        <v>6</v>
      </c>
      <c r="Y64" s="60">
        <v>0.35135135135135137</v>
      </c>
      <c r="Z64" s="60" t="s">
        <v>270</v>
      </c>
      <c r="AA64" s="60">
        <v>0.75</v>
      </c>
      <c r="AB64" s="60" t="s">
        <v>270</v>
      </c>
      <c r="AC64" s="59">
        <v>8</v>
      </c>
      <c r="AD64" s="105">
        <v>0.35135135135135137</v>
      </c>
    </row>
    <row r="65" spans="1:30" x14ac:dyDescent="0.2">
      <c r="A65" s="83" t="str">
        <f t="shared" si="5"/>
        <v>13</v>
      </c>
      <c r="B65" s="86" t="str">
        <f t="shared" si="6"/>
        <v>Wally Mozdzierz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13</v>
      </c>
      <c r="P65" s="56">
        <f t="shared" si="13"/>
        <v>3</v>
      </c>
      <c r="Q65" s="56">
        <f t="shared" si="13"/>
        <v>2</v>
      </c>
      <c r="R65" s="91">
        <f t="shared" si="13"/>
        <v>7</v>
      </c>
      <c r="S65" s="85">
        <f t="shared" si="8"/>
        <v>0.23076923076923078</v>
      </c>
      <c r="U65" s="43" t="s">
        <v>177</v>
      </c>
      <c r="V65" s="86" t="s">
        <v>248</v>
      </c>
      <c r="W65" s="59">
        <v>7</v>
      </c>
      <c r="X65" s="59">
        <v>7</v>
      </c>
      <c r="Y65" s="60">
        <v>0.23076923076923078</v>
      </c>
      <c r="Z65" s="60" t="s">
        <v>276</v>
      </c>
      <c r="AA65" s="60">
        <v>1.75</v>
      </c>
      <c r="AB65" s="60" t="s">
        <v>270</v>
      </c>
      <c r="AC65" s="59">
        <v>4</v>
      </c>
      <c r="AD65" s="105">
        <v>0.15</v>
      </c>
    </row>
    <row r="66" spans="1:30" x14ac:dyDescent="0.2">
      <c r="A66" s="83" t="str">
        <f t="shared" si="5"/>
        <v>3</v>
      </c>
      <c r="B66" s="86" t="str">
        <f t="shared" si="6"/>
        <v>Kalari Girtley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5</v>
      </c>
      <c r="P66" s="56">
        <f t="shared" si="14"/>
        <v>1</v>
      </c>
      <c r="Q66" s="56">
        <f t="shared" si="14"/>
        <v>0</v>
      </c>
      <c r="R66" s="91">
        <f t="shared" si="14"/>
        <v>10</v>
      </c>
      <c r="S66" s="85">
        <f t="shared" si="8"/>
        <v>0.2</v>
      </c>
      <c r="U66" s="43" t="s">
        <v>191</v>
      </c>
      <c r="V66" s="86" t="s">
        <v>82</v>
      </c>
      <c r="W66" s="59">
        <v>10</v>
      </c>
      <c r="X66" s="59">
        <v>10</v>
      </c>
      <c r="Y66" s="60">
        <v>0.2</v>
      </c>
      <c r="Z66" s="60" t="s">
        <v>276</v>
      </c>
      <c r="AA66" s="60">
        <v>1.6666666666666667</v>
      </c>
      <c r="AB66" s="60" t="s">
        <v>270</v>
      </c>
      <c r="AC66" s="59">
        <v>6</v>
      </c>
      <c r="AD66" s="105">
        <v>0.05</v>
      </c>
    </row>
    <row r="67" spans="1:30" x14ac:dyDescent="0.2">
      <c r="A67" s="83" t="str">
        <f t="shared" si="5"/>
        <v>26</v>
      </c>
      <c r="B67" s="86" t="str">
        <f t="shared" si="6"/>
        <v>Joe Smolka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7</v>
      </c>
      <c r="P67" s="56">
        <f t="shared" si="15"/>
        <v>0</v>
      </c>
      <c r="Q67" s="56">
        <f t="shared" si="15"/>
        <v>4</v>
      </c>
      <c r="R67" s="91">
        <f t="shared" si="15"/>
        <v>5</v>
      </c>
      <c r="S67" s="85">
        <f t="shared" si="8"/>
        <v>0</v>
      </c>
      <c r="U67" s="43" t="s">
        <v>108</v>
      </c>
      <c r="V67" s="86" t="s">
        <v>348</v>
      </c>
      <c r="W67" s="59">
        <v>5</v>
      </c>
      <c r="X67" s="59">
        <v>5</v>
      </c>
      <c r="Y67" s="60">
        <v>0</v>
      </c>
      <c r="Z67" s="60" t="s">
        <v>276</v>
      </c>
      <c r="AA67" s="60">
        <v>1</v>
      </c>
      <c r="AB67" s="60" t="s">
        <v>270</v>
      </c>
      <c r="AC67" s="59">
        <v>5</v>
      </c>
      <c r="AD67" s="105">
        <v>0</v>
      </c>
    </row>
    <row r="68" spans="1:30" x14ac:dyDescent="0.2">
      <c r="A68" s="83" t="str">
        <f t="shared" si="5"/>
        <v>30</v>
      </c>
      <c r="B68" s="86" t="str">
        <f t="shared" si="6"/>
        <v>Chris Jackson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 t="s">
        <v>127</v>
      </c>
      <c r="V68" s="86" t="s">
        <v>425</v>
      </c>
      <c r="W68" s="59">
        <v>0</v>
      </c>
      <c r="X68" s="59" t="s">
        <v>442</v>
      </c>
      <c r="Y68" s="60">
        <v>0</v>
      </c>
      <c r="Z68" s="60" t="s">
        <v>276</v>
      </c>
      <c r="AA68" s="60">
        <v>0</v>
      </c>
      <c r="AB68" s="60" t="s">
        <v>277</v>
      </c>
      <c r="AC68" s="59">
        <v>3</v>
      </c>
      <c r="AD68" s="105">
        <v>0</v>
      </c>
    </row>
    <row r="69" spans="1:30" x14ac:dyDescent="0.2">
      <c r="A69" s="83" t="str">
        <f t="shared" si="5"/>
        <v>25</v>
      </c>
      <c r="B69" s="86" t="str">
        <f t="shared" si="6"/>
        <v>Juan Gonzalez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19</v>
      </c>
      <c r="P69" s="56">
        <f t="shared" si="17"/>
        <v>5</v>
      </c>
      <c r="Q69" s="56">
        <f t="shared" si="17"/>
        <v>3</v>
      </c>
      <c r="R69" s="91">
        <f t="shared" si="17"/>
        <v>9</v>
      </c>
      <c r="S69" s="85">
        <f t="shared" si="8"/>
        <v>0.26315789473684209</v>
      </c>
      <c r="U69" s="43" t="s">
        <v>116</v>
      </c>
      <c r="V69" s="86" t="s">
        <v>416</v>
      </c>
      <c r="W69" s="59">
        <v>9</v>
      </c>
      <c r="X69" s="59">
        <v>9</v>
      </c>
      <c r="Y69" s="60">
        <v>0.26315789473684209</v>
      </c>
      <c r="Z69" s="60" t="s">
        <v>276</v>
      </c>
      <c r="AA69" s="60">
        <v>1.5</v>
      </c>
      <c r="AB69" s="60" t="s">
        <v>270</v>
      </c>
      <c r="AC69" s="59">
        <v>6</v>
      </c>
      <c r="AD69" s="105">
        <v>0.25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442</v>
      </c>
      <c r="Y70" s="60">
        <v>0</v>
      </c>
      <c r="Z70" s="60" t="s">
        <v>276</v>
      </c>
      <c r="AA70" s="60">
        <v>0</v>
      </c>
      <c r="AB70" s="60" t="s">
        <v>277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442</v>
      </c>
      <c r="Y71" s="60">
        <v>0</v>
      </c>
      <c r="Z71" s="60" t="s">
        <v>276</v>
      </c>
      <c r="AA71" s="60">
        <v>0</v>
      </c>
      <c r="AB71" s="60" t="s">
        <v>277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442</v>
      </c>
      <c r="Y72" s="60">
        <v>0</v>
      </c>
      <c r="Z72" s="60" t="s">
        <v>276</v>
      </c>
      <c r="AA72" s="60">
        <v>0</v>
      </c>
      <c r="AB72" s="60" t="s">
        <v>277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442</v>
      </c>
      <c r="Y73" s="60">
        <v>0</v>
      </c>
      <c r="Z73" s="60" t="s">
        <v>276</v>
      </c>
      <c r="AA73" s="60">
        <v>0</v>
      </c>
      <c r="AB73" s="60" t="s">
        <v>277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442</v>
      </c>
      <c r="Y74" s="60">
        <v>0</v>
      </c>
      <c r="Z74" s="60" t="s">
        <v>276</v>
      </c>
      <c r="AA74" s="60">
        <v>0</v>
      </c>
      <c r="AB74" s="60" t="s">
        <v>277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442</v>
      </c>
      <c r="Y75" s="60">
        <v>0</v>
      </c>
      <c r="Z75" s="60" t="s">
        <v>276</v>
      </c>
      <c r="AA75" s="60">
        <v>0</v>
      </c>
      <c r="AB75" s="60" t="s">
        <v>277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442</v>
      </c>
      <c r="Y76" s="60">
        <v>0</v>
      </c>
      <c r="Z76" s="60" t="s">
        <v>276</v>
      </c>
      <c r="AA76" s="60">
        <v>0</v>
      </c>
      <c r="AB76" s="60" t="s">
        <v>277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Nick Lopez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145</v>
      </c>
      <c r="P78" s="21">
        <f t="shared" si="25"/>
        <v>68</v>
      </c>
      <c r="Q78" s="142">
        <f t="shared" si="25"/>
        <v>38</v>
      </c>
      <c r="R78" s="141"/>
      <c r="S78" s="143">
        <f>SUM(Q78/O78)</f>
        <v>0.2620689655172414</v>
      </c>
      <c r="V78" s="56" t="s">
        <v>23</v>
      </c>
      <c r="W78" s="59">
        <v>80</v>
      </c>
      <c r="X78" s="59">
        <v>80</v>
      </c>
      <c r="Y78" s="61"/>
      <c r="Z78" s="61"/>
      <c r="AA78" s="61"/>
      <c r="AB78" s="61"/>
      <c r="AC78" s="62"/>
    </row>
    <row r="79" spans="1:30" x14ac:dyDescent="0.2">
      <c r="A79" s="11"/>
      <c r="B79" s="140" t="str">
        <f>B51</f>
        <v>Chad Perry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91</v>
      </c>
      <c r="P79" s="56">
        <f t="shared" si="25"/>
        <v>42</v>
      </c>
      <c r="Q79" s="56">
        <f t="shared" si="25"/>
        <v>20</v>
      </c>
      <c r="R79" s="91"/>
      <c r="S79" s="144">
        <f>SUM(Q79/O79)</f>
        <v>0.21978021978021978</v>
      </c>
      <c r="V79" s="67" t="s">
        <v>24</v>
      </c>
      <c r="W79" s="62"/>
      <c r="X79" s="62"/>
      <c r="Y79" s="68">
        <v>0.66666666666666663</v>
      </c>
      <c r="Z79" s="68"/>
      <c r="AA79" s="68">
        <v>3.625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7"/>
      <c r="B81" s="140">
        <f>B53</f>
        <v>0</v>
      </c>
      <c r="C81" s="159"/>
      <c r="D81" s="160"/>
      <c r="E81" s="160"/>
      <c r="F81" s="161"/>
      <c r="G81" s="159"/>
      <c r="H81" s="160"/>
      <c r="I81" s="160"/>
      <c r="J81" s="161"/>
      <c r="K81" s="159"/>
      <c r="L81" s="160"/>
      <c r="M81" s="160"/>
      <c r="N81" s="161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236</v>
      </c>
      <c r="P82" s="29">
        <f t="shared" si="26"/>
        <v>110</v>
      </c>
      <c r="Q82" s="29">
        <f t="shared" si="26"/>
        <v>58</v>
      </c>
      <c r="R82" s="29">
        <f t="shared" si="26"/>
        <v>80</v>
      </c>
      <c r="S82" s="69">
        <f>AVERAGE(P82/O82)</f>
        <v>0.46610169491525422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236</v>
      </c>
      <c r="D83" s="29">
        <f>SUM(P55,D82)</f>
        <v>110</v>
      </c>
      <c r="E83" s="29">
        <f>SUM(Q55,E82)</f>
        <v>58</v>
      </c>
      <c r="F83" s="29">
        <f>SUM(R55,F82)</f>
        <v>80</v>
      </c>
      <c r="G83" s="29">
        <f t="shared" ref="G83:M83" si="27">SUM(C83,G82)</f>
        <v>236</v>
      </c>
      <c r="H83" s="29">
        <f t="shared" si="27"/>
        <v>110</v>
      </c>
      <c r="I83" s="29">
        <f t="shared" si="27"/>
        <v>58</v>
      </c>
      <c r="J83" s="29">
        <f t="shared" si="27"/>
        <v>80</v>
      </c>
      <c r="K83" s="29">
        <f t="shared" si="27"/>
        <v>236</v>
      </c>
      <c r="L83" s="29">
        <f t="shared" si="27"/>
        <v>110</v>
      </c>
      <c r="M83" s="29">
        <f t="shared" si="27"/>
        <v>58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0.3820224719101124</v>
      </c>
      <c r="V84" s="177"/>
      <c r="W84" s="178"/>
      <c r="X84" s="179"/>
      <c r="Y84" s="62"/>
      <c r="Z84" s="62"/>
      <c r="AA84" s="73"/>
      <c r="AB84" s="73"/>
      <c r="AC84" s="62"/>
    </row>
    <row r="85" spans="1:29" x14ac:dyDescent="0.2">
      <c r="V85" s="77" t="s">
        <v>27</v>
      </c>
      <c r="W85" s="61"/>
      <c r="X85" s="78"/>
      <c r="Y85" s="62"/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MAX(AC59:AC76)</f>
        <v>8</v>
      </c>
      <c r="E86" s="73" t="s">
        <v>32</v>
      </c>
      <c r="V86" s="77" t="s">
        <v>29</v>
      </c>
      <c r="W86" s="61" t="s">
        <v>83</v>
      </c>
      <c r="X86" s="79">
        <v>0.73793103448275854</v>
      </c>
      <c r="Y86" s="62" t="s">
        <v>270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92</v>
      </c>
      <c r="X87" s="147">
        <v>0.78021978021978022</v>
      </c>
      <c r="Y87" s="62" t="s">
        <v>278</v>
      </c>
      <c r="Z87" s="62"/>
      <c r="AA87" s="62" t="s">
        <v>30</v>
      </c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278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278</v>
      </c>
    </row>
  </sheetData>
  <sheetProtection password="97AA" sheet="1" objects="1" scenarios="1"/>
  <sortState ref="T31:T39">
    <sortCondition ref="T3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95" priority="5" stopIfTrue="1" operator="equal">
      <formula>$Y$79</formula>
    </cfRule>
  </conditionalFormatting>
  <conditionalFormatting sqref="AA59:AB74 AA77:AB77">
    <cfRule type="cellIs" dxfId="94" priority="6" stopIfTrue="1" operator="equal">
      <formula>$AA$79</formula>
    </cfRule>
  </conditionalFormatting>
  <conditionalFormatting sqref="Y75:Z75">
    <cfRule type="cellIs" dxfId="93" priority="3" stopIfTrue="1" operator="equal">
      <formula>$Y$79</formula>
    </cfRule>
  </conditionalFormatting>
  <conditionalFormatting sqref="AA75:AB75">
    <cfRule type="cellIs" dxfId="92" priority="4" stopIfTrue="1" operator="equal">
      <formula>$AA$79</formula>
    </cfRule>
  </conditionalFormatting>
  <conditionalFormatting sqref="Y76:Z76">
    <cfRule type="cellIs" dxfId="91" priority="1" stopIfTrue="1" operator="equal">
      <formula>$Y$79</formula>
    </cfRule>
  </conditionalFormatting>
  <conditionalFormatting sqref="AA76:AB76">
    <cfRule type="cellIs" dxfId="9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28</vt:i4>
      </vt:variant>
    </vt:vector>
  </HeadingPairs>
  <TitlesOfParts>
    <vt:vector size="55" baseType="lpstr">
      <vt:lpstr>Arizona Phenoms</vt:lpstr>
      <vt:lpstr>Athens Timberwolves</vt:lpstr>
      <vt:lpstr>Atlanta Eclipse</vt:lpstr>
      <vt:lpstr>Austin Blackhawks</vt:lpstr>
      <vt:lpstr>Bayou City Heat</vt:lpstr>
      <vt:lpstr>BCS Outlaws</vt:lpstr>
      <vt:lpstr>Boston Renegades</vt:lpstr>
      <vt:lpstr>Canada</vt:lpstr>
      <vt:lpstr>Chicago Comets</vt:lpstr>
      <vt:lpstr>Colorado Storm</vt:lpstr>
      <vt:lpstr>Columbus Midnight Stars</vt:lpstr>
      <vt:lpstr>Indy Knights</vt:lpstr>
      <vt:lpstr>Indy Thunder</vt:lpstr>
      <vt:lpstr>Lonestar Roadrunners</vt:lpstr>
      <vt:lpstr>Long Island Bombers</vt:lpstr>
      <vt:lpstr>Minnesota Millers</vt:lpstr>
      <vt:lpstr>New Jersey Lightning</vt:lpstr>
      <vt:lpstr>New Jersey Titans</vt:lpstr>
      <vt:lpstr>RHI X-Treme</vt:lpstr>
      <vt:lpstr>Rochester Redwings</vt:lpstr>
      <vt:lpstr>Southwest Slammers</vt:lpstr>
      <vt:lpstr>Taiwan Homerun</vt:lpstr>
      <vt:lpstr>Taiwan Lightning</vt:lpstr>
      <vt:lpstr>Tyler Tigers</vt:lpstr>
      <vt:lpstr>Player Totals</vt:lpstr>
      <vt:lpstr>Spotter Score</vt:lpstr>
      <vt:lpstr>All Tournament</vt:lpstr>
      <vt:lpstr>cellone</vt:lpstr>
      <vt:lpstr>'Arizona Phenoms'!Print_Area</vt:lpstr>
      <vt:lpstr>'Athens Timberwolves'!Print_Area</vt:lpstr>
      <vt:lpstr>'Atlanta Eclipse'!Print_Area</vt:lpstr>
      <vt:lpstr>'Austin Blackhawks'!Print_Area</vt:lpstr>
      <vt:lpstr>'Bayou City Heat'!Print_Area</vt:lpstr>
      <vt:lpstr>'BCS Outlaws'!Print_Area</vt:lpstr>
      <vt:lpstr>'Boston Renegades'!Print_Area</vt:lpstr>
      <vt:lpstr>Canada!Print_Area</vt:lpstr>
      <vt:lpstr>'Chicago Comets'!Print_Area</vt:lpstr>
      <vt:lpstr>'Colorado Storm'!Print_Area</vt:lpstr>
      <vt:lpstr>'Columbus Midnight Stars'!Print_Area</vt:lpstr>
      <vt:lpstr>'Indy Knights'!Print_Area</vt:lpstr>
      <vt:lpstr>'Indy Thunder'!Print_Area</vt:lpstr>
      <vt:lpstr>'Lonestar Roadrunners'!Print_Area</vt:lpstr>
      <vt:lpstr>'Long Island Bombers'!Print_Area</vt:lpstr>
      <vt:lpstr>'Minnesota Millers'!Print_Area</vt:lpstr>
      <vt:lpstr>'New Jersey Lightning'!Print_Area</vt:lpstr>
      <vt:lpstr>'New Jersey Titans'!Print_Area</vt:lpstr>
      <vt:lpstr>'RHI X-Treme'!Print_Area</vt:lpstr>
      <vt:lpstr>'Rochester Redwings'!Print_Area</vt:lpstr>
      <vt:lpstr>'Southwest Slammers'!Print_Area</vt:lpstr>
      <vt:lpstr>'Taiwan Homerun'!Print_Area</vt:lpstr>
      <vt:lpstr>'Taiwan Lightning'!Print_Area</vt:lpstr>
      <vt:lpstr>'Tyler Tigers'!Print_Area</vt:lpstr>
      <vt:lpstr>stat1</vt:lpstr>
      <vt:lpstr>stat2</vt:lpstr>
      <vt:lpstr>stat3</vt:lpstr>
    </vt:vector>
  </TitlesOfParts>
  <Company>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josh</cp:lastModifiedBy>
  <cp:lastPrinted>2005-08-19T20:53:24Z</cp:lastPrinted>
  <dcterms:created xsi:type="dcterms:W3CDTF">2002-07-10T12:29:30Z</dcterms:created>
  <dcterms:modified xsi:type="dcterms:W3CDTF">2015-08-03T16:27:38Z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