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workbookPassword="97AA" lockStructure="1"/>
  <bookViews>
    <workbookView xWindow="1470" yWindow="150" windowWidth="11340" windowHeight="10920" tabRatio="864"/>
  </bookViews>
  <sheets>
    <sheet name="Athens Timberwolves" sheetId="65" r:id="rId1"/>
    <sheet name="Atlanta Eclipse" sheetId="66" r:id="rId2"/>
    <sheet name="Austin Blackhawks" sheetId="67" r:id="rId3"/>
    <sheet name="Bayou City Heat" sheetId="68" r:id="rId4"/>
    <sheet name="Boston Renegades" sheetId="69" r:id="rId5"/>
    <sheet name="Carolina Warriors" sheetId="70" r:id="rId6"/>
    <sheet name="Chicago Comets" sheetId="71" r:id="rId7"/>
    <sheet name="Colorado Storm" sheetId="72" r:id="rId8"/>
    <sheet name="Columbus Midnight Stars" sheetId="73" r:id="rId9"/>
    <sheet name="Indy Thunder" sheetId="74" r:id="rId10"/>
    <sheet name="Iowa Reapers" sheetId="75" r:id="rId11"/>
    <sheet name="Lonestar Roadrunners" sheetId="76" r:id="rId12"/>
    <sheet name="Long Island Bombers" sheetId="77" r:id="rId13"/>
    <sheet name="Minnesota Millers" sheetId="78" r:id="rId14"/>
    <sheet name="New Jersey Lightning" sheetId="79" r:id="rId15"/>
    <sheet name="RHI X-Treme" sheetId="80" r:id="rId16"/>
    <sheet name="Southwest Slammers" sheetId="81" r:id="rId17"/>
    <sheet name="Tyler Tigers" sheetId="82" r:id="rId18"/>
    <sheet name="Wichita Sonics" sheetId="83" r:id="rId19"/>
    <sheet name="Player Totals" sheetId="38" r:id="rId20"/>
    <sheet name="Spotter Score" sheetId="58" r:id="rId21"/>
    <sheet name="All Tournament" sheetId="59" r:id="rId22"/>
  </sheets>
  <definedNames>
    <definedName name="_var1" localSheetId="5">#REF!</definedName>
    <definedName name="_var1" localSheetId="8">#REF!</definedName>
    <definedName name="_var1" localSheetId="11">#REF!</definedName>
    <definedName name="_var1">#REF!</definedName>
    <definedName name="cellone">'Player Totals'!$A$200</definedName>
    <definedName name="celltwo" localSheetId="5">#REF!</definedName>
    <definedName name="celltwo" localSheetId="8">#REF!</definedName>
    <definedName name="celltwo" localSheetId="11">#REF!</definedName>
    <definedName name="celltwo">#REF!</definedName>
    <definedName name="GAME_1" localSheetId="5">#REF!</definedName>
    <definedName name="GAME_1" localSheetId="8">#REF!</definedName>
    <definedName name="GAME_1" localSheetId="11">#REF!</definedName>
    <definedName name="GAME_1">#REF!</definedName>
    <definedName name="GAME_2" localSheetId="5">#REF!</definedName>
    <definedName name="GAME_2" localSheetId="8">#REF!</definedName>
    <definedName name="GAME_2" localSheetId="11">#REF!</definedName>
    <definedName name="GAME_2">#REF!</definedName>
    <definedName name="GAME_3" localSheetId="5">#REF!</definedName>
    <definedName name="GAME_3" localSheetId="8">#REF!</definedName>
    <definedName name="GAME_3" localSheetId="11">#REF!</definedName>
    <definedName name="GAME_3">#REF!</definedName>
    <definedName name="GAME_4" localSheetId="5">#REF!</definedName>
    <definedName name="GAME_4" localSheetId="8">#REF!</definedName>
    <definedName name="GAME_4" localSheetId="11">#REF!</definedName>
    <definedName name="GAME_4">#REF!</definedName>
    <definedName name="GAMES" localSheetId="5">#REF!</definedName>
    <definedName name="GAMES" localSheetId="8">#REF!</definedName>
    <definedName name="GAMES" localSheetId="11">#REF!</definedName>
    <definedName name="GAMES">#REF!</definedName>
    <definedName name="_xlnm.Print_Area" localSheetId="0">'Athens Timberwolves'!$A$57:$S$82</definedName>
    <definedName name="_xlnm.Print_Area" localSheetId="1">'Atlanta Eclipse'!$A$57:$S$82</definedName>
    <definedName name="_xlnm.Print_Area" localSheetId="2">'Austin Blackhawks'!$A$1:$S$84</definedName>
    <definedName name="_xlnm.Print_Area" localSheetId="3">'Bayou City Heat'!$A$57:$S$82</definedName>
    <definedName name="_xlnm.Print_Area" localSheetId="4">'Boston Renegades'!$A$57:$S$82</definedName>
    <definedName name="_xlnm.Print_Area" localSheetId="5">'Carolina Warriors'!$A$57:$S$82</definedName>
    <definedName name="_xlnm.Print_Area" localSheetId="6">'Chicago Comets'!$A$57:$S$82</definedName>
    <definedName name="_xlnm.Print_Area" localSheetId="7">'Colorado Storm'!$A$57:$S$82</definedName>
    <definedName name="_xlnm.Print_Area" localSheetId="8">'Columbus Midnight Stars'!$A$57:$S$82</definedName>
    <definedName name="_xlnm.Print_Area" localSheetId="9">'Indy Thunder'!$A$57:$S$82</definedName>
    <definedName name="_xlnm.Print_Area" localSheetId="10">'Iowa Reapers'!$A$57:$S$82</definedName>
    <definedName name="_xlnm.Print_Area" localSheetId="11">'Lonestar Roadrunners'!$A$57:$S$82</definedName>
    <definedName name="_xlnm.Print_Area" localSheetId="12">'Long Island Bombers'!$A$57:$S$82</definedName>
    <definedName name="_xlnm.Print_Area" localSheetId="13">'Minnesota Millers'!$A$57:$S$82</definedName>
    <definedName name="_xlnm.Print_Area" localSheetId="14">'New Jersey Lightning'!$A$57:$S$82</definedName>
    <definedName name="_xlnm.Print_Area" localSheetId="15">'RHI X-Treme'!$A$57:$S$82</definedName>
    <definedName name="_xlnm.Print_Area" localSheetId="16">'Southwest Slammers'!$A$57:$S$82</definedName>
    <definedName name="_xlnm.Print_Area" localSheetId="17">'Tyler Tigers'!$A$57:$S$82</definedName>
    <definedName name="_xlnm.Print_Area" localSheetId="18">'Wichita Sonics'!$A$57:$S$82</definedName>
    <definedName name="stat1">#REF!</definedName>
    <definedName name="stat2">#REF!</definedName>
    <definedName name="stat3">#REF!</definedName>
  </definedNames>
  <calcPr calcId="145621"/>
</workbook>
</file>

<file path=xl/calcChain.xml><?xml version="1.0" encoding="utf-8"?>
<calcChain xmlns="http://schemas.openxmlformats.org/spreadsheetml/2006/main">
  <c r="Q84" i="83" l="1"/>
  <c r="N82" i="83"/>
  <c r="N83" i="83" s="1"/>
  <c r="M82" i="83"/>
  <c r="L82" i="83"/>
  <c r="K82" i="83"/>
  <c r="J82" i="83"/>
  <c r="I82" i="83"/>
  <c r="H82" i="83"/>
  <c r="G82" i="83"/>
  <c r="F82" i="83"/>
  <c r="E82" i="83"/>
  <c r="D82" i="83"/>
  <c r="C82" i="83"/>
  <c r="S81" i="83"/>
  <c r="Q81" i="83"/>
  <c r="P81" i="83"/>
  <c r="O81" i="83"/>
  <c r="Q80" i="83"/>
  <c r="S80" i="83" s="1"/>
  <c r="P80" i="83"/>
  <c r="O80" i="83"/>
  <c r="B80" i="83"/>
  <c r="Q79" i="83"/>
  <c r="P79" i="83"/>
  <c r="O79" i="83"/>
  <c r="B79" i="83"/>
  <c r="Q78" i="83"/>
  <c r="S78" i="83" s="1"/>
  <c r="P78" i="83"/>
  <c r="O78" i="83"/>
  <c r="S76" i="83"/>
  <c r="R76" i="83"/>
  <c r="Q76" i="83"/>
  <c r="P76" i="83"/>
  <c r="O76" i="83"/>
  <c r="A76" i="83"/>
  <c r="R75" i="83"/>
  <c r="Q75" i="83"/>
  <c r="P75" i="83"/>
  <c r="O75" i="83"/>
  <c r="A75" i="83"/>
  <c r="R74" i="83"/>
  <c r="Q74" i="83"/>
  <c r="P74" i="83"/>
  <c r="O74" i="83"/>
  <c r="B74" i="83"/>
  <c r="A74" i="83"/>
  <c r="R73" i="83"/>
  <c r="Q73" i="83"/>
  <c r="P73" i="83"/>
  <c r="O73" i="83"/>
  <c r="B73" i="83"/>
  <c r="A73" i="83"/>
  <c r="R72" i="83"/>
  <c r="Q72" i="83"/>
  <c r="P72" i="83"/>
  <c r="O72" i="83"/>
  <c r="S72" i="83" s="1"/>
  <c r="A72" i="83"/>
  <c r="S71" i="83"/>
  <c r="R71" i="83"/>
  <c r="Q71" i="83"/>
  <c r="P71" i="83"/>
  <c r="P82" i="83" s="1"/>
  <c r="O71" i="83"/>
  <c r="A71" i="83"/>
  <c r="S70" i="83"/>
  <c r="R70" i="83"/>
  <c r="Q70" i="83"/>
  <c r="P70" i="83"/>
  <c r="O70" i="83"/>
  <c r="A70" i="83"/>
  <c r="S69" i="83"/>
  <c r="R69" i="83"/>
  <c r="Q69" i="83"/>
  <c r="P69" i="83"/>
  <c r="O69" i="83"/>
  <c r="A69" i="83"/>
  <c r="S68" i="83"/>
  <c r="R68" i="83"/>
  <c r="Q68" i="83"/>
  <c r="P68" i="83"/>
  <c r="O68" i="83"/>
  <c r="A68" i="83"/>
  <c r="R67" i="83"/>
  <c r="Q67" i="83"/>
  <c r="P67" i="83"/>
  <c r="O67" i="83"/>
  <c r="A67" i="83"/>
  <c r="R66" i="83"/>
  <c r="Q66" i="83"/>
  <c r="P66" i="83"/>
  <c r="O66" i="83"/>
  <c r="B66" i="83"/>
  <c r="A66" i="83"/>
  <c r="R65" i="83"/>
  <c r="Q65" i="83"/>
  <c r="P65" i="83"/>
  <c r="O65" i="83"/>
  <c r="B65" i="83"/>
  <c r="A65" i="83"/>
  <c r="R64" i="83"/>
  <c r="Q64" i="83"/>
  <c r="P64" i="83"/>
  <c r="O64" i="83"/>
  <c r="S64" i="83" s="1"/>
  <c r="A64" i="83"/>
  <c r="R63" i="83"/>
  <c r="Q63" i="83"/>
  <c r="P63" i="83"/>
  <c r="S63" i="83" s="1"/>
  <c r="O63" i="83"/>
  <c r="A63" i="83"/>
  <c r="S62" i="83"/>
  <c r="R62" i="83"/>
  <c r="Q62" i="83"/>
  <c r="P62" i="83"/>
  <c r="O62" i="83"/>
  <c r="A62" i="83"/>
  <c r="S61" i="83"/>
  <c r="R61" i="83"/>
  <c r="Q61" i="83"/>
  <c r="P61" i="83"/>
  <c r="O61" i="83"/>
  <c r="A61" i="83"/>
  <c r="S60" i="83"/>
  <c r="R60" i="83"/>
  <c r="Q60" i="83"/>
  <c r="P60" i="83"/>
  <c r="O60" i="83"/>
  <c r="A60" i="83"/>
  <c r="R59" i="83"/>
  <c r="Q59" i="83"/>
  <c r="P59" i="83"/>
  <c r="O59" i="83"/>
  <c r="A59" i="83"/>
  <c r="R57" i="83"/>
  <c r="R54" i="83"/>
  <c r="Q54" i="83"/>
  <c r="P54" i="83"/>
  <c r="O54" i="83"/>
  <c r="N54" i="83"/>
  <c r="M54" i="83"/>
  <c r="L54" i="83"/>
  <c r="K54" i="83"/>
  <c r="J54" i="83"/>
  <c r="I54" i="83"/>
  <c r="H54" i="83"/>
  <c r="G54" i="83"/>
  <c r="G55" i="83" s="1"/>
  <c r="K55" i="83" s="1"/>
  <c r="O55" i="83" s="1"/>
  <c r="C83" i="83" s="1"/>
  <c r="G83" i="83" s="1"/>
  <c r="K83" i="83" s="1"/>
  <c r="F54" i="83"/>
  <c r="E54" i="83"/>
  <c r="D54" i="83"/>
  <c r="C54" i="83"/>
  <c r="B53" i="83"/>
  <c r="B81" i="83" s="1"/>
  <c r="B52" i="83"/>
  <c r="B51" i="83"/>
  <c r="B50" i="83"/>
  <c r="B78" i="83" s="1"/>
  <c r="B48" i="83"/>
  <c r="B76" i="83" s="1"/>
  <c r="A48" i="83"/>
  <c r="B47" i="83"/>
  <c r="B75" i="83" s="1"/>
  <c r="A47" i="83"/>
  <c r="B46" i="83"/>
  <c r="A46" i="83"/>
  <c r="B45" i="83"/>
  <c r="A45" i="83"/>
  <c r="B44" i="83"/>
  <c r="B72" i="83" s="1"/>
  <c r="A44" i="83"/>
  <c r="B43" i="83"/>
  <c r="B71" i="83" s="1"/>
  <c r="A43" i="83"/>
  <c r="B42" i="83"/>
  <c r="B70" i="83" s="1"/>
  <c r="A42" i="83"/>
  <c r="B41" i="83"/>
  <c r="B69" i="83" s="1"/>
  <c r="A41" i="83"/>
  <c r="B40" i="83"/>
  <c r="B68" i="83" s="1"/>
  <c r="A40" i="83"/>
  <c r="B39" i="83"/>
  <c r="B67" i="83" s="1"/>
  <c r="A39" i="83"/>
  <c r="B38" i="83"/>
  <c r="A38" i="83"/>
  <c r="B37" i="83"/>
  <c r="A37" i="83"/>
  <c r="B36" i="83"/>
  <c r="B64" i="83" s="1"/>
  <c r="A36" i="83"/>
  <c r="B35" i="83"/>
  <c r="B63" i="83" s="1"/>
  <c r="A35" i="83"/>
  <c r="B34" i="83"/>
  <c r="B62" i="83" s="1"/>
  <c r="A34" i="83"/>
  <c r="B33" i="83"/>
  <c r="B61" i="83" s="1"/>
  <c r="A33" i="83"/>
  <c r="B32" i="83"/>
  <c r="B60" i="83" s="1"/>
  <c r="A32" i="83"/>
  <c r="B31" i="83"/>
  <c r="B59" i="83" s="1"/>
  <c r="A31" i="83"/>
  <c r="L27" i="83"/>
  <c r="P27" i="83" s="1"/>
  <c r="E27" i="83"/>
  <c r="I27" i="83" s="1"/>
  <c r="M27" i="83" s="1"/>
  <c r="Q27" i="83" s="1"/>
  <c r="E55" i="83" s="1"/>
  <c r="I55" i="83" s="1"/>
  <c r="M55" i="83" s="1"/>
  <c r="Q55" i="83" s="1"/>
  <c r="E83" i="83" s="1"/>
  <c r="I83" i="83" s="1"/>
  <c r="M83" i="83" s="1"/>
  <c r="R26" i="83"/>
  <c r="Q26" i="83"/>
  <c r="P26" i="83"/>
  <c r="O26" i="83"/>
  <c r="N26" i="83"/>
  <c r="M26" i="83"/>
  <c r="L26" i="83"/>
  <c r="K26" i="83"/>
  <c r="J26" i="83"/>
  <c r="I26" i="83"/>
  <c r="H26" i="83"/>
  <c r="G26" i="83"/>
  <c r="G27" i="83" s="1"/>
  <c r="K27" i="83" s="1"/>
  <c r="O27" i="83" s="1"/>
  <c r="C55" i="83" s="1"/>
  <c r="F26" i="83"/>
  <c r="F27" i="83" s="1"/>
  <c r="J27" i="83" s="1"/>
  <c r="N27" i="83" s="1"/>
  <c r="R27" i="83" s="1"/>
  <c r="E26" i="83"/>
  <c r="D26" i="83"/>
  <c r="D27" i="83" s="1"/>
  <c r="H27" i="83" s="1"/>
  <c r="C26" i="83"/>
  <c r="C27" i="83" s="1"/>
  <c r="C86" i="82"/>
  <c r="Q84" i="82"/>
  <c r="N82" i="82"/>
  <c r="N83" i="82" s="1"/>
  <c r="M82" i="82"/>
  <c r="L82" i="82"/>
  <c r="K82" i="82"/>
  <c r="J82" i="82"/>
  <c r="I82" i="82"/>
  <c r="H82" i="82"/>
  <c r="G82" i="82"/>
  <c r="F82" i="82"/>
  <c r="E82" i="82"/>
  <c r="D82" i="82"/>
  <c r="C82" i="82"/>
  <c r="Q81" i="82"/>
  <c r="P81" i="82"/>
  <c r="O81" i="82"/>
  <c r="Q80" i="82"/>
  <c r="P80" i="82"/>
  <c r="O80" i="82"/>
  <c r="B80" i="82"/>
  <c r="Q79" i="82"/>
  <c r="P79" i="82"/>
  <c r="O79" i="82"/>
  <c r="Q78" i="82"/>
  <c r="P78" i="82"/>
  <c r="O78" i="82"/>
  <c r="B78" i="82"/>
  <c r="R76" i="82"/>
  <c r="Q76" i="82"/>
  <c r="P76" i="82"/>
  <c r="O76" i="82"/>
  <c r="A76" i="82"/>
  <c r="R75" i="82"/>
  <c r="Q75" i="82"/>
  <c r="P75" i="82"/>
  <c r="O75" i="82"/>
  <c r="B75" i="82"/>
  <c r="A75" i="82"/>
  <c r="R74" i="82"/>
  <c r="Q74" i="82"/>
  <c r="P74" i="82"/>
  <c r="O74" i="82"/>
  <c r="B74" i="82"/>
  <c r="A74" i="82"/>
  <c r="R73" i="82"/>
  <c r="Q73" i="82"/>
  <c r="P73" i="82"/>
  <c r="O73" i="82"/>
  <c r="S73" i="82" s="1"/>
  <c r="A73" i="82"/>
  <c r="S72" i="82"/>
  <c r="R72" i="82"/>
  <c r="Q72" i="82"/>
  <c r="P72" i="82"/>
  <c r="O72" i="82"/>
  <c r="A72" i="82"/>
  <c r="S71" i="82"/>
  <c r="R71" i="82"/>
  <c r="Q71" i="82"/>
  <c r="P71" i="82"/>
  <c r="O71" i="82"/>
  <c r="A71" i="82"/>
  <c r="S70" i="82"/>
  <c r="R70" i="82"/>
  <c r="Q70" i="82"/>
  <c r="P70" i="82"/>
  <c r="O70" i="82"/>
  <c r="A70" i="82"/>
  <c r="S69" i="82"/>
  <c r="R69" i="82"/>
  <c r="Q69" i="82"/>
  <c r="P69" i="82"/>
  <c r="O69" i="82"/>
  <c r="A69" i="82"/>
  <c r="R68" i="82"/>
  <c r="Q68" i="82"/>
  <c r="P68" i="82"/>
  <c r="O68" i="82"/>
  <c r="A68" i="82"/>
  <c r="R67" i="82"/>
  <c r="Q67" i="82"/>
  <c r="P67" i="82"/>
  <c r="O67" i="82"/>
  <c r="B67" i="82"/>
  <c r="A67" i="82"/>
  <c r="R66" i="82"/>
  <c r="Q66" i="82"/>
  <c r="P66" i="82"/>
  <c r="O66" i="82"/>
  <c r="B66" i="82"/>
  <c r="A66" i="82"/>
  <c r="R65" i="82"/>
  <c r="Q65" i="82"/>
  <c r="P65" i="82"/>
  <c r="O65" i="82"/>
  <c r="A65" i="82"/>
  <c r="S64" i="82"/>
  <c r="R64" i="82"/>
  <c r="Q64" i="82"/>
  <c r="P64" i="82"/>
  <c r="O64" i="82"/>
  <c r="A64" i="82"/>
  <c r="S63" i="82"/>
  <c r="R63" i="82"/>
  <c r="Q63" i="82"/>
  <c r="Q82" i="82" s="1"/>
  <c r="P63" i="82"/>
  <c r="O63" i="82"/>
  <c r="A63" i="82"/>
  <c r="S62" i="82"/>
  <c r="R62" i="82"/>
  <c r="Q62" i="82"/>
  <c r="P62" i="82"/>
  <c r="O62" i="82"/>
  <c r="A62" i="82"/>
  <c r="S61" i="82"/>
  <c r="R61" i="82"/>
  <c r="Q61" i="82"/>
  <c r="P61" i="82"/>
  <c r="O61" i="82"/>
  <c r="A61" i="82"/>
  <c r="R60" i="82"/>
  <c r="Q60" i="82"/>
  <c r="P60" i="82"/>
  <c r="O60" i="82"/>
  <c r="B60" i="82"/>
  <c r="A60" i="82"/>
  <c r="R59" i="82"/>
  <c r="Q59" i="82"/>
  <c r="P59" i="82"/>
  <c r="O59" i="82"/>
  <c r="B59" i="82"/>
  <c r="A59" i="82"/>
  <c r="R57" i="82"/>
  <c r="R54" i="82"/>
  <c r="Q54" i="82"/>
  <c r="P54" i="82"/>
  <c r="O54" i="82"/>
  <c r="N54" i="82"/>
  <c r="M54" i="82"/>
  <c r="L54" i="82"/>
  <c r="K54" i="82"/>
  <c r="J54" i="82"/>
  <c r="I54" i="82"/>
  <c r="H54" i="82"/>
  <c r="G54" i="82"/>
  <c r="F54" i="82"/>
  <c r="E54" i="82"/>
  <c r="D54" i="82"/>
  <c r="C54" i="82"/>
  <c r="B53" i="82"/>
  <c r="B81" i="82" s="1"/>
  <c r="B52" i="82"/>
  <c r="B51" i="82"/>
  <c r="B79" i="82" s="1"/>
  <c r="B50" i="82"/>
  <c r="B48" i="82"/>
  <c r="B76" i="82" s="1"/>
  <c r="A48" i="82"/>
  <c r="B47" i="82"/>
  <c r="A47" i="82"/>
  <c r="B46" i="82"/>
  <c r="A46" i="82"/>
  <c r="B45" i="82"/>
  <c r="B73" i="82" s="1"/>
  <c r="A45" i="82"/>
  <c r="B44" i="82"/>
  <c r="B72" i="82" s="1"/>
  <c r="A44" i="82"/>
  <c r="B43" i="82"/>
  <c r="B71" i="82" s="1"/>
  <c r="A43" i="82"/>
  <c r="B42" i="82"/>
  <c r="B70" i="82" s="1"/>
  <c r="A42" i="82"/>
  <c r="B41" i="82"/>
  <c r="B69" i="82" s="1"/>
  <c r="A41" i="82"/>
  <c r="B40" i="82"/>
  <c r="B68" i="82" s="1"/>
  <c r="A40" i="82"/>
  <c r="B39" i="82"/>
  <c r="A39" i="82"/>
  <c r="B38" i="82"/>
  <c r="A38" i="82"/>
  <c r="B37" i="82"/>
  <c r="B65" i="82" s="1"/>
  <c r="A37" i="82"/>
  <c r="B36" i="82"/>
  <c r="B64" i="82" s="1"/>
  <c r="A36" i="82"/>
  <c r="B35" i="82"/>
  <c r="B63" i="82" s="1"/>
  <c r="A35" i="82"/>
  <c r="B34" i="82"/>
  <c r="B62" i="82" s="1"/>
  <c r="A34" i="82"/>
  <c r="B33" i="82"/>
  <c r="B61" i="82" s="1"/>
  <c r="A33" i="82"/>
  <c r="B32" i="82"/>
  <c r="A32" i="82"/>
  <c r="B31" i="82"/>
  <c r="A31" i="82"/>
  <c r="N27" i="82"/>
  <c r="R27" i="82" s="1"/>
  <c r="F55" i="82" s="1"/>
  <c r="J55" i="82" s="1"/>
  <c r="N55" i="82" s="1"/>
  <c r="R55" i="82" s="1"/>
  <c r="F83" i="82" s="1"/>
  <c r="J83" i="82" s="1"/>
  <c r="E27" i="82"/>
  <c r="I27" i="82" s="1"/>
  <c r="M27" i="82" s="1"/>
  <c r="Q27" i="82" s="1"/>
  <c r="E55" i="82" s="1"/>
  <c r="I55" i="82" s="1"/>
  <c r="M55" i="82" s="1"/>
  <c r="Q55" i="82" s="1"/>
  <c r="E83" i="82" s="1"/>
  <c r="I83" i="82" s="1"/>
  <c r="M83" i="82" s="1"/>
  <c r="R26" i="82"/>
  <c r="Q26" i="82"/>
  <c r="P26" i="82"/>
  <c r="O26" i="82"/>
  <c r="N26" i="82"/>
  <c r="M26" i="82"/>
  <c r="L26" i="82"/>
  <c r="K26" i="82"/>
  <c r="J26" i="82"/>
  <c r="I26" i="82"/>
  <c r="H26" i="82"/>
  <c r="H27" i="82" s="1"/>
  <c r="L27" i="82" s="1"/>
  <c r="P27" i="82" s="1"/>
  <c r="D55" i="82" s="1"/>
  <c r="H55" i="82" s="1"/>
  <c r="L55" i="82" s="1"/>
  <c r="P55" i="82" s="1"/>
  <c r="D83" i="82" s="1"/>
  <c r="H83" i="82" s="1"/>
  <c r="L83" i="82" s="1"/>
  <c r="G26" i="82"/>
  <c r="F26" i="82"/>
  <c r="F27" i="82" s="1"/>
  <c r="J27" i="82" s="1"/>
  <c r="E26" i="82"/>
  <c r="D26" i="82"/>
  <c r="D27" i="82" s="1"/>
  <c r="C26" i="82"/>
  <c r="C27" i="82" s="1"/>
  <c r="G27" i="82" s="1"/>
  <c r="K27" i="82" s="1"/>
  <c r="O27" i="82" s="1"/>
  <c r="C55" i="82" s="1"/>
  <c r="G55" i="82" s="1"/>
  <c r="K55" i="82" s="1"/>
  <c r="O55" i="82" s="1"/>
  <c r="C83" i="82" s="1"/>
  <c r="G83" i="82" s="1"/>
  <c r="K83" i="82" s="1"/>
  <c r="Q84" i="81"/>
  <c r="N82" i="81"/>
  <c r="N83" i="81" s="1"/>
  <c r="M82" i="81"/>
  <c r="L82" i="81"/>
  <c r="K82" i="81"/>
  <c r="J82" i="81"/>
  <c r="I82" i="81"/>
  <c r="H82" i="81"/>
  <c r="G82" i="81"/>
  <c r="F82" i="81"/>
  <c r="E82" i="81"/>
  <c r="D82" i="81"/>
  <c r="C82" i="81"/>
  <c r="S81" i="81"/>
  <c r="Q81" i="81"/>
  <c r="P81" i="81"/>
  <c r="O81" i="81"/>
  <c r="S80" i="81"/>
  <c r="Q80" i="81"/>
  <c r="P80" i="81"/>
  <c r="O80" i="81"/>
  <c r="Q79" i="81"/>
  <c r="P79" i="81"/>
  <c r="O79" i="81"/>
  <c r="B79" i="81"/>
  <c r="Q78" i="81"/>
  <c r="S78" i="81" s="1"/>
  <c r="P78" i="81"/>
  <c r="O78" i="81"/>
  <c r="R76" i="81"/>
  <c r="Q76" i="81"/>
  <c r="P76" i="81"/>
  <c r="O76" i="81"/>
  <c r="B76" i="81"/>
  <c r="A76" i="81"/>
  <c r="R75" i="81"/>
  <c r="Q75" i="81"/>
  <c r="P75" i="81"/>
  <c r="O75" i="81"/>
  <c r="S75" i="81" s="1"/>
  <c r="A75" i="81"/>
  <c r="R74" i="81"/>
  <c r="Q74" i="81"/>
  <c r="P74" i="81"/>
  <c r="O74" i="81"/>
  <c r="S74" i="81" s="1"/>
  <c r="A74" i="81"/>
  <c r="S73" i="81"/>
  <c r="R73" i="81"/>
  <c r="Q73" i="81"/>
  <c r="P73" i="81"/>
  <c r="O73" i="81"/>
  <c r="A73" i="81"/>
  <c r="S72" i="81"/>
  <c r="R72" i="81"/>
  <c r="Q72" i="81"/>
  <c r="P72" i="81"/>
  <c r="O72" i="81"/>
  <c r="A72" i="81"/>
  <c r="S71" i="81"/>
  <c r="R71" i="81"/>
  <c r="Q71" i="81"/>
  <c r="P71" i="81"/>
  <c r="O71" i="81"/>
  <c r="A71" i="81"/>
  <c r="R70" i="81"/>
  <c r="Q70" i="81"/>
  <c r="P70" i="81"/>
  <c r="O70" i="81"/>
  <c r="A70" i="81"/>
  <c r="R69" i="81"/>
  <c r="Q69" i="81"/>
  <c r="P69" i="81"/>
  <c r="O69" i="81"/>
  <c r="B69" i="81"/>
  <c r="A69" i="81"/>
  <c r="S68" i="81"/>
  <c r="R68" i="81"/>
  <c r="Q68" i="81"/>
  <c r="P68" i="81"/>
  <c r="O68" i="81"/>
  <c r="B68" i="81"/>
  <c r="A68" i="81"/>
  <c r="S67" i="81"/>
  <c r="R67" i="81"/>
  <c r="Q67" i="81"/>
  <c r="P67" i="81"/>
  <c r="O67" i="81"/>
  <c r="B67" i="81"/>
  <c r="A67" i="81"/>
  <c r="S66" i="81"/>
  <c r="R66" i="81"/>
  <c r="Q66" i="81"/>
  <c r="P66" i="81"/>
  <c r="O66" i="81"/>
  <c r="A66" i="81"/>
  <c r="R65" i="81"/>
  <c r="Q65" i="81"/>
  <c r="P65" i="81"/>
  <c r="O65" i="81"/>
  <c r="B65" i="81"/>
  <c r="A65" i="81"/>
  <c r="R64" i="81"/>
  <c r="Q64" i="81"/>
  <c r="P64" i="81"/>
  <c r="O64" i="81"/>
  <c r="B64" i="81"/>
  <c r="A64" i="81"/>
  <c r="R63" i="81"/>
  <c r="Q63" i="81"/>
  <c r="P63" i="81"/>
  <c r="O63" i="81"/>
  <c r="S63" i="81" s="1"/>
  <c r="B63" i="81"/>
  <c r="A63" i="81"/>
  <c r="R62" i="81"/>
  <c r="Q62" i="81"/>
  <c r="P62" i="81"/>
  <c r="O62" i="81"/>
  <c r="A62" i="81"/>
  <c r="R61" i="81"/>
  <c r="Q61" i="81"/>
  <c r="P61" i="81"/>
  <c r="S61" i="81" s="1"/>
  <c r="O61" i="81"/>
  <c r="A61" i="81"/>
  <c r="S60" i="81"/>
  <c r="R60" i="81"/>
  <c r="Q60" i="81"/>
  <c r="P60" i="81"/>
  <c r="O60" i="81"/>
  <c r="A60" i="81"/>
  <c r="S59" i="81"/>
  <c r="R59" i="81"/>
  <c r="Q59" i="81"/>
  <c r="P59" i="81"/>
  <c r="O59" i="81"/>
  <c r="A59" i="81"/>
  <c r="R57" i="81"/>
  <c r="M55" i="81"/>
  <c r="Q55" i="81" s="1"/>
  <c r="E83" i="81" s="1"/>
  <c r="I83" i="81" s="1"/>
  <c r="M83" i="81" s="1"/>
  <c r="L55" i="81"/>
  <c r="P55" i="81" s="1"/>
  <c r="D83" i="81" s="1"/>
  <c r="H83" i="81" s="1"/>
  <c r="L83" i="81" s="1"/>
  <c r="R54" i="81"/>
  <c r="Q54" i="81"/>
  <c r="P54" i="81"/>
  <c r="O54" i="81"/>
  <c r="N54" i="81"/>
  <c r="M54" i="81"/>
  <c r="L54" i="81"/>
  <c r="K54" i="81"/>
  <c r="J54" i="81"/>
  <c r="I54" i="81"/>
  <c r="H54" i="81"/>
  <c r="G54" i="81"/>
  <c r="F54" i="81"/>
  <c r="E54" i="81"/>
  <c r="D54" i="81"/>
  <c r="C54" i="81"/>
  <c r="B53" i="81"/>
  <c r="B81" i="81" s="1"/>
  <c r="B52" i="81"/>
  <c r="B80" i="81" s="1"/>
  <c r="B51" i="81"/>
  <c r="B50" i="81"/>
  <c r="B78" i="81" s="1"/>
  <c r="B48" i="81"/>
  <c r="A48" i="81"/>
  <c r="B47" i="81"/>
  <c r="B75" i="81" s="1"/>
  <c r="A47" i="81"/>
  <c r="B46" i="81"/>
  <c r="B74" i="81" s="1"/>
  <c r="A46" i="81"/>
  <c r="B45" i="81"/>
  <c r="B73" i="81" s="1"/>
  <c r="A45" i="81"/>
  <c r="B44" i="81"/>
  <c r="B72" i="81" s="1"/>
  <c r="A44" i="81"/>
  <c r="B43" i="81"/>
  <c r="B71" i="81" s="1"/>
  <c r="A43" i="81"/>
  <c r="B42" i="81"/>
  <c r="B70" i="81" s="1"/>
  <c r="A42" i="81"/>
  <c r="B41" i="81"/>
  <c r="A41" i="81"/>
  <c r="B40" i="81"/>
  <c r="A40" i="81"/>
  <c r="B39" i="81"/>
  <c r="A39" i="81"/>
  <c r="B38" i="81"/>
  <c r="B66" i="81" s="1"/>
  <c r="A38" i="81"/>
  <c r="B37" i="81"/>
  <c r="A37" i="81"/>
  <c r="B36" i="81"/>
  <c r="A36" i="81"/>
  <c r="B35" i="81"/>
  <c r="A35" i="81"/>
  <c r="B34" i="81"/>
  <c r="B62" i="81" s="1"/>
  <c r="A34" i="81"/>
  <c r="B33" i="81"/>
  <c r="B61" i="81" s="1"/>
  <c r="A33" i="81"/>
  <c r="B32" i="81"/>
  <c r="B60" i="81" s="1"/>
  <c r="A32" i="81"/>
  <c r="B31" i="81"/>
  <c r="B59" i="81" s="1"/>
  <c r="A31" i="81"/>
  <c r="R27" i="81"/>
  <c r="F55" i="81" s="1"/>
  <c r="J55" i="81" s="1"/>
  <c r="N55" i="81" s="1"/>
  <c r="R55" i="81" s="1"/>
  <c r="F83" i="81" s="1"/>
  <c r="J83" i="81" s="1"/>
  <c r="R26" i="81"/>
  <c r="Q26" i="81"/>
  <c r="P26" i="81"/>
  <c r="O26" i="81"/>
  <c r="N26" i="81"/>
  <c r="M26" i="81"/>
  <c r="L26" i="81"/>
  <c r="K26" i="81"/>
  <c r="J26" i="81"/>
  <c r="I26" i="81"/>
  <c r="H26" i="81"/>
  <c r="G26" i="81"/>
  <c r="F26" i="81"/>
  <c r="F27" i="81" s="1"/>
  <c r="J27" i="81" s="1"/>
  <c r="N27" i="81" s="1"/>
  <c r="E26" i="81"/>
  <c r="E27" i="81" s="1"/>
  <c r="I27" i="81" s="1"/>
  <c r="M27" i="81" s="1"/>
  <c r="Q27" i="81" s="1"/>
  <c r="E55" i="81" s="1"/>
  <c r="I55" i="81" s="1"/>
  <c r="D26" i="81"/>
  <c r="D27" i="81" s="1"/>
  <c r="H27" i="81" s="1"/>
  <c r="L27" i="81" s="1"/>
  <c r="P27" i="81" s="1"/>
  <c r="D55" i="81" s="1"/>
  <c r="H55" i="81" s="1"/>
  <c r="C26" i="81"/>
  <c r="C27" i="81" s="1"/>
  <c r="G27" i="81" s="1"/>
  <c r="K27" i="81" s="1"/>
  <c r="O27" i="81" s="1"/>
  <c r="C55" i="81" s="1"/>
  <c r="G55" i="81" s="1"/>
  <c r="K55" i="81" s="1"/>
  <c r="O55" i="81" s="1"/>
  <c r="C83" i="81" s="1"/>
  <c r="G83" i="81" s="1"/>
  <c r="K83" i="81" s="1"/>
  <c r="Q84" i="80"/>
  <c r="N83" i="80"/>
  <c r="O82" i="80"/>
  <c r="N82" i="80"/>
  <c r="M82" i="80"/>
  <c r="L82" i="80"/>
  <c r="K82" i="80"/>
  <c r="J82" i="80"/>
  <c r="I82" i="80"/>
  <c r="H82" i="80"/>
  <c r="G82" i="80"/>
  <c r="F82" i="80"/>
  <c r="E82" i="80"/>
  <c r="D82" i="80"/>
  <c r="C82" i="80"/>
  <c r="Q81" i="80"/>
  <c r="P81" i="80"/>
  <c r="O81" i="80"/>
  <c r="Q80" i="80"/>
  <c r="P80" i="80"/>
  <c r="O80" i="80"/>
  <c r="S79" i="80"/>
  <c r="Q79" i="80"/>
  <c r="P79" i="80"/>
  <c r="O79" i="80"/>
  <c r="B79" i="80"/>
  <c r="S78" i="80"/>
  <c r="Q78" i="80"/>
  <c r="P78" i="80"/>
  <c r="O78" i="80"/>
  <c r="S76" i="80"/>
  <c r="R76" i="80"/>
  <c r="Q76" i="80"/>
  <c r="P76" i="80"/>
  <c r="O76" i="80"/>
  <c r="A76" i="80"/>
  <c r="S75" i="80"/>
  <c r="R75" i="80"/>
  <c r="Q75" i="80"/>
  <c r="P75" i="80"/>
  <c r="O75" i="80"/>
  <c r="A75" i="80"/>
  <c r="R74" i="80"/>
  <c r="Q74" i="80"/>
  <c r="P74" i="80"/>
  <c r="O74" i="80"/>
  <c r="A74" i="80"/>
  <c r="R73" i="80"/>
  <c r="Q73" i="80"/>
  <c r="P73" i="80"/>
  <c r="O73" i="80"/>
  <c r="B73" i="80"/>
  <c r="A73" i="80"/>
  <c r="R72" i="80"/>
  <c r="Q72" i="80"/>
  <c r="P72" i="80"/>
  <c r="O72" i="80"/>
  <c r="S72" i="80" s="1"/>
  <c r="B72" i="80"/>
  <c r="A72" i="80"/>
  <c r="R71" i="80"/>
  <c r="Q71" i="80"/>
  <c r="P71" i="80"/>
  <c r="O71" i="80"/>
  <c r="A71" i="80"/>
  <c r="R70" i="80"/>
  <c r="Q70" i="80"/>
  <c r="P70" i="80"/>
  <c r="O70" i="80"/>
  <c r="A70" i="80"/>
  <c r="S69" i="80"/>
  <c r="R69" i="80"/>
  <c r="Q69" i="80"/>
  <c r="P69" i="80"/>
  <c r="O69" i="80"/>
  <c r="A69" i="80"/>
  <c r="S68" i="80"/>
  <c r="R68" i="80"/>
  <c r="Q68" i="80"/>
  <c r="P68" i="80"/>
  <c r="O68" i="80"/>
  <c r="A68" i="80"/>
  <c r="S67" i="80"/>
  <c r="R67" i="80"/>
  <c r="Q67" i="80"/>
  <c r="P67" i="80"/>
  <c r="O67" i="80"/>
  <c r="A67" i="80"/>
  <c r="R66" i="80"/>
  <c r="Q66" i="80"/>
  <c r="P66" i="80"/>
  <c r="O66" i="80"/>
  <c r="A66" i="80"/>
  <c r="R65" i="80"/>
  <c r="Q65" i="80"/>
  <c r="P65" i="80"/>
  <c r="O65" i="80"/>
  <c r="B65" i="80"/>
  <c r="A65" i="80"/>
  <c r="R64" i="80"/>
  <c r="Q64" i="80"/>
  <c r="P64" i="80"/>
  <c r="O64" i="80"/>
  <c r="B64" i="80"/>
  <c r="A64" i="80"/>
  <c r="R63" i="80"/>
  <c r="Q63" i="80"/>
  <c r="P63" i="80"/>
  <c r="O63" i="80"/>
  <c r="B63" i="80"/>
  <c r="A63" i="80"/>
  <c r="R62" i="80"/>
  <c r="Q62" i="80"/>
  <c r="P62" i="80"/>
  <c r="O62" i="80"/>
  <c r="A62" i="80"/>
  <c r="R61" i="80"/>
  <c r="Q61" i="80"/>
  <c r="P61" i="80"/>
  <c r="O61" i="80"/>
  <c r="A61" i="80"/>
  <c r="S60" i="80"/>
  <c r="R60" i="80"/>
  <c r="Q60" i="80"/>
  <c r="P60" i="80"/>
  <c r="O60" i="80"/>
  <c r="B60" i="80"/>
  <c r="A60" i="80"/>
  <c r="S59" i="80"/>
  <c r="R59" i="80"/>
  <c r="Q59" i="80"/>
  <c r="P59" i="80"/>
  <c r="O59" i="80"/>
  <c r="A59" i="80"/>
  <c r="R57" i="80"/>
  <c r="R54" i="80"/>
  <c r="Q54" i="80"/>
  <c r="P54" i="80"/>
  <c r="O54" i="80"/>
  <c r="N54" i="80"/>
  <c r="M54" i="80"/>
  <c r="L54" i="80"/>
  <c r="K54" i="80"/>
  <c r="J54" i="80"/>
  <c r="I54" i="80"/>
  <c r="H54" i="80"/>
  <c r="G54" i="80"/>
  <c r="F54" i="80"/>
  <c r="E54" i="80"/>
  <c r="D54" i="80"/>
  <c r="D55" i="80" s="1"/>
  <c r="H55" i="80" s="1"/>
  <c r="L55" i="80" s="1"/>
  <c r="P55" i="80" s="1"/>
  <c r="D83" i="80" s="1"/>
  <c r="H83" i="80" s="1"/>
  <c r="L83" i="80" s="1"/>
  <c r="C54" i="80"/>
  <c r="C55" i="80" s="1"/>
  <c r="G55" i="80" s="1"/>
  <c r="K55" i="80" s="1"/>
  <c r="O55" i="80" s="1"/>
  <c r="C83" i="80" s="1"/>
  <c r="B53" i="80"/>
  <c r="B81" i="80" s="1"/>
  <c r="B52" i="80"/>
  <c r="B80" i="80" s="1"/>
  <c r="B51" i="80"/>
  <c r="B50" i="80"/>
  <c r="B78" i="80" s="1"/>
  <c r="B48" i="80"/>
  <c r="B76" i="80" s="1"/>
  <c r="A48" i="80"/>
  <c r="B47" i="80"/>
  <c r="B75" i="80" s="1"/>
  <c r="A47" i="80"/>
  <c r="B46" i="80"/>
  <c r="B74" i="80" s="1"/>
  <c r="A46" i="80"/>
  <c r="B45" i="80"/>
  <c r="A45" i="80"/>
  <c r="B44" i="80"/>
  <c r="A44" i="80"/>
  <c r="B43" i="80"/>
  <c r="B71" i="80" s="1"/>
  <c r="A43" i="80"/>
  <c r="B42" i="80"/>
  <c r="B70" i="80" s="1"/>
  <c r="A42" i="80"/>
  <c r="B41" i="80"/>
  <c r="B69" i="80" s="1"/>
  <c r="A41" i="80"/>
  <c r="B40" i="80"/>
  <c r="B68" i="80" s="1"/>
  <c r="A40" i="80"/>
  <c r="B39" i="80"/>
  <c r="B67" i="80" s="1"/>
  <c r="A39" i="80"/>
  <c r="B38" i="80"/>
  <c r="B66" i="80" s="1"/>
  <c r="A38" i="80"/>
  <c r="B37" i="80"/>
  <c r="A37" i="80"/>
  <c r="B36" i="80"/>
  <c r="A36" i="80"/>
  <c r="B35" i="80"/>
  <c r="A35" i="80"/>
  <c r="B34" i="80"/>
  <c r="B62" i="80" s="1"/>
  <c r="A34" i="80"/>
  <c r="B33" i="80"/>
  <c r="B61" i="80" s="1"/>
  <c r="A33" i="80"/>
  <c r="B32" i="80"/>
  <c r="A32" i="80"/>
  <c r="B31" i="80"/>
  <c r="B59" i="80" s="1"/>
  <c r="A31" i="80"/>
  <c r="R26" i="80"/>
  <c r="Q26" i="80"/>
  <c r="P26" i="80"/>
  <c r="O26" i="80"/>
  <c r="N26" i="80"/>
  <c r="M26" i="80"/>
  <c r="L26" i="80"/>
  <c r="K26" i="80"/>
  <c r="J26" i="80"/>
  <c r="I26" i="80"/>
  <c r="I27" i="80" s="1"/>
  <c r="M27" i="80" s="1"/>
  <c r="Q27" i="80" s="1"/>
  <c r="E55" i="80" s="1"/>
  <c r="I55" i="80" s="1"/>
  <c r="M55" i="80" s="1"/>
  <c r="Q55" i="80" s="1"/>
  <c r="E83" i="80" s="1"/>
  <c r="I83" i="80" s="1"/>
  <c r="M83" i="80" s="1"/>
  <c r="H26" i="80"/>
  <c r="G26" i="80"/>
  <c r="F26" i="80"/>
  <c r="F27" i="80" s="1"/>
  <c r="E26" i="80"/>
  <c r="E27" i="80" s="1"/>
  <c r="D26" i="80"/>
  <c r="D27" i="80" s="1"/>
  <c r="H27" i="80" s="1"/>
  <c r="L27" i="80" s="1"/>
  <c r="P27" i="80" s="1"/>
  <c r="C26" i="80"/>
  <c r="C27" i="80" s="1"/>
  <c r="G27" i="80" s="1"/>
  <c r="K27" i="80" s="1"/>
  <c r="O27" i="80" s="1"/>
  <c r="Q84" i="79"/>
  <c r="Q82" i="79"/>
  <c r="N82" i="79"/>
  <c r="N83" i="79" s="1"/>
  <c r="M82" i="79"/>
  <c r="L82" i="79"/>
  <c r="K82" i="79"/>
  <c r="J82" i="79"/>
  <c r="I82" i="79"/>
  <c r="H82" i="79"/>
  <c r="G82" i="79"/>
  <c r="F82" i="79"/>
  <c r="E82" i="79"/>
  <c r="D82" i="79"/>
  <c r="C82" i="79"/>
  <c r="Q81" i="79"/>
  <c r="S81" i="79" s="1"/>
  <c r="P81" i="79"/>
  <c r="O81" i="79"/>
  <c r="Q80" i="79"/>
  <c r="S80" i="79" s="1"/>
  <c r="P80" i="79"/>
  <c r="O80" i="79"/>
  <c r="B80" i="79"/>
  <c r="Q79" i="79"/>
  <c r="P79" i="79"/>
  <c r="O79" i="79"/>
  <c r="B79" i="79"/>
  <c r="Q78" i="79"/>
  <c r="P78" i="79"/>
  <c r="O78" i="79"/>
  <c r="B78" i="79"/>
  <c r="S76" i="79"/>
  <c r="R76" i="79"/>
  <c r="Q76" i="79"/>
  <c r="P76" i="79"/>
  <c r="O76" i="79"/>
  <c r="B76" i="79"/>
  <c r="A76" i="79"/>
  <c r="R75" i="79"/>
  <c r="Q75" i="79"/>
  <c r="P75" i="79"/>
  <c r="O75" i="79"/>
  <c r="B75" i="79"/>
  <c r="A75" i="79"/>
  <c r="R74" i="79"/>
  <c r="Q74" i="79"/>
  <c r="P74" i="79"/>
  <c r="O74" i="79"/>
  <c r="B74" i="79"/>
  <c r="A74" i="79"/>
  <c r="R73" i="79"/>
  <c r="Q73" i="79"/>
  <c r="P73" i="79"/>
  <c r="O73" i="79"/>
  <c r="S73" i="79" s="1"/>
  <c r="B73" i="79"/>
  <c r="A73" i="79"/>
  <c r="R72" i="79"/>
  <c r="Q72" i="79"/>
  <c r="P72" i="79"/>
  <c r="O72" i="79"/>
  <c r="A72" i="79"/>
  <c r="S71" i="79"/>
  <c r="R71" i="79"/>
  <c r="Q71" i="79"/>
  <c r="P71" i="79"/>
  <c r="O71" i="79"/>
  <c r="A71" i="79"/>
  <c r="S70" i="79"/>
  <c r="R70" i="79"/>
  <c r="Q70" i="79"/>
  <c r="P70" i="79"/>
  <c r="O70" i="79"/>
  <c r="A70" i="79"/>
  <c r="S69" i="79"/>
  <c r="R69" i="79"/>
  <c r="Q69" i="79"/>
  <c r="P69" i="79"/>
  <c r="O69" i="79"/>
  <c r="A69" i="79"/>
  <c r="S68" i="79"/>
  <c r="R68" i="79"/>
  <c r="Q68" i="79"/>
  <c r="P68" i="79"/>
  <c r="O68" i="79"/>
  <c r="B68" i="79"/>
  <c r="A68" i="79"/>
  <c r="R67" i="79"/>
  <c r="Q67" i="79"/>
  <c r="P67" i="79"/>
  <c r="O67" i="79"/>
  <c r="B67" i="79"/>
  <c r="A67" i="79"/>
  <c r="R66" i="79"/>
  <c r="Q66" i="79"/>
  <c r="P66" i="79"/>
  <c r="O66" i="79"/>
  <c r="B66" i="79"/>
  <c r="A66" i="79"/>
  <c r="R65" i="79"/>
  <c r="Q65" i="79"/>
  <c r="P65" i="79"/>
  <c r="O65" i="79"/>
  <c r="B65" i="79"/>
  <c r="A65" i="79"/>
  <c r="R64" i="79"/>
  <c r="Q64" i="79"/>
  <c r="P64" i="79"/>
  <c r="O64" i="79"/>
  <c r="S64" i="79" s="1"/>
  <c r="A64" i="79"/>
  <c r="R63" i="79"/>
  <c r="Q63" i="79"/>
  <c r="P63" i="79"/>
  <c r="O63" i="79"/>
  <c r="A63" i="79"/>
  <c r="S62" i="79"/>
  <c r="R62" i="79"/>
  <c r="Q62" i="79"/>
  <c r="P62" i="79"/>
  <c r="O62" i="79"/>
  <c r="A62" i="79"/>
  <c r="S61" i="79"/>
  <c r="R61" i="79"/>
  <c r="Q61" i="79"/>
  <c r="P61" i="79"/>
  <c r="O61" i="79"/>
  <c r="A61" i="79"/>
  <c r="S60" i="79"/>
  <c r="R60" i="79"/>
  <c r="Q60" i="79"/>
  <c r="P60" i="79"/>
  <c r="O60" i="79"/>
  <c r="B60" i="79"/>
  <c r="A60" i="79"/>
  <c r="R59" i="79"/>
  <c r="Q59" i="79"/>
  <c r="P59" i="79"/>
  <c r="O59" i="79"/>
  <c r="A59" i="79"/>
  <c r="R57" i="79"/>
  <c r="L55" i="79"/>
  <c r="P55" i="79" s="1"/>
  <c r="D83" i="79" s="1"/>
  <c r="R54" i="79"/>
  <c r="Q54" i="79"/>
  <c r="P54" i="79"/>
  <c r="O54" i="79"/>
  <c r="N54" i="79"/>
  <c r="M54" i="79"/>
  <c r="L54" i="79"/>
  <c r="K54" i="79"/>
  <c r="J54" i="79"/>
  <c r="I54" i="79"/>
  <c r="H54" i="79"/>
  <c r="G54" i="79"/>
  <c r="F54" i="79"/>
  <c r="E54" i="79"/>
  <c r="D54" i="79"/>
  <c r="C54" i="79"/>
  <c r="B53" i="79"/>
  <c r="B81" i="79" s="1"/>
  <c r="B52" i="79"/>
  <c r="B51" i="79"/>
  <c r="B50" i="79"/>
  <c r="B48" i="79"/>
  <c r="A48" i="79"/>
  <c r="B47" i="79"/>
  <c r="A47" i="79"/>
  <c r="B46" i="79"/>
  <c r="A46" i="79"/>
  <c r="B45" i="79"/>
  <c r="A45" i="79"/>
  <c r="B44" i="79"/>
  <c r="B72" i="79" s="1"/>
  <c r="A44" i="79"/>
  <c r="B43" i="79"/>
  <c r="B71" i="79" s="1"/>
  <c r="A43" i="79"/>
  <c r="B42" i="79"/>
  <c r="B70" i="79" s="1"/>
  <c r="A42" i="79"/>
  <c r="B41" i="79"/>
  <c r="B69" i="79" s="1"/>
  <c r="A41" i="79"/>
  <c r="B40" i="79"/>
  <c r="A40" i="79"/>
  <c r="B39" i="79"/>
  <c r="A39" i="79"/>
  <c r="B38" i="79"/>
  <c r="A38" i="79"/>
  <c r="B37" i="79"/>
  <c r="A37" i="79"/>
  <c r="B36" i="79"/>
  <c r="B64" i="79" s="1"/>
  <c r="A36" i="79"/>
  <c r="B35" i="79"/>
  <c r="B63" i="79" s="1"/>
  <c r="A35" i="79"/>
  <c r="B34" i="79"/>
  <c r="B62" i="79" s="1"/>
  <c r="A34" i="79"/>
  <c r="B33" i="79"/>
  <c r="B61" i="79" s="1"/>
  <c r="A33" i="79"/>
  <c r="B32" i="79"/>
  <c r="A32" i="79"/>
  <c r="B31" i="79"/>
  <c r="B59" i="79" s="1"/>
  <c r="A31" i="79"/>
  <c r="N27" i="79"/>
  <c r="R27" i="79" s="1"/>
  <c r="F55" i="79" s="1"/>
  <c r="J55" i="79" s="1"/>
  <c r="N55" i="79" s="1"/>
  <c r="R55" i="79" s="1"/>
  <c r="F83" i="79" s="1"/>
  <c r="J83" i="79" s="1"/>
  <c r="M27" i="79"/>
  <c r="Q27" i="79" s="1"/>
  <c r="E55" i="79" s="1"/>
  <c r="I55" i="79" s="1"/>
  <c r="M55" i="79" s="1"/>
  <c r="Q55" i="79" s="1"/>
  <c r="E83" i="79" s="1"/>
  <c r="I83" i="79" s="1"/>
  <c r="M83" i="79" s="1"/>
  <c r="L27" i="79"/>
  <c r="P27" i="79" s="1"/>
  <c r="D55" i="79" s="1"/>
  <c r="H55" i="79" s="1"/>
  <c r="F27" i="79"/>
  <c r="J27" i="79" s="1"/>
  <c r="D27" i="79"/>
  <c r="H27" i="79" s="1"/>
  <c r="R26" i="79"/>
  <c r="Q26" i="79"/>
  <c r="P26" i="79"/>
  <c r="O26" i="79"/>
  <c r="N26" i="79"/>
  <c r="M26" i="79"/>
  <c r="L26" i="79"/>
  <c r="K26" i="79"/>
  <c r="J26" i="79"/>
  <c r="I26" i="79"/>
  <c r="H26" i="79"/>
  <c r="G26" i="79"/>
  <c r="F26" i="79"/>
  <c r="E26" i="79"/>
  <c r="E27" i="79" s="1"/>
  <c r="I27" i="79" s="1"/>
  <c r="D26" i="79"/>
  <c r="C26" i="79"/>
  <c r="C27" i="79" s="1"/>
  <c r="Q84" i="78"/>
  <c r="N83" i="78"/>
  <c r="N82" i="78"/>
  <c r="M82" i="78"/>
  <c r="L82" i="78"/>
  <c r="K82" i="78"/>
  <c r="J82" i="78"/>
  <c r="I82" i="78"/>
  <c r="H82" i="78"/>
  <c r="G82" i="78"/>
  <c r="F82" i="78"/>
  <c r="E82" i="78"/>
  <c r="D82" i="78"/>
  <c r="C82" i="78"/>
  <c r="Q81" i="78"/>
  <c r="P81" i="78"/>
  <c r="O81" i="78"/>
  <c r="Q80" i="78"/>
  <c r="S80" i="78" s="1"/>
  <c r="P80" i="78"/>
  <c r="O80" i="78"/>
  <c r="Q79" i="78"/>
  <c r="P79" i="78"/>
  <c r="O79" i="78"/>
  <c r="B79" i="78"/>
  <c r="Q78" i="78"/>
  <c r="P78" i="78"/>
  <c r="O78" i="78"/>
  <c r="R76" i="78"/>
  <c r="Q76" i="78"/>
  <c r="P76" i="78"/>
  <c r="O76" i="78"/>
  <c r="A76" i="78"/>
  <c r="R75" i="78"/>
  <c r="Q75" i="78"/>
  <c r="P75" i="78"/>
  <c r="O75" i="78"/>
  <c r="B75" i="78"/>
  <c r="A75" i="78"/>
  <c r="R74" i="78"/>
  <c r="Q74" i="78"/>
  <c r="P74" i="78"/>
  <c r="O74" i="78"/>
  <c r="S74" i="78" s="1"/>
  <c r="B74" i="78"/>
  <c r="A74" i="78"/>
  <c r="R73" i="78"/>
  <c r="Q73" i="78"/>
  <c r="P73" i="78"/>
  <c r="O73" i="78"/>
  <c r="S73" i="78" s="1"/>
  <c r="A73" i="78"/>
  <c r="S72" i="78"/>
  <c r="R72" i="78"/>
  <c r="Q72" i="78"/>
  <c r="P72" i="78"/>
  <c r="O72" i="78"/>
  <c r="A72" i="78"/>
  <c r="R71" i="78"/>
  <c r="Q71" i="78"/>
  <c r="P71" i="78"/>
  <c r="O71" i="78"/>
  <c r="S71" i="78" s="1"/>
  <c r="A71" i="78"/>
  <c r="S70" i="78"/>
  <c r="R70" i="78"/>
  <c r="Q70" i="78"/>
  <c r="P70" i="78"/>
  <c r="O70" i="78"/>
  <c r="A70" i="78"/>
  <c r="S69" i="78"/>
  <c r="R69" i="78"/>
  <c r="Q69" i="78"/>
  <c r="P69" i="78"/>
  <c r="O69" i="78"/>
  <c r="A69" i="78"/>
  <c r="R68" i="78"/>
  <c r="Q68" i="78"/>
  <c r="P68" i="78"/>
  <c r="O68" i="78"/>
  <c r="A68" i="78"/>
  <c r="S67" i="78"/>
  <c r="R67" i="78"/>
  <c r="Q67" i="78"/>
  <c r="P67" i="78"/>
  <c r="O67" i="78"/>
  <c r="B67" i="78"/>
  <c r="A67" i="78"/>
  <c r="R66" i="78"/>
  <c r="Q66" i="78"/>
  <c r="P66" i="78"/>
  <c r="O66" i="78"/>
  <c r="B66" i="78"/>
  <c r="A66" i="78"/>
  <c r="R65" i="78"/>
  <c r="Q65" i="78"/>
  <c r="P65" i="78"/>
  <c r="O65" i="78"/>
  <c r="A65" i="78"/>
  <c r="S64" i="78"/>
  <c r="R64" i="78"/>
  <c r="Q64" i="78"/>
  <c r="P64" i="78"/>
  <c r="O64" i="78"/>
  <c r="A64" i="78"/>
  <c r="S63" i="78"/>
  <c r="R63" i="78"/>
  <c r="Q63" i="78"/>
  <c r="P63" i="78"/>
  <c r="O63" i="78"/>
  <c r="B63" i="78"/>
  <c r="A63" i="78"/>
  <c r="R62" i="78"/>
  <c r="Q62" i="78"/>
  <c r="P62" i="78"/>
  <c r="S62" i="78" s="1"/>
  <c r="O62" i="78"/>
  <c r="A62" i="78"/>
  <c r="S61" i="78"/>
  <c r="R61" i="78"/>
  <c r="Q61" i="78"/>
  <c r="P61" i="78"/>
  <c r="O61" i="78"/>
  <c r="B61" i="78"/>
  <c r="A61" i="78"/>
  <c r="R60" i="78"/>
  <c r="Q60" i="78"/>
  <c r="P60" i="78"/>
  <c r="O60" i="78"/>
  <c r="A60" i="78"/>
  <c r="R59" i="78"/>
  <c r="Q59" i="78"/>
  <c r="P59" i="78"/>
  <c r="O59" i="78"/>
  <c r="B59" i="78"/>
  <c r="A59" i="78"/>
  <c r="R57" i="78"/>
  <c r="R54" i="78"/>
  <c r="Q54" i="78"/>
  <c r="P54" i="78"/>
  <c r="O54" i="78"/>
  <c r="N54" i="78"/>
  <c r="M54" i="78"/>
  <c r="L54" i="78"/>
  <c r="K54" i="78"/>
  <c r="J54" i="78"/>
  <c r="I54" i="78"/>
  <c r="H54" i="78"/>
  <c r="G54" i="78"/>
  <c r="F54" i="78"/>
  <c r="E54" i="78"/>
  <c r="D54" i="78"/>
  <c r="C54" i="78"/>
  <c r="B53" i="78"/>
  <c r="B81" i="78" s="1"/>
  <c r="B52" i="78"/>
  <c r="B80" i="78" s="1"/>
  <c r="B51" i="78"/>
  <c r="B50" i="78"/>
  <c r="B78" i="78" s="1"/>
  <c r="B48" i="78"/>
  <c r="B76" i="78" s="1"/>
  <c r="A48" i="78"/>
  <c r="B47" i="78"/>
  <c r="A47" i="78"/>
  <c r="B46" i="78"/>
  <c r="A46" i="78"/>
  <c r="B45" i="78"/>
  <c r="B73" i="78" s="1"/>
  <c r="A45" i="78"/>
  <c r="B44" i="78"/>
  <c r="B72" i="78" s="1"/>
  <c r="A44" i="78"/>
  <c r="B43" i="78"/>
  <c r="B71" i="78" s="1"/>
  <c r="A43" i="78"/>
  <c r="B42" i="78"/>
  <c r="B70" i="78" s="1"/>
  <c r="A42" i="78"/>
  <c r="B41" i="78"/>
  <c r="B69" i="78" s="1"/>
  <c r="A41" i="78"/>
  <c r="B40" i="78"/>
  <c r="B68" i="78" s="1"/>
  <c r="A40" i="78"/>
  <c r="B39" i="78"/>
  <c r="A39" i="78"/>
  <c r="B38" i="78"/>
  <c r="A38" i="78"/>
  <c r="B37" i="78"/>
  <c r="B65" i="78" s="1"/>
  <c r="A37" i="78"/>
  <c r="B36" i="78"/>
  <c r="B64" i="78" s="1"/>
  <c r="A36" i="78"/>
  <c r="B35" i="78"/>
  <c r="A35" i="78"/>
  <c r="B34" i="78"/>
  <c r="B62" i="78" s="1"/>
  <c r="A34" i="78"/>
  <c r="B33" i="78"/>
  <c r="A33" i="78"/>
  <c r="B32" i="78"/>
  <c r="B60" i="78" s="1"/>
  <c r="A32" i="78"/>
  <c r="B31" i="78"/>
  <c r="A31" i="78"/>
  <c r="E27" i="78"/>
  <c r="R26" i="78"/>
  <c r="Q26" i="78"/>
  <c r="P26" i="78"/>
  <c r="O26" i="78"/>
  <c r="N26" i="78"/>
  <c r="M26" i="78"/>
  <c r="L26" i="78"/>
  <c r="K26" i="78"/>
  <c r="J26" i="78"/>
  <c r="I26" i="78"/>
  <c r="I27" i="78" s="1"/>
  <c r="M27" i="78" s="1"/>
  <c r="Q27" i="78" s="1"/>
  <c r="E55" i="78" s="1"/>
  <c r="I55" i="78" s="1"/>
  <c r="M55" i="78" s="1"/>
  <c r="Q55" i="78" s="1"/>
  <c r="E83" i="78" s="1"/>
  <c r="I83" i="78" s="1"/>
  <c r="M83" i="78" s="1"/>
  <c r="H26" i="78"/>
  <c r="G26" i="78"/>
  <c r="F26" i="78"/>
  <c r="F27" i="78" s="1"/>
  <c r="J27" i="78" s="1"/>
  <c r="N27" i="78" s="1"/>
  <c r="R27" i="78" s="1"/>
  <c r="F55" i="78" s="1"/>
  <c r="J55" i="78" s="1"/>
  <c r="N55" i="78" s="1"/>
  <c r="R55" i="78" s="1"/>
  <c r="F83" i="78" s="1"/>
  <c r="J83" i="78" s="1"/>
  <c r="E26" i="78"/>
  <c r="D26" i="78"/>
  <c r="D27" i="78" s="1"/>
  <c r="H27" i="78" s="1"/>
  <c r="L27" i="78" s="1"/>
  <c r="P27" i="78" s="1"/>
  <c r="D55" i="78" s="1"/>
  <c r="H55" i="78" s="1"/>
  <c r="L55" i="78" s="1"/>
  <c r="P55" i="78" s="1"/>
  <c r="D83" i="78" s="1"/>
  <c r="H83" i="78" s="1"/>
  <c r="L83" i="78" s="1"/>
  <c r="C26" i="78"/>
  <c r="C27" i="78" s="1"/>
  <c r="G27" i="78" s="1"/>
  <c r="K27" i="78" s="1"/>
  <c r="O27" i="78" s="1"/>
  <c r="C55" i="78" s="1"/>
  <c r="G55" i="78" s="1"/>
  <c r="K55" i="78" s="1"/>
  <c r="O55" i="78" s="1"/>
  <c r="C83" i="78" s="1"/>
  <c r="G83" i="78" s="1"/>
  <c r="K83" i="78" s="1"/>
  <c r="Q84" i="77"/>
  <c r="N83" i="77"/>
  <c r="N82" i="77"/>
  <c r="M82" i="77"/>
  <c r="L82" i="77"/>
  <c r="K82" i="77"/>
  <c r="J82" i="77"/>
  <c r="I82" i="77"/>
  <c r="H82" i="77"/>
  <c r="G82" i="77"/>
  <c r="F82" i="77"/>
  <c r="E82" i="77"/>
  <c r="D82" i="77"/>
  <c r="C82" i="77"/>
  <c r="S81" i="77"/>
  <c r="Q81" i="77"/>
  <c r="P81" i="77"/>
  <c r="O81" i="77"/>
  <c r="Q80" i="77"/>
  <c r="P80" i="77"/>
  <c r="O80" i="77"/>
  <c r="Q79" i="77"/>
  <c r="P79" i="77"/>
  <c r="O79" i="77"/>
  <c r="S78" i="77"/>
  <c r="Q78" i="77"/>
  <c r="P78" i="77"/>
  <c r="O78" i="77"/>
  <c r="S76" i="77"/>
  <c r="R76" i="77"/>
  <c r="Q76" i="77"/>
  <c r="P76" i="77"/>
  <c r="O76" i="77"/>
  <c r="A76" i="77"/>
  <c r="S75" i="77"/>
  <c r="R75" i="77"/>
  <c r="Q75" i="77"/>
  <c r="P75" i="77"/>
  <c r="O75" i="77"/>
  <c r="A75" i="77"/>
  <c r="S74" i="77"/>
  <c r="R74" i="77"/>
  <c r="Q74" i="77"/>
  <c r="P74" i="77"/>
  <c r="O74" i="77"/>
  <c r="A74" i="77"/>
  <c r="S73" i="77"/>
  <c r="R73" i="77"/>
  <c r="Q73" i="77"/>
  <c r="P73" i="77"/>
  <c r="O73" i="77"/>
  <c r="A73" i="77"/>
  <c r="S72" i="77"/>
  <c r="R72" i="77"/>
  <c r="Q72" i="77"/>
  <c r="P72" i="77"/>
  <c r="O72" i="77"/>
  <c r="A72" i="77"/>
  <c r="S71" i="77"/>
  <c r="R71" i="77"/>
  <c r="Q71" i="77"/>
  <c r="P71" i="77"/>
  <c r="O71" i="77"/>
  <c r="A71" i="77"/>
  <c r="S70" i="77"/>
  <c r="R70" i="77"/>
  <c r="Q70" i="77"/>
  <c r="P70" i="77"/>
  <c r="O70" i="77"/>
  <c r="B70" i="77"/>
  <c r="A70" i="77"/>
  <c r="R69" i="77"/>
  <c r="Q69" i="77"/>
  <c r="P69" i="77"/>
  <c r="O69" i="77"/>
  <c r="A69" i="77"/>
  <c r="R68" i="77"/>
  <c r="Q68" i="77"/>
  <c r="P68" i="77"/>
  <c r="O68" i="77"/>
  <c r="B68" i="77"/>
  <c r="A68" i="77"/>
  <c r="R67" i="77"/>
  <c r="Q67" i="77"/>
  <c r="P67" i="77"/>
  <c r="O67" i="77"/>
  <c r="B67" i="77"/>
  <c r="A67" i="77"/>
  <c r="R66" i="77"/>
  <c r="Q66" i="77"/>
  <c r="P66" i="77"/>
  <c r="O66" i="77"/>
  <c r="A66" i="77"/>
  <c r="R65" i="77"/>
  <c r="Q65" i="77"/>
  <c r="P65" i="77"/>
  <c r="S65" i="77" s="1"/>
  <c r="O65" i="77"/>
  <c r="A65" i="77"/>
  <c r="S64" i="77"/>
  <c r="R64" i="77"/>
  <c r="Q64" i="77"/>
  <c r="P64" i="77"/>
  <c r="O64" i="77"/>
  <c r="A64" i="77"/>
  <c r="S63" i="77"/>
  <c r="R63" i="77"/>
  <c r="Q63" i="77"/>
  <c r="P63" i="77"/>
  <c r="O63" i="77"/>
  <c r="A63" i="77"/>
  <c r="S62" i="77"/>
  <c r="R62" i="77"/>
  <c r="Q62" i="77"/>
  <c r="P62" i="77"/>
  <c r="O62" i="77"/>
  <c r="B62" i="77"/>
  <c r="A62" i="77"/>
  <c r="R61" i="77"/>
  <c r="Q61" i="77"/>
  <c r="P61" i="77"/>
  <c r="O61" i="77"/>
  <c r="A61" i="77"/>
  <c r="R60" i="77"/>
  <c r="Q60" i="77"/>
  <c r="P60" i="77"/>
  <c r="O60" i="77"/>
  <c r="B60" i="77"/>
  <c r="A60" i="77"/>
  <c r="R59" i="77"/>
  <c r="Q59" i="77"/>
  <c r="P59" i="77"/>
  <c r="O59" i="77"/>
  <c r="B59" i="77"/>
  <c r="A59" i="77"/>
  <c r="R57" i="77"/>
  <c r="G55" i="77"/>
  <c r="K55" i="77" s="1"/>
  <c r="O55" i="77" s="1"/>
  <c r="C83" i="77" s="1"/>
  <c r="G83" i="77" s="1"/>
  <c r="K83" i="77" s="1"/>
  <c r="F55" i="77"/>
  <c r="J55" i="77" s="1"/>
  <c r="N55" i="77" s="1"/>
  <c r="R55" i="77" s="1"/>
  <c r="F83" i="77" s="1"/>
  <c r="J83" i="77" s="1"/>
  <c r="R54" i="77"/>
  <c r="Q54" i="77"/>
  <c r="P54" i="77"/>
  <c r="O54" i="77"/>
  <c r="N54" i="77"/>
  <c r="M54" i="77"/>
  <c r="L54" i="77"/>
  <c r="K54" i="77"/>
  <c r="J54" i="77"/>
  <c r="I54" i="77"/>
  <c r="H54" i="77"/>
  <c r="G54" i="77"/>
  <c r="F54" i="77"/>
  <c r="E54" i="77"/>
  <c r="D54" i="77"/>
  <c r="C54" i="77"/>
  <c r="B53" i="77"/>
  <c r="B81" i="77" s="1"/>
  <c r="B52" i="77"/>
  <c r="B80" i="77" s="1"/>
  <c r="B51" i="77"/>
  <c r="B79" i="77" s="1"/>
  <c r="B50" i="77"/>
  <c r="B78" i="77" s="1"/>
  <c r="B48" i="77"/>
  <c r="B76" i="77" s="1"/>
  <c r="A48" i="77"/>
  <c r="B47" i="77"/>
  <c r="B75" i="77" s="1"/>
  <c r="A47" i="77"/>
  <c r="B46" i="77"/>
  <c r="B74" i="77" s="1"/>
  <c r="A46" i="77"/>
  <c r="B45" i="77"/>
  <c r="B73" i="77" s="1"/>
  <c r="A45" i="77"/>
  <c r="B44" i="77"/>
  <c r="B72" i="77" s="1"/>
  <c r="A44" i="77"/>
  <c r="B43" i="77"/>
  <c r="B71" i="77" s="1"/>
  <c r="A43" i="77"/>
  <c r="B42" i="77"/>
  <c r="A42" i="77"/>
  <c r="B41" i="77"/>
  <c r="B69" i="77" s="1"/>
  <c r="A41" i="77"/>
  <c r="B40" i="77"/>
  <c r="A40" i="77"/>
  <c r="B39" i="77"/>
  <c r="A39" i="77"/>
  <c r="B38" i="77"/>
  <c r="B66" i="77" s="1"/>
  <c r="A38" i="77"/>
  <c r="B37" i="77"/>
  <c r="B65" i="77" s="1"/>
  <c r="A37" i="77"/>
  <c r="B36" i="77"/>
  <c r="B64" i="77" s="1"/>
  <c r="A36" i="77"/>
  <c r="B35" i="77"/>
  <c r="B63" i="77" s="1"/>
  <c r="A35" i="77"/>
  <c r="B34" i="77"/>
  <c r="A34" i="77"/>
  <c r="B33" i="77"/>
  <c r="B61" i="77" s="1"/>
  <c r="A33" i="77"/>
  <c r="B32" i="77"/>
  <c r="A32" i="77"/>
  <c r="B31" i="77"/>
  <c r="A31" i="77"/>
  <c r="G27" i="77"/>
  <c r="K27" i="77" s="1"/>
  <c r="O27" i="77" s="1"/>
  <c r="C55" i="77" s="1"/>
  <c r="F27" i="77"/>
  <c r="J27" i="77" s="1"/>
  <c r="N27" i="77" s="1"/>
  <c r="R27" i="77" s="1"/>
  <c r="R26" i="77"/>
  <c r="Q26" i="77"/>
  <c r="P26" i="77"/>
  <c r="O26" i="77"/>
  <c r="N26" i="77"/>
  <c r="M26" i="77"/>
  <c r="L26" i="77"/>
  <c r="K26" i="77"/>
  <c r="J26" i="77"/>
  <c r="I26" i="77"/>
  <c r="I27" i="77" s="1"/>
  <c r="M27" i="77" s="1"/>
  <c r="Q27" i="77" s="1"/>
  <c r="E55" i="77" s="1"/>
  <c r="H26" i="77"/>
  <c r="G26" i="77"/>
  <c r="F26" i="77"/>
  <c r="E26" i="77"/>
  <c r="E27" i="77" s="1"/>
  <c r="D26" i="77"/>
  <c r="D27" i="77" s="1"/>
  <c r="H27" i="77" s="1"/>
  <c r="L27" i="77" s="1"/>
  <c r="P27" i="77" s="1"/>
  <c r="D55" i="77" s="1"/>
  <c r="C26" i="77"/>
  <c r="C27" i="77" s="1"/>
  <c r="Q84" i="76"/>
  <c r="N82" i="76"/>
  <c r="N83" i="76" s="1"/>
  <c r="M82" i="76"/>
  <c r="L82" i="76"/>
  <c r="K82" i="76"/>
  <c r="J82" i="76"/>
  <c r="I82" i="76"/>
  <c r="H82" i="76"/>
  <c r="G82" i="76"/>
  <c r="F82" i="76"/>
  <c r="E82" i="76"/>
  <c r="D82" i="76"/>
  <c r="C82" i="76"/>
  <c r="Q81" i="76"/>
  <c r="S81" i="76" s="1"/>
  <c r="P81" i="76"/>
  <c r="O81" i="76"/>
  <c r="Q80" i="76"/>
  <c r="P80" i="76"/>
  <c r="O80" i="76"/>
  <c r="Q79" i="76"/>
  <c r="P79" i="76"/>
  <c r="O79" i="76"/>
  <c r="Q78" i="76"/>
  <c r="P78" i="76"/>
  <c r="O78" i="76"/>
  <c r="R76" i="76"/>
  <c r="Q76" i="76"/>
  <c r="P76" i="76"/>
  <c r="O76" i="76"/>
  <c r="S76" i="76" s="1"/>
  <c r="B76" i="76"/>
  <c r="A76" i="76"/>
  <c r="R75" i="76"/>
  <c r="Q75" i="76"/>
  <c r="P75" i="76"/>
  <c r="O75" i="76"/>
  <c r="S75" i="76" s="1"/>
  <c r="A75" i="76"/>
  <c r="S74" i="76"/>
  <c r="R74" i="76"/>
  <c r="Q74" i="76"/>
  <c r="P74" i="76"/>
  <c r="O74" i="76"/>
  <c r="A74" i="76"/>
  <c r="S73" i="76"/>
  <c r="R73" i="76"/>
  <c r="Q73" i="76"/>
  <c r="P73" i="76"/>
  <c r="O73" i="76"/>
  <c r="A73" i="76"/>
  <c r="S72" i="76"/>
  <c r="R72" i="76"/>
  <c r="Q72" i="76"/>
  <c r="P72" i="76"/>
  <c r="O72" i="76"/>
  <c r="A72" i="76"/>
  <c r="S71" i="76"/>
  <c r="R71" i="76"/>
  <c r="Q71" i="76"/>
  <c r="P71" i="76"/>
  <c r="O71" i="76"/>
  <c r="B71" i="76"/>
  <c r="A71" i="76"/>
  <c r="R70" i="76"/>
  <c r="Q70" i="76"/>
  <c r="P70" i="76"/>
  <c r="O70" i="76"/>
  <c r="A70" i="76"/>
  <c r="R69" i="76"/>
  <c r="Q69" i="76"/>
  <c r="P69" i="76"/>
  <c r="O69" i="76"/>
  <c r="B69" i="76"/>
  <c r="A69" i="76"/>
  <c r="R68" i="76"/>
  <c r="Q68" i="76"/>
  <c r="P68" i="76"/>
  <c r="O68" i="76"/>
  <c r="S68" i="76" s="1"/>
  <c r="B68" i="76"/>
  <c r="A68" i="76"/>
  <c r="R67" i="76"/>
  <c r="Q67" i="76"/>
  <c r="P67" i="76"/>
  <c r="O67" i="76"/>
  <c r="A67" i="76"/>
  <c r="R66" i="76"/>
  <c r="Q66" i="76"/>
  <c r="P66" i="76"/>
  <c r="S66" i="76" s="1"/>
  <c r="O66" i="76"/>
  <c r="A66" i="76"/>
  <c r="S65" i="76"/>
  <c r="R65" i="76"/>
  <c r="Q65" i="76"/>
  <c r="P65" i="76"/>
  <c r="O65" i="76"/>
  <c r="A65" i="76"/>
  <c r="S64" i="76"/>
  <c r="R64" i="76"/>
  <c r="Q64" i="76"/>
  <c r="P64" i="76"/>
  <c r="O64" i="76"/>
  <c r="A64" i="76"/>
  <c r="S63" i="76"/>
  <c r="R63" i="76"/>
  <c r="Q63" i="76"/>
  <c r="P63" i="76"/>
  <c r="O63" i="76"/>
  <c r="B63" i="76"/>
  <c r="A63" i="76"/>
  <c r="R62" i="76"/>
  <c r="Q62" i="76"/>
  <c r="P62" i="76"/>
  <c r="O62" i="76"/>
  <c r="B62" i="76"/>
  <c r="A62" i="76"/>
  <c r="R61" i="76"/>
  <c r="Q61" i="76"/>
  <c r="P61" i="76"/>
  <c r="O61" i="76"/>
  <c r="B61" i="76"/>
  <c r="A61" i="76"/>
  <c r="R60" i="76"/>
  <c r="Q60" i="76"/>
  <c r="P60" i="76"/>
  <c r="O60" i="76"/>
  <c r="S60" i="76" s="1"/>
  <c r="B60" i="76"/>
  <c r="A60" i="76"/>
  <c r="R59" i="76"/>
  <c r="Q59" i="76"/>
  <c r="P59" i="76"/>
  <c r="O59" i="76"/>
  <c r="A59" i="76"/>
  <c r="R57" i="76"/>
  <c r="R54" i="76"/>
  <c r="Q54" i="76"/>
  <c r="P54" i="76"/>
  <c r="O54" i="76"/>
  <c r="N54" i="76"/>
  <c r="M54" i="76"/>
  <c r="L54" i="76"/>
  <c r="K54" i="76"/>
  <c r="J54" i="76"/>
  <c r="I54" i="76"/>
  <c r="H54" i="76"/>
  <c r="G54" i="76"/>
  <c r="F54" i="76"/>
  <c r="E54" i="76"/>
  <c r="D54" i="76"/>
  <c r="C54" i="76"/>
  <c r="B53" i="76"/>
  <c r="B81" i="76" s="1"/>
  <c r="B52" i="76"/>
  <c r="B80" i="76" s="1"/>
  <c r="B51" i="76"/>
  <c r="B79" i="76" s="1"/>
  <c r="B50" i="76"/>
  <c r="B78" i="76" s="1"/>
  <c r="B48" i="76"/>
  <c r="A48" i="76"/>
  <c r="B47" i="76"/>
  <c r="B75" i="76" s="1"/>
  <c r="A47" i="76"/>
  <c r="B46" i="76"/>
  <c r="B74" i="76" s="1"/>
  <c r="A46" i="76"/>
  <c r="B45" i="76"/>
  <c r="B73" i="76" s="1"/>
  <c r="A45" i="76"/>
  <c r="B44" i="76"/>
  <c r="B72" i="76" s="1"/>
  <c r="A44" i="76"/>
  <c r="B43" i="76"/>
  <c r="A43" i="76"/>
  <c r="B42" i="76"/>
  <c r="B70" i="76" s="1"/>
  <c r="A42" i="76"/>
  <c r="B41" i="76"/>
  <c r="A41" i="76"/>
  <c r="B40" i="76"/>
  <c r="A40" i="76"/>
  <c r="B39" i="76"/>
  <c r="B67" i="76" s="1"/>
  <c r="A39" i="76"/>
  <c r="B38" i="76"/>
  <c r="B66" i="76" s="1"/>
  <c r="A38" i="76"/>
  <c r="B37" i="76"/>
  <c r="B65" i="76" s="1"/>
  <c r="A37" i="76"/>
  <c r="B36" i="76"/>
  <c r="B64" i="76" s="1"/>
  <c r="A36" i="76"/>
  <c r="B35" i="76"/>
  <c r="A35" i="76"/>
  <c r="B34" i="76"/>
  <c r="A34" i="76"/>
  <c r="B33" i="76"/>
  <c r="A33" i="76"/>
  <c r="B32" i="76"/>
  <c r="A32" i="76"/>
  <c r="B31" i="76"/>
  <c r="B59" i="76" s="1"/>
  <c r="A31" i="76"/>
  <c r="R26" i="76"/>
  <c r="Q26" i="76"/>
  <c r="P26" i="76"/>
  <c r="O26" i="76"/>
  <c r="N26" i="76"/>
  <c r="M26" i="76"/>
  <c r="L26" i="76"/>
  <c r="K26" i="76"/>
  <c r="J26" i="76"/>
  <c r="I26" i="76"/>
  <c r="H26" i="76"/>
  <c r="G26" i="76"/>
  <c r="F26" i="76"/>
  <c r="F27" i="76" s="1"/>
  <c r="J27" i="76" s="1"/>
  <c r="N27" i="76" s="1"/>
  <c r="R27" i="76" s="1"/>
  <c r="F55" i="76" s="1"/>
  <c r="J55" i="76" s="1"/>
  <c r="N55" i="76" s="1"/>
  <c r="R55" i="76" s="1"/>
  <c r="F83" i="76" s="1"/>
  <c r="J83" i="76" s="1"/>
  <c r="E26" i="76"/>
  <c r="E27" i="76" s="1"/>
  <c r="I27" i="76" s="1"/>
  <c r="M27" i="76" s="1"/>
  <c r="Q27" i="76" s="1"/>
  <c r="E55" i="76" s="1"/>
  <c r="I55" i="76" s="1"/>
  <c r="M55" i="76" s="1"/>
  <c r="Q55" i="76" s="1"/>
  <c r="D26" i="76"/>
  <c r="D27" i="76" s="1"/>
  <c r="H27" i="76" s="1"/>
  <c r="L27" i="76" s="1"/>
  <c r="P27" i="76" s="1"/>
  <c r="D55" i="76" s="1"/>
  <c r="H55" i="76" s="1"/>
  <c r="L55" i="76" s="1"/>
  <c r="P55" i="76" s="1"/>
  <c r="D83" i="76" s="1"/>
  <c r="H83" i="76" s="1"/>
  <c r="L83" i="76" s="1"/>
  <c r="C26" i="76"/>
  <c r="C27" i="76" s="1"/>
  <c r="Q84" i="75"/>
  <c r="N82" i="75"/>
  <c r="N83" i="75" s="1"/>
  <c r="M82" i="75"/>
  <c r="L82" i="75"/>
  <c r="K82" i="75"/>
  <c r="J82" i="75"/>
  <c r="I82" i="75"/>
  <c r="H82" i="75"/>
  <c r="G82" i="75"/>
  <c r="F82" i="75"/>
  <c r="E82" i="75"/>
  <c r="D82" i="75"/>
  <c r="C82" i="75"/>
  <c r="S81" i="75"/>
  <c r="Q81" i="75"/>
  <c r="P81" i="75"/>
  <c r="O81" i="75"/>
  <c r="Q80" i="75"/>
  <c r="P80" i="75"/>
  <c r="O80" i="75"/>
  <c r="S80" i="75" s="1"/>
  <c r="S79" i="75"/>
  <c r="Q79" i="75"/>
  <c r="P79" i="75"/>
  <c r="O79" i="75"/>
  <c r="S78" i="75"/>
  <c r="Q78" i="75"/>
  <c r="P78" i="75"/>
  <c r="O78" i="75"/>
  <c r="R76" i="75"/>
  <c r="Q76" i="75"/>
  <c r="P76" i="75"/>
  <c r="O76" i="75"/>
  <c r="S76" i="75" s="1"/>
  <c r="A76" i="75"/>
  <c r="S75" i="75"/>
  <c r="R75" i="75"/>
  <c r="Q75" i="75"/>
  <c r="P75" i="75"/>
  <c r="O75" i="75"/>
  <c r="B75" i="75"/>
  <c r="A75" i="75"/>
  <c r="R74" i="75"/>
  <c r="Q74" i="75"/>
  <c r="P74" i="75"/>
  <c r="O74" i="75"/>
  <c r="A74" i="75"/>
  <c r="S73" i="75"/>
  <c r="R73" i="75"/>
  <c r="Q73" i="75"/>
  <c r="P73" i="75"/>
  <c r="O73" i="75"/>
  <c r="A73" i="75"/>
  <c r="S72" i="75"/>
  <c r="R72" i="75"/>
  <c r="Q72" i="75"/>
  <c r="P72" i="75"/>
  <c r="O72" i="75"/>
  <c r="A72" i="75"/>
  <c r="R71" i="75"/>
  <c r="Q71" i="75"/>
  <c r="P71" i="75"/>
  <c r="O71" i="75"/>
  <c r="B71" i="75"/>
  <c r="A71" i="75"/>
  <c r="S70" i="75"/>
  <c r="R70" i="75"/>
  <c r="Q70" i="75"/>
  <c r="P70" i="75"/>
  <c r="O70" i="75"/>
  <c r="A70" i="75"/>
  <c r="R69" i="75"/>
  <c r="Q69" i="75"/>
  <c r="P69" i="75"/>
  <c r="O69" i="75"/>
  <c r="S69" i="75" s="1"/>
  <c r="A69" i="75"/>
  <c r="R68" i="75"/>
  <c r="Q68" i="75"/>
  <c r="P68" i="75"/>
  <c r="O68" i="75"/>
  <c r="S68" i="75" s="1"/>
  <c r="A68" i="75"/>
  <c r="S67" i="75"/>
  <c r="R67" i="75"/>
  <c r="Q67" i="75"/>
  <c r="P67" i="75"/>
  <c r="O67" i="75"/>
  <c r="B67" i="75"/>
  <c r="A67" i="75"/>
  <c r="R66" i="75"/>
  <c r="Q66" i="75"/>
  <c r="P66" i="75"/>
  <c r="O66" i="75"/>
  <c r="A66" i="75"/>
  <c r="S65" i="75"/>
  <c r="R65" i="75"/>
  <c r="Q65" i="75"/>
  <c r="P65" i="75"/>
  <c r="O65" i="75"/>
  <c r="A65" i="75"/>
  <c r="S64" i="75"/>
  <c r="R64" i="75"/>
  <c r="Q64" i="75"/>
  <c r="P64" i="75"/>
  <c r="O64" i="75"/>
  <c r="A64" i="75"/>
  <c r="R63" i="75"/>
  <c r="Q63" i="75"/>
  <c r="P63" i="75"/>
  <c r="O63" i="75"/>
  <c r="B63" i="75"/>
  <c r="A63" i="75"/>
  <c r="R62" i="75"/>
  <c r="Q62" i="75"/>
  <c r="P62" i="75"/>
  <c r="O62" i="75"/>
  <c r="A62" i="75"/>
  <c r="R61" i="75"/>
  <c r="Q61" i="75"/>
  <c r="P61" i="75"/>
  <c r="O61" i="75"/>
  <c r="B61" i="75"/>
  <c r="A61" i="75"/>
  <c r="R60" i="75"/>
  <c r="Q60" i="75"/>
  <c r="P60" i="75"/>
  <c r="O60" i="75"/>
  <c r="A60" i="75"/>
  <c r="C86" i="75"/>
  <c r="R59" i="75"/>
  <c r="Q59" i="75"/>
  <c r="P59" i="75"/>
  <c r="P82" i="75" s="1"/>
  <c r="O59" i="75"/>
  <c r="B59" i="75"/>
  <c r="A59" i="75"/>
  <c r="R57" i="75"/>
  <c r="R54" i="75"/>
  <c r="Q54" i="75"/>
  <c r="P54" i="75"/>
  <c r="O54" i="75"/>
  <c r="N54" i="75"/>
  <c r="M54" i="75"/>
  <c r="L54" i="75"/>
  <c r="K54" i="75"/>
  <c r="J54" i="75"/>
  <c r="I54" i="75"/>
  <c r="H54" i="75"/>
  <c r="G54" i="75"/>
  <c r="F54" i="75"/>
  <c r="E54" i="75"/>
  <c r="D54" i="75"/>
  <c r="C54" i="75"/>
  <c r="B53" i="75"/>
  <c r="B81" i="75" s="1"/>
  <c r="B52" i="75"/>
  <c r="B80" i="75" s="1"/>
  <c r="B51" i="75"/>
  <c r="B79" i="75" s="1"/>
  <c r="B50" i="75"/>
  <c r="B78" i="75" s="1"/>
  <c r="B48" i="75"/>
  <c r="B76" i="75" s="1"/>
  <c r="A48" i="75"/>
  <c r="B47" i="75"/>
  <c r="A47" i="75"/>
  <c r="B46" i="75"/>
  <c r="B74" i="75" s="1"/>
  <c r="A46" i="75"/>
  <c r="B45" i="75"/>
  <c r="B73" i="75" s="1"/>
  <c r="A45" i="75"/>
  <c r="B44" i="75"/>
  <c r="B72" i="75" s="1"/>
  <c r="A44" i="75"/>
  <c r="B43" i="75"/>
  <c r="A43" i="75"/>
  <c r="B42" i="75"/>
  <c r="B70" i="75" s="1"/>
  <c r="A42" i="75"/>
  <c r="B41" i="75"/>
  <c r="B69" i="75" s="1"/>
  <c r="A41" i="75"/>
  <c r="B40" i="75"/>
  <c r="B68" i="75" s="1"/>
  <c r="A40" i="75"/>
  <c r="B39" i="75"/>
  <c r="A39" i="75"/>
  <c r="B38" i="75"/>
  <c r="B66" i="75" s="1"/>
  <c r="A38" i="75"/>
  <c r="B37" i="75"/>
  <c r="B65" i="75" s="1"/>
  <c r="A37" i="75"/>
  <c r="B36" i="75"/>
  <c r="B64" i="75" s="1"/>
  <c r="A36" i="75"/>
  <c r="B35" i="75"/>
  <c r="A35" i="75"/>
  <c r="B34" i="75"/>
  <c r="B62" i="75" s="1"/>
  <c r="A34" i="75"/>
  <c r="B33" i="75"/>
  <c r="A33" i="75"/>
  <c r="B32" i="75"/>
  <c r="B60" i="75" s="1"/>
  <c r="A32" i="75"/>
  <c r="B31" i="75"/>
  <c r="A31" i="75"/>
  <c r="R27" i="75"/>
  <c r="F55" i="75" s="1"/>
  <c r="J55" i="75" s="1"/>
  <c r="N55" i="75" s="1"/>
  <c r="R55" i="75" s="1"/>
  <c r="F83" i="75" s="1"/>
  <c r="I27" i="75"/>
  <c r="M27" i="75" s="1"/>
  <c r="Q27" i="75" s="1"/>
  <c r="E55" i="75" s="1"/>
  <c r="I55" i="75" s="1"/>
  <c r="M55" i="75" s="1"/>
  <c r="Q55" i="75" s="1"/>
  <c r="E83" i="75" s="1"/>
  <c r="I83" i="75" s="1"/>
  <c r="M83" i="75" s="1"/>
  <c r="R26" i="75"/>
  <c r="Q26" i="75"/>
  <c r="P26" i="75"/>
  <c r="O26" i="75"/>
  <c r="N26" i="75"/>
  <c r="M26" i="75"/>
  <c r="L26" i="75"/>
  <c r="K26" i="75"/>
  <c r="J26" i="75"/>
  <c r="I26" i="75"/>
  <c r="H26" i="75"/>
  <c r="G26" i="75"/>
  <c r="F26" i="75"/>
  <c r="F27" i="75" s="1"/>
  <c r="J27" i="75" s="1"/>
  <c r="N27" i="75" s="1"/>
  <c r="E26" i="75"/>
  <c r="E27" i="75" s="1"/>
  <c r="D26" i="75"/>
  <c r="D27" i="75" s="1"/>
  <c r="C26" i="75"/>
  <c r="C27" i="75" s="1"/>
  <c r="G27" i="75" s="1"/>
  <c r="K27" i="75" s="1"/>
  <c r="O27" i="75" s="1"/>
  <c r="C55" i="75" s="1"/>
  <c r="G55" i="75" s="1"/>
  <c r="K55" i="75" s="1"/>
  <c r="O55" i="75" s="1"/>
  <c r="C83" i="75" s="1"/>
  <c r="G83" i="75" s="1"/>
  <c r="K83" i="75" s="1"/>
  <c r="Q84" i="74"/>
  <c r="N83" i="74"/>
  <c r="G83" i="74"/>
  <c r="K83" i="74" s="1"/>
  <c r="N82" i="74"/>
  <c r="M82" i="74"/>
  <c r="L82" i="74"/>
  <c r="K82" i="74"/>
  <c r="J82" i="74"/>
  <c r="I82" i="74"/>
  <c r="H82" i="74"/>
  <c r="G82" i="74"/>
  <c r="F82" i="74"/>
  <c r="E82" i="74"/>
  <c r="D82" i="74"/>
  <c r="C82" i="74"/>
  <c r="Q81" i="74"/>
  <c r="S81" i="74" s="1"/>
  <c r="P81" i="74"/>
  <c r="O81" i="74"/>
  <c r="B81" i="74"/>
  <c r="S80" i="74"/>
  <c r="Q80" i="74"/>
  <c r="P80" i="74"/>
  <c r="O80" i="74"/>
  <c r="Q79" i="74"/>
  <c r="S79" i="74" s="1"/>
  <c r="P79" i="74"/>
  <c r="O79" i="74"/>
  <c r="Q78" i="74"/>
  <c r="P78" i="74"/>
  <c r="O78" i="74"/>
  <c r="B78" i="74"/>
  <c r="S76" i="74"/>
  <c r="R76" i="74"/>
  <c r="Q76" i="74"/>
  <c r="P76" i="74"/>
  <c r="O76" i="74"/>
  <c r="A76" i="74"/>
  <c r="S75" i="74"/>
  <c r="R75" i="74"/>
  <c r="Q75" i="74"/>
  <c r="P75" i="74"/>
  <c r="O75" i="74"/>
  <c r="A75" i="74"/>
  <c r="S74" i="74"/>
  <c r="R74" i="74"/>
  <c r="Q74" i="74"/>
  <c r="P74" i="74"/>
  <c r="O74" i="74"/>
  <c r="A74" i="74"/>
  <c r="S73" i="74"/>
  <c r="R73" i="74"/>
  <c r="Q73" i="74"/>
  <c r="P73" i="74"/>
  <c r="O73" i="74"/>
  <c r="B73" i="74"/>
  <c r="A73" i="74"/>
  <c r="S72" i="74"/>
  <c r="R72" i="74"/>
  <c r="Q72" i="74"/>
  <c r="P72" i="74"/>
  <c r="O72" i="74"/>
  <c r="A72" i="74"/>
  <c r="R71" i="74"/>
  <c r="Q71" i="74"/>
  <c r="P71" i="74"/>
  <c r="O71" i="74"/>
  <c r="B71" i="74"/>
  <c r="A71" i="74"/>
  <c r="R70" i="74"/>
  <c r="Q70" i="74"/>
  <c r="P70" i="74"/>
  <c r="O70" i="74"/>
  <c r="S70" i="74" s="1"/>
  <c r="B70" i="74"/>
  <c r="A70" i="74"/>
  <c r="R69" i="74"/>
  <c r="Q69" i="74"/>
  <c r="P69" i="74"/>
  <c r="O69" i="74"/>
  <c r="S69" i="74" s="1"/>
  <c r="A69" i="74"/>
  <c r="R68" i="74"/>
  <c r="Q68" i="74"/>
  <c r="P68" i="74"/>
  <c r="O68" i="74"/>
  <c r="A68" i="74"/>
  <c r="S67" i="74"/>
  <c r="R67" i="74"/>
  <c r="Q67" i="74"/>
  <c r="P67" i="74"/>
  <c r="O67" i="74"/>
  <c r="B67" i="74"/>
  <c r="A67" i="74"/>
  <c r="R66" i="74"/>
  <c r="Q66" i="74"/>
  <c r="P66" i="74"/>
  <c r="O66" i="74"/>
  <c r="S66" i="74" s="1"/>
  <c r="B66" i="74"/>
  <c r="A66" i="74"/>
  <c r="S65" i="74"/>
  <c r="R65" i="74"/>
  <c r="Q65" i="74"/>
  <c r="P65" i="74"/>
  <c r="O65" i="74"/>
  <c r="A65" i="74"/>
  <c r="R64" i="74"/>
  <c r="Q64" i="74"/>
  <c r="P64" i="74"/>
  <c r="S64" i="74" s="1"/>
  <c r="O64" i="74"/>
  <c r="A64" i="74"/>
  <c r="R63" i="74"/>
  <c r="Q63" i="74"/>
  <c r="P63" i="74"/>
  <c r="O63" i="74"/>
  <c r="S63" i="74" s="1"/>
  <c r="B63" i="74"/>
  <c r="A63" i="74"/>
  <c r="R62" i="74"/>
  <c r="Q62" i="74"/>
  <c r="P62" i="74"/>
  <c r="O62" i="74"/>
  <c r="B62" i="74"/>
  <c r="A62" i="74"/>
  <c r="R61" i="74"/>
  <c r="Q61" i="74"/>
  <c r="P61" i="74"/>
  <c r="O61" i="74"/>
  <c r="B61" i="74"/>
  <c r="A61" i="74"/>
  <c r="R60" i="74"/>
  <c r="Q60" i="74"/>
  <c r="P60" i="74"/>
  <c r="O60" i="74"/>
  <c r="S60" i="74" s="1"/>
  <c r="A60" i="74"/>
  <c r="C86" i="74"/>
  <c r="R59" i="74"/>
  <c r="Q59" i="74"/>
  <c r="P59" i="74"/>
  <c r="O59" i="74"/>
  <c r="B59" i="74"/>
  <c r="A59" i="74"/>
  <c r="R57" i="74"/>
  <c r="K55" i="74"/>
  <c r="O55" i="74" s="1"/>
  <c r="C83" i="74" s="1"/>
  <c r="J55" i="74"/>
  <c r="N55" i="74" s="1"/>
  <c r="R55" i="74" s="1"/>
  <c r="F83" i="74" s="1"/>
  <c r="J83" i="74" s="1"/>
  <c r="R54" i="74"/>
  <c r="Q54" i="74"/>
  <c r="P54" i="74"/>
  <c r="O54" i="74"/>
  <c r="N54" i="74"/>
  <c r="M54" i="74"/>
  <c r="L54" i="74"/>
  <c r="K54" i="74"/>
  <c r="J54" i="74"/>
  <c r="I54" i="74"/>
  <c r="H54" i="74"/>
  <c r="G54" i="74"/>
  <c r="F54" i="74"/>
  <c r="E54" i="74"/>
  <c r="D54" i="74"/>
  <c r="C54" i="74"/>
  <c r="B53" i="74"/>
  <c r="B52" i="74"/>
  <c r="B80" i="74" s="1"/>
  <c r="B51" i="74"/>
  <c r="B79" i="74" s="1"/>
  <c r="B50" i="74"/>
  <c r="B48" i="74"/>
  <c r="B76" i="74" s="1"/>
  <c r="A48" i="74"/>
  <c r="B47" i="74"/>
  <c r="B75" i="74" s="1"/>
  <c r="A47" i="74"/>
  <c r="B46" i="74"/>
  <c r="B74" i="74" s="1"/>
  <c r="A46" i="74"/>
  <c r="B45" i="74"/>
  <c r="A45" i="74"/>
  <c r="B44" i="74"/>
  <c r="B72" i="74" s="1"/>
  <c r="A44" i="74"/>
  <c r="B43" i="74"/>
  <c r="A43" i="74"/>
  <c r="B42" i="74"/>
  <c r="A42" i="74"/>
  <c r="B41" i="74"/>
  <c r="B69" i="74" s="1"/>
  <c r="A41" i="74"/>
  <c r="B40" i="74"/>
  <c r="B68" i="74" s="1"/>
  <c r="A40" i="74"/>
  <c r="B39" i="74"/>
  <c r="A39" i="74"/>
  <c r="B38" i="74"/>
  <c r="A38" i="74"/>
  <c r="B37" i="74"/>
  <c r="B65" i="74" s="1"/>
  <c r="A37" i="74"/>
  <c r="B36" i="74"/>
  <c r="B64" i="74" s="1"/>
  <c r="A36" i="74"/>
  <c r="B35" i="74"/>
  <c r="A35" i="74"/>
  <c r="B34" i="74"/>
  <c r="A34" i="74"/>
  <c r="B33" i="74"/>
  <c r="A33" i="74"/>
  <c r="B32" i="74"/>
  <c r="B60" i="74" s="1"/>
  <c r="A32" i="74"/>
  <c r="B31" i="74"/>
  <c r="A31" i="74"/>
  <c r="Q27" i="74"/>
  <c r="E55" i="74" s="1"/>
  <c r="I55" i="74" s="1"/>
  <c r="M55" i="74" s="1"/>
  <c r="Q55" i="74" s="1"/>
  <c r="E83" i="74" s="1"/>
  <c r="I83" i="74" s="1"/>
  <c r="M83" i="74" s="1"/>
  <c r="F27" i="74"/>
  <c r="J27" i="74" s="1"/>
  <c r="N27" i="74" s="1"/>
  <c r="R27" i="74" s="1"/>
  <c r="F55" i="74" s="1"/>
  <c r="E27" i="74"/>
  <c r="I27" i="74" s="1"/>
  <c r="M27" i="74" s="1"/>
  <c r="R26" i="74"/>
  <c r="Q26" i="74"/>
  <c r="P26" i="74"/>
  <c r="O26" i="74"/>
  <c r="N26" i="74"/>
  <c r="M26" i="74"/>
  <c r="L26" i="74"/>
  <c r="K26" i="74"/>
  <c r="J26" i="74"/>
  <c r="I26" i="74"/>
  <c r="H26" i="74"/>
  <c r="G26" i="74"/>
  <c r="F26" i="74"/>
  <c r="E26" i="74"/>
  <c r="D26" i="74"/>
  <c r="D27" i="74" s="1"/>
  <c r="H27" i="74" s="1"/>
  <c r="L27" i="74" s="1"/>
  <c r="P27" i="74" s="1"/>
  <c r="D55" i="74" s="1"/>
  <c r="H55" i="74" s="1"/>
  <c r="L55" i="74" s="1"/>
  <c r="P55" i="74" s="1"/>
  <c r="D83" i="74" s="1"/>
  <c r="H83" i="74" s="1"/>
  <c r="L83" i="74" s="1"/>
  <c r="C26" i="74"/>
  <c r="C27" i="74" s="1"/>
  <c r="G27" i="74" s="1"/>
  <c r="K27" i="74" s="1"/>
  <c r="O27" i="74" s="1"/>
  <c r="C55" i="74" s="1"/>
  <c r="G55" i="74" s="1"/>
  <c r="Q84" i="73"/>
  <c r="N82" i="73"/>
  <c r="N83" i="73" s="1"/>
  <c r="M82" i="73"/>
  <c r="L82" i="73"/>
  <c r="K82" i="73"/>
  <c r="J82" i="73"/>
  <c r="I82" i="73"/>
  <c r="H82" i="73"/>
  <c r="G82" i="73"/>
  <c r="F82" i="73"/>
  <c r="E82" i="73"/>
  <c r="D82" i="73"/>
  <c r="C82" i="73"/>
  <c r="Q81" i="73"/>
  <c r="P81" i="73"/>
  <c r="O81" i="73"/>
  <c r="B81" i="73"/>
  <c r="Q80" i="73"/>
  <c r="P80" i="73"/>
  <c r="O80" i="73"/>
  <c r="S79" i="73"/>
  <c r="Q79" i="73"/>
  <c r="P79" i="73"/>
  <c r="O79" i="73"/>
  <c r="S78" i="73"/>
  <c r="Q78" i="73"/>
  <c r="P78" i="73"/>
  <c r="O78" i="73"/>
  <c r="S76" i="73"/>
  <c r="R76" i="73"/>
  <c r="Q76" i="73"/>
  <c r="P76" i="73"/>
  <c r="O76" i="73"/>
  <c r="B76" i="73"/>
  <c r="A76" i="73"/>
  <c r="R75" i="73"/>
  <c r="Q75" i="73"/>
  <c r="P75" i="73"/>
  <c r="O75" i="73"/>
  <c r="S75" i="73" s="1"/>
  <c r="A75" i="73"/>
  <c r="R74" i="73"/>
  <c r="Q74" i="73"/>
  <c r="P74" i="73"/>
  <c r="O74" i="73"/>
  <c r="A74" i="73"/>
  <c r="S73" i="73"/>
  <c r="R73" i="73"/>
  <c r="Q73" i="73"/>
  <c r="P73" i="73"/>
  <c r="O73" i="73"/>
  <c r="B73" i="73"/>
  <c r="A73" i="73"/>
  <c r="R72" i="73"/>
  <c r="Q72" i="73"/>
  <c r="P72" i="73"/>
  <c r="O72" i="73"/>
  <c r="B72" i="73"/>
  <c r="A72" i="73"/>
  <c r="S71" i="73"/>
  <c r="R71" i="73"/>
  <c r="Q71" i="73"/>
  <c r="P71" i="73"/>
  <c r="O71" i="73"/>
  <c r="A71" i="73"/>
  <c r="R70" i="73"/>
  <c r="Q70" i="73"/>
  <c r="P70" i="73"/>
  <c r="O70" i="73"/>
  <c r="S70" i="73" s="1"/>
  <c r="B70" i="73"/>
  <c r="A70" i="73"/>
  <c r="S69" i="73"/>
  <c r="R69" i="73"/>
  <c r="Q69" i="73"/>
  <c r="P69" i="73"/>
  <c r="O69" i="73"/>
  <c r="A69" i="73"/>
  <c r="S68" i="73"/>
  <c r="R68" i="73"/>
  <c r="Q68" i="73"/>
  <c r="P68" i="73"/>
  <c r="O68" i="73"/>
  <c r="B68" i="73"/>
  <c r="A68" i="73"/>
  <c r="R67" i="73"/>
  <c r="Q67" i="73"/>
  <c r="P67" i="73"/>
  <c r="O67" i="73"/>
  <c r="S67" i="73" s="1"/>
  <c r="A67" i="73"/>
  <c r="S66" i="73"/>
  <c r="R66" i="73"/>
  <c r="Q66" i="73"/>
  <c r="P66" i="73"/>
  <c r="O66" i="73"/>
  <c r="A66" i="73"/>
  <c r="R65" i="73"/>
  <c r="Q65" i="73"/>
  <c r="P65" i="73"/>
  <c r="O65" i="73"/>
  <c r="B65" i="73"/>
  <c r="A65" i="73"/>
  <c r="R64" i="73"/>
  <c r="Q64" i="73"/>
  <c r="P64" i="73"/>
  <c r="O64" i="73"/>
  <c r="B64" i="73"/>
  <c r="A64" i="73"/>
  <c r="R63" i="73"/>
  <c r="Q63" i="73"/>
  <c r="P63" i="73"/>
  <c r="S63" i="73" s="1"/>
  <c r="O63" i="73"/>
  <c r="A63" i="73"/>
  <c r="R62" i="73"/>
  <c r="Q62" i="73"/>
  <c r="P62" i="73"/>
  <c r="O62" i="73"/>
  <c r="S62" i="73" s="1"/>
  <c r="B62" i="73"/>
  <c r="A62" i="73"/>
  <c r="R61" i="73"/>
  <c r="Q61" i="73"/>
  <c r="P61" i="73"/>
  <c r="O61" i="73"/>
  <c r="A61" i="73"/>
  <c r="R60" i="73"/>
  <c r="Q60" i="73"/>
  <c r="P60" i="73"/>
  <c r="S60" i="73" s="1"/>
  <c r="O60" i="73"/>
  <c r="B60" i="73"/>
  <c r="A60" i="73"/>
  <c r="R59" i="73"/>
  <c r="Q59" i="73"/>
  <c r="P59" i="73"/>
  <c r="O59" i="73"/>
  <c r="S59" i="73" s="1"/>
  <c r="A59" i="73"/>
  <c r="R57" i="73"/>
  <c r="R54" i="73"/>
  <c r="Q54" i="73"/>
  <c r="P54" i="73"/>
  <c r="O54" i="73"/>
  <c r="N54" i="73"/>
  <c r="M54" i="73"/>
  <c r="L54" i="73"/>
  <c r="K54" i="73"/>
  <c r="J54" i="73"/>
  <c r="I54" i="73"/>
  <c r="H54" i="73"/>
  <c r="G54" i="73"/>
  <c r="F54" i="73"/>
  <c r="E54" i="73"/>
  <c r="D54" i="73"/>
  <c r="C54" i="73"/>
  <c r="B53" i="73"/>
  <c r="B52" i="73"/>
  <c r="B80" i="73" s="1"/>
  <c r="B51" i="73"/>
  <c r="B79" i="73" s="1"/>
  <c r="B50" i="73"/>
  <c r="B78" i="73" s="1"/>
  <c r="B48" i="73"/>
  <c r="A48" i="73"/>
  <c r="B47" i="73"/>
  <c r="B75" i="73" s="1"/>
  <c r="A47" i="73"/>
  <c r="B46" i="73"/>
  <c r="B74" i="73" s="1"/>
  <c r="A46" i="73"/>
  <c r="B45" i="73"/>
  <c r="A45" i="73"/>
  <c r="B44" i="73"/>
  <c r="A44" i="73"/>
  <c r="B43" i="73"/>
  <c r="B71" i="73" s="1"/>
  <c r="A43" i="73"/>
  <c r="B42" i="73"/>
  <c r="A42" i="73"/>
  <c r="B41" i="73"/>
  <c r="B69" i="73" s="1"/>
  <c r="A41" i="73"/>
  <c r="B40" i="73"/>
  <c r="A40" i="73"/>
  <c r="B39" i="73"/>
  <c r="B67" i="73" s="1"/>
  <c r="A39" i="73"/>
  <c r="B38" i="73"/>
  <c r="B66" i="73" s="1"/>
  <c r="A38" i="73"/>
  <c r="B37" i="73"/>
  <c r="A37" i="73"/>
  <c r="B36" i="73"/>
  <c r="A36" i="73"/>
  <c r="B35" i="73"/>
  <c r="B63" i="73" s="1"/>
  <c r="A35" i="73"/>
  <c r="B34" i="73"/>
  <c r="A34" i="73"/>
  <c r="B33" i="73"/>
  <c r="B61" i="73" s="1"/>
  <c r="A33" i="73"/>
  <c r="B32" i="73"/>
  <c r="A32" i="73"/>
  <c r="B31" i="73"/>
  <c r="B59" i="73" s="1"/>
  <c r="A31" i="73"/>
  <c r="M27" i="73"/>
  <c r="Q27" i="73" s="1"/>
  <c r="E55" i="73" s="1"/>
  <c r="I55" i="73" s="1"/>
  <c r="M55" i="73" s="1"/>
  <c r="Q55" i="73" s="1"/>
  <c r="E83" i="73" s="1"/>
  <c r="I83" i="73" s="1"/>
  <c r="M83" i="73" s="1"/>
  <c r="E27" i="73"/>
  <c r="I27" i="73" s="1"/>
  <c r="R26" i="73"/>
  <c r="Q26" i="73"/>
  <c r="P26" i="73"/>
  <c r="O26" i="73"/>
  <c r="N26" i="73"/>
  <c r="M26" i="73"/>
  <c r="L26" i="73"/>
  <c r="K26" i="73"/>
  <c r="J26" i="73"/>
  <c r="I26" i="73"/>
  <c r="H26" i="73"/>
  <c r="G26" i="73"/>
  <c r="F26" i="73"/>
  <c r="F27" i="73" s="1"/>
  <c r="J27" i="73" s="1"/>
  <c r="N27" i="73" s="1"/>
  <c r="R27" i="73" s="1"/>
  <c r="F55" i="73" s="1"/>
  <c r="J55" i="73" s="1"/>
  <c r="N55" i="73" s="1"/>
  <c r="R55" i="73" s="1"/>
  <c r="F83" i="73" s="1"/>
  <c r="J83" i="73" s="1"/>
  <c r="E26" i="73"/>
  <c r="D26" i="73"/>
  <c r="D27" i="73" s="1"/>
  <c r="H27" i="73" s="1"/>
  <c r="L27" i="73" s="1"/>
  <c r="P27" i="73" s="1"/>
  <c r="D55" i="73" s="1"/>
  <c r="H55" i="73" s="1"/>
  <c r="L55" i="73" s="1"/>
  <c r="P55" i="73" s="1"/>
  <c r="D83" i="73" s="1"/>
  <c r="H83" i="73" s="1"/>
  <c r="L83" i="73" s="1"/>
  <c r="C26" i="73"/>
  <c r="C27" i="73" s="1"/>
  <c r="G27" i="73" s="1"/>
  <c r="K27" i="73" s="1"/>
  <c r="O27" i="73" s="1"/>
  <c r="C55" i="73" s="1"/>
  <c r="G55" i="73" s="1"/>
  <c r="K55" i="73" s="1"/>
  <c r="O55" i="73" s="1"/>
  <c r="C83" i="73" s="1"/>
  <c r="G83" i="73" s="1"/>
  <c r="K83" i="73" s="1"/>
  <c r="Q84" i="72"/>
  <c r="N83" i="72"/>
  <c r="N82" i="72"/>
  <c r="M82" i="72"/>
  <c r="L82" i="72"/>
  <c r="K82" i="72"/>
  <c r="J82" i="72"/>
  <c r="I82" i="72"/>
  <c r="H82" i="72"/>
  <c r="G82" i="72"/>
  <c r="F82" i="72"/>
  <c r="E82" i="72"/>
  <c r="D82" i="72"/>
  <c r="C82" i="72"/>
  <c r="Q81" i="72"/>
  <c r="P81" i="72"/>
  <c r="O81" i="72"/>
  <c r="B81" i="72"/>
  <c r="Q80" i="72"/>
  <c r="P80" i="72"/>
  <c r="O80" i="72"/>
  <c r="B80" i="72"/>
  <c r="S79" i="72"/>
  <c r="Q79" i="72"/>
  <c r="P79" i="72"/>
  <c r="O79" i="72"/>
  <c r="B79" i="72"/>
  <c r="S78" i="72"/>
  <c r="Q78" i="72"/>
  <c r="P78" i="72"/>
  <c r="O78" i="72"/>
  <c r="R76" i="72"/>
  <c r="Q76" i="72"/>
  <c r="P76" i="72"/>
  <c r="O76" i="72"/>
  <c r="S76" i="72" s="1"/>
  <c r="A76" i="72"/>
  <c r="S75" i="72"/>
  <c r="R75" i="72"/>
  <c r="Q75" i="72"/>
  <c r="P75" i="72"/>
  <c r="O75" i="72"/>
  <c r="B75" i="72"/>
  <c r="A75" i="72"/>
  <c r="S74" i="72"/>
  <c r="R74" i="72"/>
  <c r="Q74" i="72"/>
  <c r="P74" i="72"/>
  <c r="O74" i="72"/>
  <c r="B74" i="72"/>
  <c r="A74" i="72"/>
  <c r="R73" i="72"/>
  <c r="Q73" i="72"/>
  <c r="P73" i="72"/>
  <c r="O73" i="72"/>
  <c r="A73" i="72"/>
  <c r="S72" i="72"/>
  <c r="R72" i="72"/>
  <c r="Q72" i="72"/>
  <c r="P72" i="72"/>
  <c r="O72" i="72"/>
  <c r="B72" i="72"/>
  <c r="A72" i="72"/>
  <c r="R71" i="72"/>
  <c r="Q71" i="72"/>
  <c r="P71" i="72"/>
  <c r="O71" i="72"/>
  <c r="S71" i="72" s="1"/>
  <c r="B71" i="72"/>
  <c r="A71" i="72"/>
  <c r="R70" i="72"/>
  <c r="Q70" i="72"/>
  <c r="P70" i="72"/>
  <c r="O70" i="72"/>
  <c r="O82" i="72" s="1"/>
  <c r="A70" i="72"/>
  <c r="S69" i="72"/>
  <c r="R69" i="72"/>
  <c r="Q69" i="72"/>
  <c r="P69" i="72"/>
  <c r="O69" i="72"/>
  <c r="A69" i="72"/>
  <c r="R68" i="72"/>
  <c r="Q68" i="72"/>
  <c r="P68" i="72"/>
  <c r="O68" i="72"/>
  <c r="S68" i="72" s="1"/>
  <c r="A68" i="72"/>
  <c r="S67" i="72"/>
  <c r="R67" i="72"/>
  <c r="Q67" i="72"/>
  <c r="P67" i="72"/>
  <c r="O67" i="72"/>
  <c r="B67" i="72"/>
  <c r="A67" i="72"/>
  <c r="R66" i="72"/>
  <c r="Q66" i="72"/>
  <c r="P66" i="72"/>
  <c r="O66" i="72"/>
  <c r="B66" i="72"/>
  <c r="A66" i="72"/>
  <c r="R65" i="72"/>
  <c r="Q65" i="72"/>
  <c r="P65" i="72"/>
  <c r="O65" i="72"/>
  <c r="A65" i="72"/>
  <c r="R64" i="72"/>
  <c r="Q64" i="72"/>
  <c r="P64" i="72"/>
  <c r="S64" i="72" s="1"/>
  <c r="O64" i="72"/>
  <c r="B64" i="72"/>
  <c r="A64" i="72"/>
  <c r="R63" i="72"/>
  <c r="Q63" i="72"/>
  <c r="P63" i="72"/>
  <c r="O63" i="72"/>
  <c r="S63" i="72" s="1"/>
  <c r="B63" i="72"/>
  <c r="A63" i="72"/>
  <c r="R62" i="72"/>
  <c r="Q62" i="72"/>
  <c r="P62" i="72"/>
  <c r="O62" i="72"/>
  <c r="A62" i="72"/>
  <c r="R61" i="72"/>
  <c r="Q61" i="72"/>
  <c r="P61" i="72"/>
  <c r="S61" i="72" s="1"/>
  <c r="O61" i="72"/>
  <c r="A61" i="72"/>
  <c r="R60" i="72"/>
  <c r="Q60" i="72"/>
  <c r="Q82" i="72" s="1"/>
  <c r="P60" i="72"/>
  <c r="O60" i="72"/>
  <c r="S60" i="72" s="1"/>
  <c r="A60" i="72"/>
  <c r="S59" i="72"/>
  <c r="R59" i="72"/>
  <c r="Q59" i="72"/>
  <c r="P59" i="72"/>
  <c r="O59" i="72"/>
  <c r="B59" i="72"/>
  <c r="A59" i="72"/>
  <c r="R57" i="72"/>
  <c r="F55" i="72"/>
  <c r="J55" i="72" s="1"/>
  <c r="N55" i="72" s="1"/>
  <c r="R55" i="72" s="1"/>
  <c r="F83" i="72" s="1"/>
  <c r="J83" i="72" s="1"/>
  <c r="R54" i="72"/>
  <c r="Q54" i="72"/>
  <c r="P54" i="72"/>
  <c r="O54" i="72"/>
  <c r="N54" i="72"/>
  <c r="M54" i="72"/>
  <c r="L54" i="72"/>
  <c r="K54" i="72"/>
  <c r="J54" i="72"/>
  <c r="I54" i="72"/>
  <c r="H54" i="72"/>
  <c r="G54" i="72"/>
  <c r="F54" i="72"/>
  <c r="E54" i="72"/>
  <c r="D54" i="72"/>
  <c r="C54" i="72"/>
  <c r="B53" i="72"/>
  <c r="B52" i="72"/>
  <c r="B51" i="72"/>
  <c r="B50" i="72"/>
  <c r="B78" i="72" s="1"/>
  <c r="B48" i="72"/>
  <c r="B76" i="72" s="1"/>
  <c r="A48" i="72"/>
  <c r="B47" i="72"/>
  <c r="A47" i="72"/>
  <c r="B46" i="72"/>
  <c r="A46" i="72"/>
  <c r="B45" i="72"/>
  <c r="B73" i="72" s="1"/>
  <c r="A45" i="72"/>
  <c r="B44" i="72"/>
  <c r="A44" i="72"/>
  <c r="B43" i="72"/>
  <c r="A43" i="72"/>
  <c r="B42" i="72"/>
  <c r="B70" i="72" s="1"/>
  <c r="A42" i="72"/>
  <c r="B41" i="72"/>
  <c r="B69" i="72" s="1"/>
  <c r="A41" i="72"/>
  <c r="B40" i="72"/>
  <c r="B68" i="72" s="1"/>
  <c r="A40" i="72"/>
  <c r="B39" i="72"/>
  <c r="A39" i="72"/>
  <c r="B38" i="72"/>
  <c r="A38" i="72"/>
  <c r="B37" i="72"/>
  <c r="B65" i="72" s="1"/>
  <c r="A37" i="72"/>
  <c r="B36" i="72"/>
  <c r="A36" i="72"/>
  <c r="B35" i="72"/>
  <c r="A35" i="72"/>
  <c r="B34" i="72"/>
  <c r="B62" i="72" s="1"/>
  <c r="A34" i="72"/>
  <c r="B33" i="72"/>
  <c r="B61" i="72" s="1"/>
  <c r="A33" i="72"/>
  <c r="B32" i="72"/>
  <c r="B60" i="72" s="1"/>
  <c r="A32" i="72"/>
  <c r="B31" i="72"/>
  <c r="A31" i="72"/>
  <c r="F27" i="72"/>
  <c r="J27" i="72" s="1"/>
  <c r="N27" i="72" s="1"/>
  <c r="R27" i="72" s="1"/>
  <c r="E27" i="72"/>
  <c r="I27" i="72" s="1"/>
  <c r="M27" i="72" s="1"/>
  <c r="Q27" i="72" s="1"/>
  <c r="E55" i="72" s="1"/>
  <c r="I55" i="72" s="1"/>
  <c r="M55" i="72" s="1"/>
  <c r="Q55" i="72" s="1"/>
  <c r="E83" i="72" s="1"/>
  <c r="I83" i="72" s="1"/>
  <c r="M83" i="72" s="1"/>
  <c r="R26" i="72"/>
  <c r="Q26" i="72"/>
  <c r="P26" i="72"/>
  <c r="O26" i="72"/>
  <c r="N26" i="72"/>
  <c r="M26" i="72"/>
  <c r="L26" i="72"/>
  <c r="K26" i="72"/>
  <c r="J26" i="72"/>
  <c r="I26" i="72"/>
  <c r="H26" i="72"/>
  <c r="G26" i="72"/>
  <c r="F26" i="72"/>
  <c r="E26" i="72"/>
  <c r="D26" i="72"/>
  <c r="D27" i="72" s="1"/>
  <c r="H27" i="72" s="1"/>
  <c r="L27" i="72" s="1"/>
  <c r="P27" i="72" s="1"/>
  <c r="D55" i="72" s="1"/>
  <c r="H55" i="72" s="1"/>
  <c r="L55" i="72" s="1"/>
  <c r="P55" i="72" s="1"/>
  <c r="D83" i="72" s="1"/>
  <c r="H83" i="72" s="1"/>
  <c r="L83" i="72" s="1"/>
  <c r="C26" i="72"/>
  <c r="C27" i="72" s="1"/>
  <c r="G27" i="72" s="1"/>
  <c r="K27" i="72" s="1"/>
  <c r="O27" i="72" s="1"/>
  <c r="C55" i="72" s="1"/>
  <c r="G55" i="72" s="1"/>
  <c r="K55" i="72" s="1"/>
  <c r="O55" i="72" s="1"/>
  <c r="C83" i="72" s="1"/>
  <c r="G83" i="72" s="1"/>
  <c r="K83" i="72" s="1"/>
  <c r="Q84" i="71"/>
  <c r="N83" i="71"/>
  <c r="I83" i="71"/>
  <c r="M83" i="71" s="1"/>
  <c r="N82" i="71"/>
  <c r="M82" i="71"/>
  <c r="L82" i="71"/>
  <c r="K82" i="71"/>
  <c r="J82" i="71"/>
  <c r="I82" i="71"/>
  <c r="H82" i="71"/>
  <c r="G82" i="71"/>
  <c r="F82" i="71"/>
  <c r="E82" i="71"/>
  <c r="D82" i="71"/>
  <c r="C82" i="71"/>
  <c r="S81" i="71"/>
  <c r="Q81" i="71"/>
  <c r="P81" i="71"/>
  <c r="O81" i="71"/>
  <c r="Q80" i="71"/>
  <c r="P80" i="71"/>
  <c r="O80" i="71"/>
  <c r="Q79" i="71"/>
  <c r="P79" i="71"/>
  <c r="O79" i="71"/>
  <c r="B79" i="71"/>
  <c r="S78" i="71"/>
  <c r="Q78" i="71"/>
  <c r="P78" i="71"/>
  <c r="O78" i="71"/>
  <c r="S76" i="71"/>
  <c r="R76" i="71"/>
  <c r="Q76" i="71"/>
  <c r="P76" i="71"/>
  <c r="O76" i="71"/>
  <c r="A76" i="71"/>
  <c r="S75" i="71"/>
  <c r="R75" i="71"/>
  <c r="Q75" i="71"/>
  <c r="P75" i="71"/>
  <c r="O75" i="71"/>
  <c r="B75" i="71"/>
  <c r="A75" i="71"/>
  <c r="R74" i="71"/>
  <c r="Q74" i="71"/>
  <c r="P74" i="71"/>
  <c r="O74" i="71"/>
  <c r="A74" i="71"/>
  <c r="S73" i="71"/>
  <c r="R73" i="71"/>
  <c r="Q73" i="71"/>
  <c r="P73" i="71"/>
  <c r="O73" i="71"/>
  <c r="B73" i="71"/>
  <c r="A73" i="71"/>
  <c r="R72" i="71"/>
  <c r="Q72" i="71"/>
  <c r="P72" i="71"/>
  <c r="O72" i="71"/>
  <c r="S72" i="71" s="1"/>
  <c r="A72" i="71"/>
  <c r="S71" i="71"/>
  <c r="R71" i="71"/>
  <c r="Q71" i="71"/>
  <c r="P71" i="71"/>
  <c r="O71" i="71"/>
  <c r="A71" i="71"/>
  <c r="S70" i="71"/>
  <c r="R70" i="71"/>
  <c r="Q70" i="71"/>
  <c r="P70" i="71"/>
  <c r="O70" i="71"/>
  <c r="A70" i="71"/>
  <c r="R69" i="71"/>
  <c r="Q69" i="71"/>
  <c r="P69" i="71"/>
  <c r="O69" i="71"/>
  <c r="S69" i="71" s="1"/>
  <c r="A69" i="71"/>
  <c r="S68" i="71"/>
  <c r="R68" i="71"/>
  <c r="Q68" i="71"/>
  <c r="P68" i="71"/>
  <c r="O68" i="71"/>
  <c r="A68" i="71"/>
  <c r="R67" i="71"/>
  <c r="Q67" i="71"/>
  <c r="P67" i="71"/>
  <c r="O67" i="71"/>
  <c r="B67" i="71"/>
  <c r="A67" i="71"/>
  <c r="R66" i="71"/>
  <c r="Q66" i="71"/>
  <c r="P66" i="71"/>
  <c r="O66" i="71"/>
  <c r="A66" i="71"/>
  <c r="R65" i="71"/>
  <c r="Q65" i="71"/>
  <c r="P65" i="71"/>
  <c r="S65" i="71" s="1"/>
  <c r="O65" i="71"/>
  <c r="B65" i="71"/>
  <c r="A65" i="71"/>
  <c r="R64" i="71"/>
  <c r="Q64" i="71"/>
  <c r="P64" i="71"/>
  <c r="O64" i="71"/>
  <c r="S64" i="71" s="1"/>
  <c r="A64" i="71"/>
  <c r="R63" i="71"/>
  <c r="Q63" i="71"/>
  <c r="P63" i="71"/>
  <c r="O63" i="71"/>
  <c r="A63" i="71"/>
  <c r="S62" i="71"/>
  <c r="R62" i="71"/>
  <c r="Q62" i="71"/>
  <c r="P62" i="71"/>
  <c r="O62" i="71"/>
  <c r="A62" i="71"/>
  <c r="R61" i="71"/>
  <c r="Q61" i="71"/>
  <c r="P61" i="71"/>
  <c r="O61" i="71"/>
  <c r="S61" i="71" s="1"/>
  <c r="A61" i="71"/>
  <c r="S60" i="71"/>
  <c r="R60" i="71"/>
  <c r="Q60" i="71"/>
  <c r="P60" i="71"/>
  <c r="O60" i="71"/>
  <c r="A60" i="71"/>
  <c r="R59" i="71"/>
  <c r="Q59" i="71"/>
  <c r="P59" i="71"/>
  <c r="O59" i="71"/>
  <c r="A59" i="71"/>
  <c r="R57" i="71"/>
  <c r="O55" i="71"/>
  <c r="C83" i="71" s="1"/>
  <c r="G83" i="71" s="1"/>
  <c r="K83" i="71" s="1"/>
  <c r="R54" i="71"/>
  <c r="Q54" i="71"/>
  <c r="P54" i="71"/>
  <c r="O54" i="71"/>
  <c r="N54" i="71"/>
  <c r="M54" i="71"/>
  <c r="L54" i="71"/>
  <c r="K54" i="71"/>
  <c r="J54" i="71"/>
  <c r="I54" i="71"/>
  <c r="H54" i="71"/>
  <c r="G54" i="71"/>
  <c r="F54" i="71"/>
  <c r="E54" i="71"/>
  <c r="D54" i="71"/>
  <c r="C54" i="71"/>
  <c r="B53" i="71"/>
  <c r="B81" i="71" s="1"/>
  <c r="B52" i="71"/>
  <c r="B80" i="71" s="1"/>
  <c r="B51" i="71"/>
  <c r="B50" i="71"/>
  <c r="B78" i="71" s="1"/>
  <c r="B48" i="71"/>
  <c r="B76" i="71" s="1"/>
  <c r="A48" i="71"/>
  <c r="B47" i="71"/>
  <c r="A47" i="71"/>
  <c r="B46" i="71"/>
  <c r="B74" i="71" s="1"/>
  <c r="A46" i="71"/>
  <c r="B45" i="71"/>
  <c r="A45" i="71"/>
  <c r="B44" i="71"/>
  <c r="B72" i="71" s="1"/>
  <c r="A44" i="71"/>
  <c r="B43" i="71"/>
  <c r="B71" i="71" s="1"/>
  <c r="A43" i="71"/>
  <c r="B42" i="71"/>
  <c r="B70" i="71" s="1"/>
  <c r="A42" i="71"/>
  <c r="B41" i="71"/>
  <c r="B69" i="71" s="1"/>
  <c r="A41" i="71"/>
  <c r="B40" i="71"/>
  <c r="B68" i="71" s="1"/>
  <c r="A40" i="71"/>
  <c r="B39" i="71"/>
  <c r="A39" i="71"/>
  <c r="B38" i="71"/>
  <c r="B66" i="71" s="1"/>
  <c r="A38" i="71"/>
  <c r="B37" i="71"/>
  <c r="A37" i="71"/>
  <c r="B36" i="71"/>
  <c r="B64" i="71" s="1"/>
  <c r="A36" i="71"/>
  <c r="B35" i="71"/>
  <c r="B63" i="71" s="1"/>
  <c r="A35" i="71"/>
  <c r="B34" i="71"/>
  <c r="B62" i="71" s="1"/>
  <c r="A34" i="71"/>
  <c r="B33" i="71"/>
  <c r="B61" i="71" s="1"/>
  <c r="A33" i="71"/>
  <c r="B32" i="71"/>
  <c r="B60" i="71" s="1"/>
  <c r="A32" i="71"/>
  <c r="B31" i="71"/>
  <c r="B59" i="71" s="1"/>
  <c r="A31" i="71"/>
  <c r="L27" i="71"/>
  <c r="P27" i="71" s="1"/>
  <c r="D55" i="71" s="1"/>
  <c r="H55" i="71" s="1"/>
  <c r="L55" i="71" s="1"/>
  <c r="P55" i="71" s="1"/>
  <c r="D83" i="71" s="1"/>
  <c r="H83" i="71" s="1"/>
  <c r="L83" i="71" s="1"/>
  <c r="F27" i="71"/>
  <c r="J27" i="71" s="1"/>
  <c r="N27" i="71" s="1"/>
  <c r="R27" i="71" s="1"/>
  <c r="R26" i="71"/>
  <c r="Q26" i="71"/>
  <c r="P26" i="71"/>
  <c r="O26" i="71"/>
  <c r="N26" i="71"/>
  <c r="M26" i="71"/>
  <c r="L26" i="71"/>
  <c r="K26" i="71"/>
  <c r="J26" i="71"/>
  <c r="I26" i="71"/>
  <c r="H26" i="71"/>
  <c r="G26" i="71"/>
  <c r="F26" i="71"/>
  <c r="E26" i="71"/>
  <c r="E27" i="71" s="1"/>
  <c r="I27" i="71" s="1"/>
  <c r="M27" i="71" s="1"/>
  <c r="Q27" i="71" s="1"/>
  <c r="E55" i="71" s="1"/>
  <c r="I55" i="71" s="1"/>
  <c r="M55" i="71" s="1"/>
  <c r="Q55" i="71" s="1"/>
  <c r="E83" i="71" s="1"/>
  <c r="D26" i="71"/>
  <c r="D27" i="71" s="1"/>
  <c r="H27" i="71" s="1"/>
  <c r="C26" i="71"/>
  <c r="C27" i="71" s="1"/>
  <c r="G27" i="71" s="1"/>
  <c r="K27" i="71" s="1"/>
  <c r="O27" i="71" s="1"/>
  <c r="C55" i="71" s="1"/>
  <c r="G55" i="71" s="1"/>
  <c r="K55" i="71" s="1"/>
  <c r="Q84" i="70"/>
  <c r="N83" i="70"/>
  <c r="N82" i="70"/>
  <c r="M82" i="70"/>
  <c r="L82" i="70"/>
  <c r="K82" i="70"/>
  <c r="J82" i="70"/>
  <c r="I82" i="70"/>
  <c r="H82" i="70"/>
  <c r="G82" i="70"/>
  <c r="F82" i="70"/>
  <c r="E82" i="70"/>
  <c r="D82" i="70"/>
  <c r="C82" i="70"/>
  <c r="Q81" i="70"/>
  <c r="P81" i="70"/>
  <c r="O81" i="70"/>
  <c r="Q80" i="70"/>
  <c r="S80" i="70" s="1"/>
  <c r="P80" i="70"/>
  <c r="O80" i="70"/>
  <c r="B80" i="70"/>
  <c r="Q79" i="70"/>
  <c r="P79" i="70"/>
  <c r="O79" i="70"/>
  <c r="Q78" i="70"/>
  <c r="P78" i="70"/>
  <c r="O78" i="70"/>
  <c r="R76" i="70"/>
  <c r="Q76" i="70"/>
  <c r="P76" i="70"/>
  <c r="O76" i="70"/>
  <c r="A76" i="70"/>
  <c r="S75" i="70"/>
  <c r="R75" i="70"/>
  <c r="Q75" i="70"/>
  <c r="P75" i="70"/>
  <c r="O75" i="70"/>
  <c r="A75" i="70"/>
  <c r="S74" i="70"/>
  <c r="R74" i="70"/>
  <c r="Q74" i="70"/>
  <c r="P74" i="70"/>
  <c r="O74" i="70"/>
  <c r="A74" i="70"/>
  <c r="R73" i="70"/>
  <c r="Q73" i="70"/>
  <c r="P73" i="70"/>
  <c r="O73" i="70"/>
  <c r="S73" i="70" s="1"/>
  <c r="A73" i="70"/>
  <c r="S72" i="70"/>
  <c r="R72" i="70"/>
  <c r="Q72" i="70"/>
  <c r="P72" i="70"/>
  <c r="O72" i="70"/>
  <c r="B72" i="70"/>
  <c r="A72" i="70"/>
  <c r="R71" i="70"/>
  <c r="Q71" i="70"/>
  <c r="P71" i="70"/>
  <c r="O71" i="70"/>
  <c r="S71" i="70" s="1"/>
  <c r="A71" i="70"/>
  <c r="R70" i="70"/>
  <c r="Q70" i="70"/>
  <c r="P70" i="70"/>
  <c r="O70" i="70"/>
  <c r="S70" i="70" s="1"/>
  <c r="A70" i="70"/>
  <c r="S69" i="70"/>
  <c r="R69" i="70"/>
  <c r="Q69" i="70"/>
  <c r="Q82" i="70" s="1"/>
  <c r="P69" i="70"/>
  <c r="O69" i="70"/>
  <c r="A69" i="70"/>
  <c r="R68" i="70"/>
  <c r="Q68" i="70"/>
  <c r="P68" i="70"/>
  <c r="O68" i="70"/>
  <c r="S68" i="70" s="1"/>
  <c r="B68" i="70"/>
  <c r="A68" i="70"/>
  <c r="R67" i="70"/>
  <c r="Q67" i="70"/>
  <c r="P67" i="70"/>
  <c r="O67" i="70"/>
  <c r="A67" i="70"/>
  <c r="R66" i="70"/>
  <c r="Q66" i="70"/>
  <c r="P66" i="70"/>
  <c r="S66" i="70" s="1"/>
  <c r="O66" i="70"/>
  <c r="A66" i="70"/>
  <c r="R65" i="70"/>
  <c r="Q65" i="70"/>
  <c r="P65" i="70"/>
  <c r="O65" i="70"/>
  <c r="A65" i="70"/>
  <c r="S64" i="70"/>
  <c r="R64" i="70"/>
  <c r="Q64" i="70"/>
  <c r="P64" i="70"/>
  <c r="O64" i="70"/>
  <c r="B64" i="70"/>
  <c r="A64" i="70"/>
  <c r="R63" i="70"/>
  <c r="Q63" i="70"/>
  <c r="P63" i="70"/>
  <c r="O63" i="70"/>
  <c r="A63" i="70"/>
  <c r="R62" i="70"/>
  <c r="Q62" i="70"/>
  <c r="P62" i="70"/>
  <c r="O62" i="70"/>
  <c r="A62" i="70"/>
  <c r="S61" i="70"/>
  <c r="R61" i="70"/>
  <c r="Q61" i="70"/>
  <c r="P61" i="70"/>
  <c r="O61" i="70"/>
  <c r="A61" i="70"/>
  <c r="S60" i="70"/>
  <c r="R60" i="70"/>
  <c r="Q60" i="70"/>
  <c r="P60" i="70"/>
  <c r="O60" i="70"/>
  <c r="B60" i="70"/>
  <c r="A60" i="70"/>
  <c r="S59" i="70"/>
  <c r="R59" i="70"/>
  <c r="Q59" i="70"/>
  <c r="P59" i="70"/>
  <c r="O59" i="70"/>
  <c r="B59" i="70"/>
  <c r="A59" i="70"/>
  <c r="R57" i="70"/>
  <c r="M55" i="70"/>
  <c r="Q55" i="70" s="1"/>
  <c r="E83" i="70" s="1"/>
  <c r="I83" i="70" s="1"/>
  <c r="M83" i="70" s="1"/>
  <c r="H55" i="70"/>
  <c r="L55" i="70" s="1"/>
  <c r="P55" i="70" s="1"/>
  <c r="D83" i="70" s="1"/>
  <c r="H83" i="70" s="1"/>
  <c r="L83" i="70" s="1"/>
  <c r="R54" i="70"/>
  <c r="Q54" i="70"/>
  <c r="P54" i="70"/>
  <c r="O54" i="70"/>
  <c r="N54" i="70"/>
  <c r="M54" i="70"/>
  <c r="L54" i="70"/>
  <c r="K54" i="70"/>
  <c r="J54" i="70"/>
  <c r="I54" i="70"/>
  <c r="H54" i="70"/>
  <c r="G54" i="70"/>
  <c r="F54" i="70"/>
  <c r="E54" i="70"/>
  <c r="D54" i="70"/>
  <c r="C54" i="70"/>
  <c r="B53" i="70"/>
  <c r="B81" i="70" s="1"/>
  <c r="B52" i="70"/>
  <c r="B51" i="70"/>
  <c r="B79" i="70" s="1"/>
  <c r="B50" i="70"/>
  <c r="B78" i="70" s="1"/>
  <c r="B48" i="70"/>
  <c r="B76" i="70" s="1"/>
  <c r="A48" i="70"/>
  <c r="B47" i="70"/>
  <c r="B75" i="70" s="1"/>
  <c r="A47" i="70"/>
  <c r="B46" i="70"/>
  <c r="B74" i="70" s="1"/>
  <c r="A46" i="70"/>
  <c r="B45" i="70"/>
  <c r="B73" i="70" s="1"/>
  <c r="A45" i="70"/>
  <c r="B44" i="70"/>
  <c r="A44" i="70"/>
  <c r="B43" i="70"/>
  <c r="B71" i="70" s="1"/>
  <c r="A43" i="70"/>
  <c r="B42" i="70"/>
  <c r="B70" i="70" s="1"/>
  <c r="A42" i="70"/>
  <c r="B41" i="70"/>
  <c r="B69" i="70" s="1"/>
  <c r="A41" i="70"/>
  <c r="B40" i="70"/>
  <c r="A40" i="70"/>
  <c r="B39" i="70"/>
  <c r="B67" i="70" s="1"/>
  <c r="A39" i="70"/>
  <c r="B38" i="70"/>
  <c r="B66" i="70" s="1"/>
  <c r="A38" i="70"/>
  <c r="B37" i="70"/>
  <c r="B65" i="70" s="1"/>
  <c r="A37" i="70"/>
  <c r="B36" i="70"/>
  <c r="A36" i="70"/>
  <c r="B35" i="70"/>
  <c r="B63" i="70" s="1"/>
  <c r="A35" i="70"/>
  <c r="B34" i="70"/>
  <c r="B62" i="70" s="1"/>
  <c r="A34" i="70"/>
  <c r="B33" i="70"/>
  <c r="B61" i="70" s="1"/>
  <c r="A33" i="70"/>
  <c r="B32" i="70"/>
  <c r="A32" i="70"/>
  <c r="B31" i="70"/>
  <c r="A31" i="70"/>
  <c r="R26" i="70"/>
  <c r="Q26" i="70"/>
  <c r="P26" i="70"/>
  <c r="O26" i="70"/>
  <c r="N26" i="70"/>
  <c r="M26" i="70"/>
  <c r="L26" i="70"/>
  <c r="K26" i="70"/>
  <c r="J26" i="70"/>
  <c r="I26" i="70"/>
  <c r="H26" i="70"/>
  <c r="G26" i="70"/>
  <c r="F26" i="70"/>
  <c r="F27" i="70" s="1"/>
  <c r="J27" i="70" s="1"/>
  <c r="N27" i="70" s="1"/>
  <c r="R27" i="70" s="1"/>
  <c r="F55" i="70" s="1"/>
  <c r="J55" i="70" s="1"/>
  <c r="N55" i="70" s="1"/>
  <c r="R55" i="70" s="1"/>
  <c r="F83" i="70" s="1"/>
  <c r="J83" i="70" s="1"/>
  <c r="E26" i="70"/>
  <c r="E27" i="70" s="1"/>
  <c r="I27" i="70" s="1"/>
  <c r="M27" i="70" s="1"/>
  <c r="Q27" i="70" s="1"/>
  <c r="E55" i="70" s="1"/>
  <c r="I55" i="70" s="1"/>
  <c r="D26" i="70"/>
  <c r="D27" i="70" s="1"/>
  <c r="H27" i="70" s="1"/>
  <c r="L27" i="70" s="1"/>
  <c r="P27" i="70" s="1"/>
  <c r="D55" i="70" s="1"/>
  <c r="C26" i="70"/>
  <c r="C27" i="70" s="1"/>
  <c r="G27" i="70" s="1"/>
  <c r="K27" i="70" s="1"/>
  <c r="O27" i="70" s="1"/>
  <c r="C55" i="70" s="1"/>
  <c r="G55" i="70" s="1"/>
  <c r="K55" i="70" s="1"/>
  <c r="O55" i="70" s="1"/>
  <c r="C83" i="70" s="1"/>
  <c r="G83" i="70" s="1"/>
  <c r="K83" i="70" s="1"/>
  <c r="C86" i="69"/>
  <c r="Q84" i="69"/>
  <c r="D83" i="69"/>
  <c r="H83" i="69" s="1"/>
  <c r="L83" i="69" s="1"/>
  <c r="N82" i="69"/>
  <c r="N83" i="69" s="1"/>
  <c r="M82" i="69"/>
  <c r="L82" i="69"/>
  <c r="K82" i="69"/>
  <c r="J82" i="69"/>
  <c r="I82" i="69"/>
  <c r="H82" i="69"/>
  <c r="G82" i="69"/>
  <c r="F82" i="69"/>
  <c r="E82" i="69"/>
  <c r="D82" i="69"/>
  <c r="C82" i="69"/>
  <c r="S81" i="69"/>
  <c r="Q81" i="69"/>
  <c r="P81" i="69"/>
  <c r="O81" i="69"/>
  <c r="S80" i="69"/>
  <c r="Q80" i="69"/>
  <c r="P80" i="69"/>
  <c r="O80" i="69"/>
  <c r="S79" i="69"/>
  <c r="Q79" i="69"/>
  <c r="P79" i="69"/>
  <c r="O79" i="69"/>
  <c r="B79" i="69"/>
  <c r="Q78" i="69"/>
  <c r="S78" i="69" s="1"/>
  <c r="P78" i="69"/>
  <c r="O78" i="69"/>
  <c r="B78" i="69"/>
  <c r="S76" i="69"/>
  <c r="R76" i="69"/>
  <c r="Q76" i="69"/>
  <c r="P76" i="69"/>
  <c r="O76" i="69"/>
  <c r="A76" i="69"/>
  <c r="R75" i="69"/>
  <c r="Q75" i="69"/>
  <c r="P75" i="69"/>
  <c r="O75" i="69"/>
  <c r="S75" i="69" s="1"/>
  <c r="B75" i="69"/>
  <c r="A75" i="69"/>
  <c r="S74" i="69"/>
  <c r="R74" i="69"/>
  <c r="Q74" i="69"/>
  <c r="P74" i="69"/>
  <c r="O74" i="69"/>
  <c r="A74" i="69"/>
  <c r="S73" i="69"/>
  <c r="R73" i="69"/>
  <c r="Q73" i="69"/>
  <c r="P73" i="69"/>
  <c r="O73" i="69"/>
  <c r="B73" i="69"/>
  <c r="A73" i="69"/>
  <c r="R72" i="69"/>
  <c r="Q72" i="69"/>
  <c r="P72" i="69"/>
  <c r="O72" i="69"/>
  <c r="S72" i="69" s="1"/>
  <c r="A72" i="69"/>
  <c r="S71" i="69"/>
  <c r="R71" i="69"/>
  <c r="Q71" i="69"/>
  <c r="P71" i="69"/>
  <c r="O71" i="69"/>
  <c r="B71" i="69"/>
  <c r="A71" i="69"/>
  <c r="R70" i="69"/>
  <c r="Q70" i="69"/>
  <c r="P70" i="69"/>
  <c r="O70" i="69"/>
  <c r="B70" i="69"/>
  <c r="A70" i="69"/>
  <c r="R69" i="69"/>
  <c r="Q69" i="69"/>
  <c r="P69" i="69"/>
  <c r="O69" i="69"/>
  <c r="A69" i="69"/>
  <c r="R68" i="69"/>
  <c r="Q68" i="69"/>
  <c r="P68" i="69"/>
  <c r="S68" i="69" s="1"/>
  <c r="O68" i="69"/>
  <c r="A68" i="69"/>
  <c r="R67" i="69"/>
  <c r="Q67" i="69"/>
  <c r="P67" i="69"/>
  <c r="O67" i="69"/>
  <c r="S67" i="69" s="1"/>
  <c r="B67" i="69"/>
  <c r="A67" i="69"/>
  <c r="R66" i="69"/>
  <c r="Q66" i="69"/>
  <c r="P66" i="69"/>
  <c r="O66" i="69"/>
  <c r="A66" i="69"/>
  <c r="R65" i="69"/>
  <c r="Q65" i="69"/>
  <c r="P65" i="69"/>
  <c r="S65" i="69" s="1"/>
  <c r="O65" i="69"/>
  <c r="B65" i="69"/>
  <c r="A65" i="69"/>
  <c r="R64" i="69"/>
  <c r="Q64" i="69"/>
  <c r="P64" i="69"/>
  <c r="O64" i="69"/>
  <c r="S64" i="69" s="1"/>
  <c r="A64" i="69"/>
  <c r="S63" i="69"/>
  <c r="R63" i="69"/>
  <c r="Q63" i="69"/>
  <c r="P63" i="69"/>
  <c r="O63" i="69"/>
  <c r="B63" i="69"/>
  <c r="A63" i="69"/>
  <c r="S62" i="69"/>
  <c r="R62" i="69"/>
  <c r="Q62" i="69"/>
  <c r="P62" i="69"/>
  <c r="O62" i="69"/>
  <c r="B62" i="69"/>
  <c r="A62" i="69"/>
  <c r="R61" i="69"/>
  <c r="Q61" i="69"/>
  <c r="P61" i="69"/>
  <c r="O61" i="69"/>
  <c r="A61" i="69"/>
  <c r="R60" i="69"/>
  <c r="Q60" i="69"/>
  <c r="P60" i="69"/>
  <c r="O60" i="69"/>
  <c r="A60" i="69"/>
  <c r="R59" i="69"/>
  <c r="Q59" i="69"/>
  <c r="P59" i="69"/>
  <c r="O59" i="69"/>
  <c r="B59" i="69"/>
  <c r="A59" i="69"/>
  <c r="R57" i="69"/>
  <c r="O55" i="69"/>
  <c r="C83" i="69" s="1"/>
  <c r="G83" i="69" s="1"/>
  <c r="K83" i="69" s="1"/>
  <c r="R54" i="69"/>
  <c r="Q54" i="69"/>
  <c r="P54" i="69"/>
  <c r="O54" i="69"/>
  <c r="N54" i="69"/>
  <c r="M54" i="69"/>
  <c r="L54" i="69"/>
  <c r="K54" i="69"/>
  <c r="J54" i="69"/>
  <c r="I54" i="69"/>
  <c r="H54" i="69"/>
  <c r="G54" i="69"/>
  <c r="F54" i="69"/>
  <c r="E54" i="69"/>
  <c r="D54" i="69"/>
  <c r="C54" i="69"/>
  <c r="B53" i="69"/>
  <c r="B81" i="69" s="1"/>
  <c r="B52" i="69"/>
  <c r="B80" i="69" s="1"/>
  <c r="B51" i="69"/>
  <c r="B50" i="69"/>
  <c r="B48" i="69"/>
  <c r="B76" i="69" s="1"/>
  <c r="A48" i="69"/>
  <c r="B47" i="69"/>
  <c r="A47" i="69"/>
  <c r="B46" i="69"/>
  <c r="B74" i="69" s="1"/>
  <c r="A46" i="69"/>
  <c r="B45" i="69"/>
  <c r="A45" i="69"/>
  <c r="B44" i="69"/>
  <c r="B72" i="69" s="1"/>
  <c r="A44" i="69"/>
  <c r="B43" i="69"/>
  <c r="A43" i="69"/>
  <c r="B42" i="69"/>
  <c r="A42" i="69"/>
  <c r="B41" i="69"/>
  <c r="B69" i="69" s="1"/>
  <c r="A41" i="69"/>
  <c r="B40" i="69"/>
  <c r="B68" i="69" s="1"/>
  <c r="A40" i="69"/>
  <c r="B39" i="69"/>
  <c r="A39" i="69"/>
  <c r="B38" i="69"/>
  <c r="B66" i="69" s="1"/>
  <c r="A38" i="69"/>
  <c r="B37" i="69"/>
  <c r="A37" i="69"/>
  <c r="B36" i="69"/>
  <c r="B64" i="69" s="1"/>
  <c r="A36" i="69"/>
  <c r="B35" i="69"/>
  <c r="A35" i="69"/>
  <c r="B34" i="69"/>
  <c r="A34" i="69"/>
  <c r="B33" i="69"/>
  <c r="B61" i="69" s="1"/>
  <c r="A33" i="69"/>
  <c r="B32" i="69"/>
  <c r="B60" i="69" s="1"/>
  <c r="A32" i="69"/>
  <c r="B31" i="69"/>
  <c r="A31" i="69"/>
  <c r="O27" i="69"/>
  <c r="C55" i="69" s="1"/>
  <c r="G55" i="69" s="1"/>
  <c r="K55" i="69" s="1"/>
  <c r="I27" i="69"/>
  <c r="M27" i="69" s="1"/>
  <c r="Q27" i="69" s="1"/>
  <c r="E55" i="69" s="1"/>
  <c r="I55" i="69" s="1"/>
  <c r="M55" i="69" s="1"/>
  <c r="Q55" i="69" s="1"/>
  <c r="E83" i="69" s="1"/>
  <c r="I83" i="69" s="1"/>
  <c r="M83" i="69" s="1"/>
  <c r="G27" i="69"/>
  <c r="K27" i="69" s="1"/>
  <c r="R26" i="69"/>
  <c r="Q26" i="69"/>
  <c r="P26" i="69"/>
  <c r="O26" i="69"/>
  <c r="N26" i="69"/>
  <c r="M26" i="69"/>
  <c r="L26" i="69"/>
  <c r="K26" i="69"/>
  <c r="J26" i="69"/>
  <c r="I26" i="69"/>
  <c r="H26" i="69"/>
  <c r="G26" i="69"/>
  <c r="F26" i="69"/>
  <c r="F27" i="69" s="1"/>
  <c r="J27" i="69" s="1"/>
  <c r="N27" i="69" s="1"/>
  <c r="R27" i="69" s="1"/>
  <c r="F55" i="69" s="1"/>
  <c r="J55" i="69" s="1"/>
  <c r="N55" i="69" s="1"/>
  <c r="R55" i="69" s="1"/>
  <c r="F83" i="69" s="1"/>
  <c r="J83" i="69" s="1"/>
  <c r="E26" i="69"/>
  <c r="E27" i="69" s="1"/>
  <c r="D26" i="69"/>
  <c r="D27" i="69" s="1"/>
  <c r="H27" i="69" s="1"/>
  <c r="L27" i="69" s="1"/>
  <c r="P27" i="69" s="1"/>
  <c r="D55" i="69" s="1"/>
  <c r="H55" i="69" s="1"/>
  <c r="L55" i="69" s="1"/>
  <c r="P55" i="69" s="1"/>
  <c r="C26" i="69"/>
  <c r="C27" i="69" s="1"/>
  <c r="Q84" i="68"/>
  <c r="N82" i="68"/>
  <c r="N83" i="68" s="1"/>
  <c r="M82" i="68"/>
  <c r="L82" i="68"/>
  <c r="K82" i="68"/>
  <c r="J82" i="68"/>
  <c r="I82" i="68"/>
  <c r="H82" i="68"/>
  <c r="G82" i="68"/>
  <c r="F82" i="68"/>
  <c r="E82" i="68"/>
  <c r="D82" i="68"/>
  <c r="C82" i="68"/>
  <c r="Q81" i="68"/>
  <c r="P81" i="68"/>
  <c r="O81" i="68"/>
  <c r="S81" i="68" s="1"/>
  <c r="B81" i="68"/>
  <c r="Q80" i="68"/>
  <c r="P80" i="68"/>
  <c r="O80" i="68"/>
  <c r="Q79" i="68"/>
  <c r="P79" i="68"/>
  <c r="O79" i="68"/>
  <c r="Q78" i="68"/>
  <c r="P78" i="68"/>
  <c r="O78" i="68"/>
  <c r="R76" i="68"/>
  <c r="Q76" i="68"/>
  <c r="P76" i="68"/>
  <c r="O76" i="68"/>
  <c r="S76" i="68" s="1"/>
  <c r="B76" i="68"/>
  <c r="A76" i="68"/>
  <c r="R75" i="68"/>
  <c r="Q75" i="68"/>
  <c r="P75" i="68"/>
  <c r="O75" i="68"/>
  <c r="B75" i="68"/>
  <c r="A75" i="68"/>
  <c r="S74" i="68"/>
  <c r="R74" i="68"/>
  <c r="Q74" i="68"/>
  <c r="P74" i="68"/>
  <c r="O74" i="68"/>
  <c r="A74" i="68"/>
  <c r="R73" i="68"/>
  <c r="Q73" i="68"/>
  <c r="P73" i="68"/>
  <c r="O73" i="68"/>
  <c r="S73" i="68" s="1"/>
  <c r="A73" i="68"/>
  <c r="S72" i="68"/>
  <c r="R72" i="68"/>
  <c r="Q72" i="68"/>
  <c r="P72" i="68"/>
  <c r="O72" i="68"/>
  <c r="B72" i="68"/>
  <c r="A72" i="68"/>
  <c r="S71" i="68"/>
  <c r="R71" i="68"/>
  <c r="Q71" i="68"/>
  <c r="P71" i="68"/>
  <c r="O71" i="68"/>
  <c r="B71" i="68"/>
  <c r="A71" i="68"/>
  <c r="R70" i="68"/>
  <c r="Q70" i="68"/>
  <c r="P70" i="68"/>
  <c r="O70" i="68"/>
  <c r="A70" i="68"/>
  <c r="R69" i="68"/>
  <c r="Q69" i="68"/>
  <c r="P69" i="68"/>
  <c r="S69" i="68" s="1"/>
  <c r="O69" i="68"/>
  <c r="A69" i="68"/>
  <c r="R68" i="68"/>
  <c r="Q68" i="68"/>
  <c r="P68" i="68"/>
  <c r="O68" i="68"/>
  <c r="B68" i="68"/>
  <c r="A68" i="68"/>
  <c r="S67" i="68"/>
  <c r="R67" i="68"/>
  <c r="Q67" i="68"/>
  <c r="P67" i="68"/>
  <c r="O67" i="68"/>
  <c r="B67" i="68"/>
  <c r="A67" i="68"/>
  <c r="S66" i="68"/>
  <c r="R66" i="68"/>
  <c r="Q66" i="68"/>
  <c r="P66" i="68"/>
  <c r="O66" i="68"/>
  <c r="A66" i="68"/>
  <c r="R65" i="68"/>
  <c r="Q65" i="68"/>
  <c r="P65" i="68"/>
  <c r="O65" i="68"/>
  <c r="S65" i="68" s="1"/>
  <c r="A65" i="68"/>
  <c r="S64" i="68"/>
  <c r="R64" i="68"/>
  <c r="Q64" i="68"/>
  <c r="P64" i="68"/>
  <c r="O64" i="68"/>
  <c r="B64" i="68"/>
  <c r="A64" i="68"/>
  <c r="R63" i="68"/>
  <c r="Q63" i="68"/>
  <c r="P63" i="68"/>
  <c r="O63" i="68"/>
  <c r="B63" i="68"/>
  <c r="A63" i="68"/>
  <c r="R62" i="68"/>
  <c r="Q62" i="68"/>
  <c r="P62" i="68"/>
  <c r="O62" i="68"/>
  <c r="A62" i="68"/>
  <c r="R61" i="68"/>
  <c r="Q61" i="68"/>
  <c r="P61" i="68"/>
  <c r="S61" i="68" s="1"/>
  <c r="O61" i="68"/>
  <c r="B61" i="68"/>
  <c r="A61" i="68"/>
  <c r="R60" i="68"/>
  <c r="Q60" i="68"/>
  <c r="P60" i="68"/>
  <c r="O60" i="68"/>
  <c r="S60" i="68" s="1"/>
  <c r="A60" i="68"/>
  <c r="R59" i="68"/>
  <c r="Q59" i="68"/>
  <c r="Q82" i="68" s="1"/>
  <c r="P59" i="68"/>
  <c r="O59" i="68"/>
  <c r="B59" i="68"/>
  <c r="A59" i="68"/>
  <c r="R57" i="68"/>
  <c r="P55" i="68"/>
  <c r="D83" i="68" s="1"/>
  <c r="H83" i="68" s="1"/>
  <c r="L83" i="68" s="1"/>
  <c r="N55" i="68"/>
  <c r="R55" i="68" s="1"/>
  <c r="F83" i="68" s="1"/>
  <c r="J83" i="68" s="1"/>
  <c r="R54" i="68"/>
  <c r="Q54" i="68"/>
  <c r="P54" i="68"/>
  <c r="O54" i="68"/>
  <c r="N54" i="68"/>
  <c r="M54" i="68"/>
  <c r="L54" i="68"/>
  <c r="K54" i="68"/>
  <c r="J54" i="68"/>
  <c r="I54" i="68"/>
  <c r="H54" i="68"/>
  <c r="G54" i="68"/>
  <c r="F54" i="68"/>
  <c r="E54" i="68"/>
  <c r="D54" i="68"/>
  <c r="C54" i="68"/>
  <c r="B53" i="68"/>
  <c r="B52" i="68"/>
  <c r="B80" i="68" s="1"/>
  <c r="B51" i="68"/>
  <c r="B79" i="68" s="1"/>
  <c r="B50" i="68"/>
  <c r="B78" i="68" s="1"/>
  <c r="B48" i="68"/>
  <c r="A48" i="68"/>
  <c r="B47" i="68"/>
  <c r="A47" i="68"/>
  <c r="B46" i="68"/>
  <c r="B74" i="68" s="1"/>
  <c r="A46" i="68"/>
  <c r="B45" i="68"/>
  <c r="B73" i="68" s="1"/>
  <c r="A45" i="68"/>
  <c r="B44" i="68"/>
  <c r="A44" i="68"/>
  <c r="B43" i="68"/>
  <c r="A43" i="68"/>
  <c r="B42" i="68"/>
  <c r="B70" i="68" s="1"/>
  <c r="A42" i="68"/>
  <c r="B41" i="68"/>
  <c r="B69" i="68" s="1"/>
  <c r="A41" i="68"/>
  <c r="B40" i="68"/>
  <c r="A40" i="68"/>
  <c r="B39" i="68"/>
  <c r="A39" i="68"/>
  <c r="B38" i="68"/>
  <c r="B66" i="68" s="1"/>
  <c r="A38" i="68"/>
  <c r="B37" i="68"/>
  <c r="B65" i="68" s="1"/>
  <c r="A37" i="68"/>
  <c r="B36" i="68"/>
  <c r="A36" i="68"/>
  <c r="B35" i="68"/>
  <c r="A35" i="68"/>
  <c r="B34" i="68"/>
  <c r="B62" i="68" s="1"/>
  <c r="A34" i="68"/>
  <c r="B33" i="68"/>
  <c r="A33" i="68"/>
  <c r="B32" i="68"/>
  <c r="B60" i="68" s="1"/>
  <c r="A32" i="68"/>
  <c r="B31" i="68"/>
  <c r="A31" i="68"/>
  <c r="H27" i="68"/>
  <c r="L27" i="68" s="1"/>
  <c r="P27" i="68" s="1"/>
  <c r="D55" i="68" s="1"/>
  <c r="H55" i="68" s="1"/>
  <c r="L55" i="68" s="1"/>
  <c r="R26" i="68"/>
  <c r="Q26" i="68"/>
  <c r="P26" i="68"/>
  <c r="O26" i="68"/>
  <c r="N26" i="68"/>
  <c r="M26" i="68"/>
  <c r="L26" i="68"/>
  <c r="K26" i="68"/>
  <c r="J26" i="68"/>
  <c r="I26" i="68"/>
  <c r="H26" i="68"/>
  <c r="G26" i="68"/>
  <c r="F26" i="68"/>
  <c r="F27" i="68" s="1"/>
  <c r="J27" i="68" s="1"/>
  <c r="N27" i="68" s="1"/>
  <c r="R27" i="68" s="1"/>
  <c r="F55" i="68" s="1"/>
  <c r="J55" i="68" s="1"/>
  <c r="E26" i="68"/>
  <c r="E27" i="68" s="1"/>
  <c r="I27" i="68" s="1"/>
  <c r="M27" i="68" s="1"/>
  <c r="Q27" i="68" s="1"/>
  <c r="E55" i="68" s="1"/>
  <c r="I55" i="68" s="1"/>
  <c r="M55" i="68" s="1"/>
  <c r="Q55" i="68" s="1"/>
  <c r="E83" i="68" s="1"/>
  <c r="I83" i="68" s="1"/>
  <c r="M83" i="68" s="1"/>
  <c r="D26" i="68"/>
  <c r="D27" i="68" s="1"/>
  <c r="C26" i="68"/>
  <c r="C27" i="68" s="1"/>
  <c r="G27" i="68" s="1"/>
  <c r="K27" i="68" s="1"/>
  <c r="O27" i="68" s="1"/>
  <c r="C55" i="68" s="1"/>
  <c r="G55" i="68" s="1"/>
  <c r="K55" i="68" s="1"/>
  <c r="O55" i="68" s="1"/>
  <c r="C83" i="68" s="1"/>
  <c r="G83" i="68" s="1"/>
  <c r="K83" i="68" s="1"/>
  <c r="Q84" i="67"/>
  <c r="N83" i="67"/>
  <c r="N82" i="67"/>
  <c r="M82" i="67"/>
  <c r="L82" i="67"/>
  <c r="K82" i="67"/>
  <c r="J82" i="67"/>
  <c r="I82" i="67"/>
  <c r="H82" i="67"/>
  <c r="G82" i="67"/>
  <c r="F82" i="67"/>
  <c r="E82" i="67"/>
  <c r="D82" i="67"/>
  <c r="C82" i="67"/>
  <c r="Q81" i="67"/>
  <c r="P81" i="67"/>
  <c r="O81" i="67"/>
  <c r="S81" i="67" s="1"/>
  <c r="S80" i="67"/>
  <c r="Q80" i="67"/>
  <c r="P80" i="67"/>
  <c r="O80" i="67"/>
  <c r="Q79" i="67"/>
  <c r="P79" i="67"/>
  <c r="O79" i="67"/>
  <c r="Q78" i="67"/>
  <c r="P78" i="67"/>
  <c r="O78" i="67"/>
  <c r="S76" i="67"/>
  <c r="R76" i="67"/>
  <c r="Q76" i="67"/>
  <c r="P76" i="67"/>
  <c r="O76" i="67"/>
  <c r="A76" i="67"/>
  <c r="R75" i="67"/>
  <c r="Q75" i="67"/>
  <c r="P75" i="67"/>
  <c r="O75" i="67"/>
  <c r="A75" i="67"/>
  <c r="R74" i="67"/>
  <c r="Q74" i="67"/>
  <c r="P74" i="67"/>
  <c r="O74" i="67"/>
  <c r="A74" i="67"/>
  <c r="S73" i="67"/>
  <c r="R73" i="67"/>
  <c r="Q73" i="67"/>
  <c r="P73" i="67"/>
  <c r="O73" i="67"/>
  <c r="B73" i="67"/>
  <c r="A73" i="67"/>
  <c r="R72" i="67"/>
  <c r="Q72" i="67"/>
  <c r="P72" i="67"/>
  <c r="O72" i="67"/>
  <c r="B72" i="67"/>
  <c r="A72" i="67"/>
  <c r="R71" i="67"/>
  <c r="Q71" i="67"/>
  <c r="P71" i="67"/>
  <c r="O71" i="67"/>
  <c r="A71" i="67"/>
  <c r="R70" i="67"/>
  <c r="Q70" i="67"/>
  <c r="P70" i="67"/>
  <c r="S70" i="67" s="1"/>
  <c r="O70" i="67"/>
  <c r="B70" i="67"/>
  <c r="A70" i="67"/>
  <c r="R69" i="67"/>
  <c r="Q69" i="67"/>
  <c r="P69" i="67"/>
  <c r="O69" i="67"/>
  <c r="S69" i="67" s="1"/>
  <c r="B69" i="67"/>
  <c r="A69" i="67"/>
  <c r="S68" i="67"/>
  <c r="R68" i="67"/>
  <c r="Q68" i="67"/>
  <c r="P68" i="67"/>
  <c r="O68" i="67"/>
  <c r="A68" i="67"/>
  <c r="R67" i="67"/>
  <c r="Q67" i="67"/>
  <c r="P67" i="67"/>
  <c r="O67" i="67"/>
  <c r="A67" i="67"/>
  <c r="R66" i="67"/>
  <c r="Q66" i="67"/>
  <c r="P66" i="67"/>
  <c r="O66" i="67"/>
  <c r="S66" i="67" s="1"/>
  <c r="A66" i="67"/>
  <c r="S65" i="67"/>
  <c r="R65" i="67"/>
  <c r="Q65" i="67"/>
  <c r="P65" i="67"/>
  <c r="O65" i="67"/>
  <c r="A65" i="67"/>
  <c r="R64" i="67"/>
  <c r="Q64" i="67"/>
  <c r="P64" i="67"/>
  <c r="O64" i="67"/>
  <c r="A64" i="67"/>
  <c r="R63" i="67"/>
  <c r="Q63" i="67"/>
  <c r="P63" i="67"/>
  <c r="S63" i="67" s="1"/>
  <c r="O63" i="67"/>
  <c r="A63" i="67"/>
  <c r="S62" i="67"/>
  <c r="R62" i="67"/>
  <c r="Q62" i="67"/>
  <c r="P62" i="67"/>
  <c r="O62" i="67"/>
  <c r="B62" i="67"/>
  <c r="A62" i="67"/>
  <c r="R61" i="67"/>
  <c r="Q61" i="67"/>
  <c r="P61" i="67"/>
  <c r="O61" i="67"/>
  <c r="S61" i="67" s="1"/>
  <c r="A61" i="67"/>
  <c r="R60" i="67"/>
  <c r="Q60" i="67"/>
  <c r="P60" i="67"/>
  <c r="S60" i="67" s="1"/>
  <c r="O60" i="67"/>
  <c r="A60" i="67"/>
  <c r="R59" i="67"/>
  <c r="Q59" i="67"/>
  <c r="P59" i="67"/>
  <c r="O59" i="67"/>
  <c r="O82" i="67" s="1"/>
  <c r="A59" i="67"/>
  <c r="R57" i="67"/>
  <c r="N55" i="67"/>
  <c r="R55" i="67" s="1"/>
  <c r="F83" i="67" s="1"/>
  <c r="J83" i="67" s="1"/>
  <c r="R54" i="67"/>
  <c r="Q54" i="67"/>
  <c r="P54" i="67"/>
  <c r="O54" i="67"/>
  <c r="N54" i="67"/>
  <c r="M54" i="67"/>
  <c r="L54" i="67"/>
  <c r="K54" i="67"/>
  <c r="J54" i="67"/>
  <c r="I54" i="67"/>
  <c r="H54" i="67"/>
  <c r="G54" i="67"/>
  <c r="F54" i="67"/>
  <c r="E54" i="67"/>
  <c r="D54" i="67"/>
  <c r="C54" i="67"/>
  <c r="B53" i="67"/>
  <c r="B81" i="67" s="1"/>
  <c r="B52" i="67"/>
  <c r="B80" i="67" s="1"/>
  <c r="B51" i="67"/>
  <c r="B79" i="67" s="1"/>
  <c r="B50" i="67"/>
  <c r="B78" i="67" s="1"/>
  <c r="B48" i="67"/>
  <c r="B76" i="67" s="1"/>
  <c r="A48" i="67"/>
  <c r="B47" i="67"/>
  <c r="B75" i="67" s="1"/>
  <c r="A47" i="67"/>
  <c r="B46" i="67"/>
  <c r="B74" i="67" s="1"/>
  <c r="A46" i="67"/>
  <c r="B45" i="67"/>
  <c r="A45" i="67"/>
  <c r="B44" i="67"/>
  <c r="A44" i="67"/>
  <c r="B43" i="67"/>
  <c r="B71" i="67" s="1"/>
  <c r="A43" i="67"/>
  <c r="B42" i="67"/>
  <c r="A42" i="67"/>
  <c r="B41" i="67"/>
  <c r="A41" i="67"/>
  <c r="B40" i="67"/>
  <c r="B68" i="67" s="1"/>
  <c r="A40" i="67"/>
  <c r="B39" i="67"/>
  <c r="B67" i="67" s="1"/>
  <c r="A39" i="67"/>
  <c r="B38" i="67"/>
  <c r="B66" i="67" s="1"/>
  <c r="A38" i="67"/>
  <c r="B37" i="67"/>
  <c r="B65" i="67" s="1"/>
  <c r="A37" i="67"/>
  <c r="B36" i="67"/>
  <c r="B64" i="67" s="1"/>
  <c r="A36" i="67"/>
  <c r="B35" i="67"/>
  <c r="B63" i="67" s="1"/>
  <c r="A35" i="67"/>
  <c r="B34" i="67"/>
  <c r="A34" i="67"/>
  <c r="B33" i="67"/>
  <c r="B61" i="67" s="1"/>
  <c r="A33" i="67"/>
  <c r="B32" i="67"/>
  <c r="B60" i="67" s="1"/>
  <c r="A32" i="67"/>
  <c r="B31" i="67"/>
  <c r="B59" i="67" s="1"/>
  <c r="A31" i="67"/>
  <c r="N27" i="67"/>
  <c r="R27" i="67" s="1"/>
  <c r="F55" i="67" s="1"/>
  <c r="J55" i="67" s="1"/>
  <c r="I27" i="67"/>
  <c r="M27" i="67" s="1"/>
  <c r="Q27" i="67" s="1"/>
  <c r="E55" i="67" s="1"/>
  <c r="I55" i="67" s="1"/>
  <c r="M55" i="67" s="1"/>
  <c r="Q55" i="67" s="1"/>
  <c r="E83" i="67" s="1"/>
  <c r="I83" i="67" s="1"/>
  <c r="M83" i="67" s="1"/>
  <c r="R26" i="67"/>
  <c r="Q26" i="67"/>
  <c r="P26" i="67"/>
  <c r="O26" i="67"/>
  <c r="N26" i="67"/>
  <c r="M26" i="67"/>
  <c r="L26" i="67"/>
  <c r="K26" i="67"/>
  <c r="J26" i="67"/>
  <c r="I26" i="67"/>
  <c r="H26" i="67"/>
  <c r="H27" i="67" s="1"/>
  <c r="L27" i="67" s="1"/>
  <c r="P27" i="67" s="1"/>
  <c r="D55" i="67" s="1"/>
  <c r="H55" i="67" s="1"/>
  <c r="L55" i="67" s="1"/>
  <c r="P55" i="67" s="1"/>
  <c r="D83" i="67" s="1"/>
  <c r="H83" i="67" s="1"/>
  <c r="L83" i="67" s="1"/>
  <c r="G26" i="67"/>
  <c r="F26" i="67"/>
  <c r="F27" i="67" s="1"/>
  <c r="J27" i="67" s="1"/>
  <c r="E26" i="67"/>
  <c r="E27" i="67" s="1"/>
  <c r="D26" i="67"/>
  <c r="D27" i="67" s="1"/>
  <c r="C26" i="67"/>
  <c r="C27" i="67" s="1"/>
  <c r="G27" i="67" s="1"/>
  <c r="K27" i="67" s="1"/>
  <c r="O27" i="67" s="1"/>
  <c r="C55" i="67" s="1"/>
  <c r="G55" i="67" s="1"/>
  <c r="K55" i="67" s="1"/>
  <c r="O55" i="67" s="1"/>
  <c r="C83" i="67" s="1"/>
  <c r="G83" i="67" s="1"/>
  <c r="K83" i="67" s="1"/>
  <c r="Q84" i="66"/>
  <c r="N82" i="66"/>
  <c r="N83" i="66" s="1"/>
  <c r="M82" i="66"/>
  <c r="L82" i="66"/>
  <c r="K82" i="66"/>
  <c r="J82" i="66"/>
  <c r="I82" i="66"/>
  <c r="H82" i="66"/>
  <c r="G82" i="66"/>
  <c r="F82" i="66"/>
  <c r="E82" i="66"/>
  <c r="D82" i="66"/>
  <c r="C82" i="66"/>
  <c r="Q81" i="66"/>
  <c r="P81" i="66"/>
  <c r="O81" i="66"/>
  <c r="B81" i="66"/>
  <c r="Q80" i="66"/>
  <c r="S80" i="66" s="1"/>
  <c r="P80" i="66"/>
  <c r="O80" i="66"/>
  <c r="B80" i="66"/>
  <c r="S79" i="66"/>
  <c r="Q79" i="66"/>
  <c r="P79" i="66"/>
  <c r="O79" i="66"/>
  <c r="Q78" i="66"/>
  <c r="P78" i="66"/>
  <c r="O78" i="66"/>
  <c r="B78" i="66"/>
  <c r="R76" i="66"/>
  <c r="Q76" i="66"/>
  <c r="P76" i="66"/>
  <c r="O76" i="66"/>
  <c r="S76" i="66" s="1"/>
  <c r="B76" i="66"/>
  <c r="A76" i="66"/>
  <c r="R75" i="66"/>
  <c r="Q75" i="66"/>
  <c r="P75" i="66"/>
  <c r="O75" i="66"/>
  <c r="B75" i="66"/>
  <c r="A75" i="66"/>
  <c r="S74" i="66"/>
  <c r="R74" i="66"/>
  <c r="Q74" i="66"/>
  <c r="P74" i="66"/>
  <c r="O74" i="66"/>
  <c r="A74" i="66"/>
  <c r="R73" i="66"/>
  <c r="Q73" i="66"/>
  <c r="P73" i="66"/>
  <c r="O73" i="66"/>
  <c r="S73" i="66" s="1"/>
  <c r="A73" i="66"/>
  <c r="S72" i="66"/>
  <c r="R72" i="66"/>
  <c r="Q72" i="66"/>
  <c r="P72" i="66"/>
  <c r="O72" i="66"/>
  <c r="B72" i="66"/>
  <c r="A72" i="66"/>
  <c r="S71" i="66"/>
  <c r="R71" i="66"/>
  <c r="Q71" i="66"/>
  <c r="P71" i="66"/>
  <c r="O71" i="66"/>
  <c r="B71" i="66"/>
  <c r="A71" i="66"/>
  <c r="R70" i="66"/>
  <c r="Q70" i="66"/>
  <c r="P70" i="66"/>
  <c r="O70" i="66"/>
  <c r="A70" i="66"/>
  <c r="R69" i="66"/>
  <c r="Q69" i="66"/>
  <c r="P69" i="66"/>
  <c r="S69" i="66" s="1"/>
  <c r="O69" i="66"/>
  <c r="A69" i="66"/>
  <c r="R68" i="66"/>
  <c r="Q68" i="66"/>
  <c r="P68" i="66"/>
  <c r="O68" i="66"/>
  <c r="S68" i="66" s="1"/>
  <c r="B68" i="66"/>
  <c r="A68" i="66"/>
  <c r="S67" i="66"/>
  <c r="R67" i="66"/>
  <c r="Q67" i="66"/>
  <c r="P67" i="66"/>
  <c r="O67" i="66"/>
  <c r="B67" i="66"/>
  <c r="A67" i="66"/>
  <c r="R66" i="66"/>
  <c r="Q66" i="66"/>
  <c r="P66" i="66"/>
  <c r="S66" i="66" s="1"/>
  <c r="O66" i="66"/>
  <c r="A66" i="66"/>
  <c r="R65" i="66"/>
  <c r="Q65" i="66"/>
  <c r="P65" i="66"/>
  <c r="O65" i="66"/>
  <c r="S65" i="66" s="1"/>
  <c r="A65" i="66"/>
  <c r="S64" i="66"/>
  <c r="R64" i="66"/>
  <c r="Q64" i="66"/>
  <c r="P64" i="66"/>
  <c r="O64" i="66"/>
  <c r="B64" i="66"/>
  <c r="A64" i="66"/>
  <c r="R63" i="66"/>
  <c r="Q63" i="66"/>
  <c r="P63" i="66"/>
  <c r="O63" i="66"/>
  <c r="B63" i="66"/>
  <c r="A63" i="66"/>
  <c r="R62" i="66"/>
  <c r="Q62" i="66"/>
  <c r="P62" i="66"/>
  <c r="O62" i="66"/>
  <c r="A62" i="66"/>
  <c r="R61" i="66"/>
  <c r="Q61" i="66"/>
  <c r="P61" i="66"/>
  <c r="S61" i="66" s="1"/>
  <c r="O61" i="66"/>
  <c r="B61" i="66"/>
  <c r="A61" i="66"/>
  <c r="R60" i="66"/>
  <c r="Q60" i="66"/>
  <c r="P60" i="66"/>
  <c r="O60" i="66"/>
  <c r="S60" i="66" s="1"/>
  <c r="B60" i="66"/>
  <c r="A60" i="66"/>
  <c r="R59" i="66"/>
  <c r="Q59" i="66"/>
  <c r="P59" i="66"/>
  <c r="O59" i="66"/>
  <c r="B59" i="66"/>
  <c r="A59" i="66"/>
  <c r="R57" i="66"/>
  <c r="R54" i="66"/>
  <c r="Q54" i="66"/>
  <c r="P54" i="66"/>
  <c r="O54" i="66"/>
  <c r="N54" i="66"/>
  <c r="M54" i="66"/>
  <c r="L54" i="66"/>
  <c r="K54" i="66"/>
  <c r="J54" i="66"/>
  <c r="I54" i="66"/>
  <c r="H54" i="66"/>
  <c r="G54" i="66"/>
  <c r="F54" i="66"/>
  <c r="E54" i="66"/>
  <c r="D54" i="66"/>
  <c r="C54" i="66"/>
  <c r="B53" i="66"/>
  <c r="B52" i="66"/>
  <c r="B51" i="66"/>
  <c r="B79" i="66" s="1"/>
  <c r="B50" i="66"/>
  <c r="B48" i="66"/>
  <c r="A48" i="66"/>
  <c r="B47" i="66"/>
  <c r="A47" i="66"/>
  <c r="B46" i="66"/>
  <c r="B74" i="66" s="1"/>
  <c r="A46" i="66"/>
  <c r="B45" i="66"/>
  <c r="B73" i="66" s="1"/>
  <c r="A45" i="66"/>
  <c r="B44" i="66"/>
  <c r="A44" i="66"/>
  <c r="B43" i="66"/>
  <c r="A43" i="66"/>
  <c r="B42" i="66"/>
  <c r="B70" i="66" s="1"/>
  <c r="A42" i="66"/>
  <c r="B41" i="66"/>
  <c r="B69" i="66" s="1"/>
  <c r="A41" i="66"/>
  <c r="B40" i="66"/>
  <c r="A40" i="66"/>
  <c r="B39" i="66"/>
  <c r="A39" i="66"/>
  <c r="B38" i="66"/>
  <c r="B66" i="66" s="1"/>
  <c r="A38" i="66"/>
  <c r="B37" i="66"/>
  <c r="B65" i="66" s="1"/>
  <c r="A37" i="66"/>
  <c r="B36" i="66"/>
  <c r="A36" i="66"/>
  <c r="B35" i="66"/>
  <c r="A35" i="66"/>
  <c r="B34" i="66"/>
  <c r="B62" i="66" s="1"/>
  <c r="A34" i="66"/>
  <c r="B33" i="66"/>
  <c r="A33" i="66"/>
  <c r="B32" i="66"/>
  <c r="A32" i="66"/>
  <c r="B31" i="66"/>
  <c r="A31" i="66"/>
  <c r="K27" i="66"/>
  <c r="O27" i="66" s="1"/>
  <c r="C55" i="66" s="1"/>
  <c r="G55" i="66" s="1"/>
  <c r="K55" i="66" s="1"/>
  <c r="O55" i="66" s="1"/>
  <c r="C83" i="66" s="1"/>
  <c r="G83" i="66" s="1"/>
  <c r="K83" i="66" s="1"/>
  <c r="H27" i="66"/>
  <c r="L27" i="66" s="1"/>
  <c r="P27" i="66" s="1"/>
  <c r="D55" i="66" s="1"/>
  <c r="H55" i="66" s="1"/>
  <c r="L55" i="66" s="1"/>
  <c r="P55" i="66" s="1"/>
  <c r="D83" i="66" s="1"/>
  <c r="H83" i="66" s="1"/>
  <c r="L83" i="66" s="1"/>
  <c r="R26" i="66"/>
  <c r="Q26" i="66"/>
  <c r="P26" i="66"/>
  <c r="O26" i="66"/>
  <c r="N26" i="66"/>
  <c r="M26" i="66"/>
  <c r="L26" i="66"/>
  <c r="K26" i="66"/>
  <c r="J26" i="66"/>
  <c r="I26" i="66"/>
  <c r="H26" i="66"/>
  <c r="G26" i="66"/>
  <c r="F26" i="66"/>
  <c r="F27" i="66" s="1"/>
  <c r="J27" i="66" s="1"/>
  <c r="N27" i="66" s="1"/>
  <c r="R27" i="66" s="1"/>
  <c r="F55" i="66" s="1"/>
  <c r="J55" i="66" s="1"/>
  <c r="N55" i="66" s="1"/>
  <c r="R55" i="66" s="1"/>
  <c r="F83" i="66" s="1"/>
  <c r="J83" i="66" s="1"/>
  <c r="E26" i="66"/>
  <c r="E27" i="66" s="1"/>
  <c r="I27" i="66" s="1"/>
  <c r="M27" i="66" s="1"/>
  <c r="Q27" i="66" s="1"/>
  <c r="E55" i="66" s="1"/>
  <c r="I55" i="66" s="1"/>
  <c r="M55" i="66" s="1"/>
  <c r="Q55" i="66" s="1"/>
  <c r="E83" i="66" s="1"/>
  <c r="I83" i="66" s="1"/>
  <c r="M83" i="66" s="1"/>
  <c r="D26" i="66"/>
  <c r="D27" i="66" s="1"/>
  <c r="C26" i="66"/>
  <c r="C27" i="66" s="1"/>
  <c r="G27" i="66" s="1"/>
  <c r="Q84" i="65"/>
  <c r="N83" i="65"/>
  <c r="F83" i="65"/>
  <c r="J83" i="65" s="1"/>
  <c r="N82" i="65"/>
  <c r="M82" i="65"/>
  <c r="L82" i="65"/>
  <c r="K82" i="65"/>
  <c r="J82" i="65"/>
  <c r="I82" i="65"/>
  <c r="H82" i="65"/>
  <c r="G82" i="65"/>
  <c r="F82" i="65"/>
  <c r="E82" i="65"/>
  <c r="D82" i="65"/>
  <c r="C82" i="65"/>
  <c r="Q81" i="65"/>
  <c r="P81" i="65"/>
  <c r="O81" i="65"/>
  <c r="S81" i="65" s="1"/>
  <c r="Q80" i="65"/>
  <c r="P80" i="65"/>
  <c r="O80" i="65"/>
  <c r="Q79" i="65"/>
  <c r="S79" i="65" s="1"/>
  <c r="P79" i="65"/>
  <c r="O79" i="65"/>
  <c r="Q78" i="65"/>
  <c r="P78" i="65"/>
  <c r="O78" i="65"/>
  <c r="S76" i="65"/>
  <c r="R76" i="65"/>
  <c r="Q76" i="65"/>
  <c r="P76" i="65"/>
  <c r="O76" i="65"/>
  <c r="B76" i="65"/>
  <c r="A76" i="65"/>
  <c r="S75" i="65"/>
  <c r="R75" i="65"/>
  <c r="Q75" i="65"/>
  <c r="P75" i="65"/>
  <c r="O75" i="65"/>
  <c r="A75" i="65"/>
  <c r="R74" i="65"/>
  <c r="Q74" i="65"/>
  <c r="P74" i="65"/>
  <c r="O74" i="65"/>
  <c r="S74" i="65" s="1"/>
  <c r="B74" i="65"/>
  <c r="A74" i="65"/>
  <c r="S73" i="65"/>
  <c r="R73" i="65"/>
  <c r="Q73" i="65"/>
  <c r="P73" i="65"/>
  <c r="O73" i="65"/>
  <c r="B73" i="65"/>
  <c r="A73" i="65"/>
  <c r="S72" i="65"/>
  <c r="R72" i="65"/>
  <c r="Q72" i="65"/>
  <c r="P72" i="65"/>
  <c r="O72" i="65"/>
  <c r="B72" i="65"/>
  <c r="A72" i="65"/>
  <c r="R71" i="65"/>
  <c r="Q71" i="65"/>
  <c r="P71" i="65"/>
  <c r="O71" i="65"/>
  <c r="A71" i="65"/>
  <c r="S70" i="65"/>
  <c r="R70" i="65"/>
  <c r="Q70" i="65"/>
  <c r="P70" i="65"/>
  <c r="O70" i="65"/>
  <c r="B70" i="65"/>
  <c r="A70" i="65"/>
  <c r="R69" i="65"/>
  <c r="Q69" i="65"/>
  <c r="P69" i="65"/>
  <c r="O69" i="65"/>
  <c r="B69" i="65"/>
  <c r="A69" i="65"/>
  <c r="R68" i="65"/>
  <c r="Q68" i="65"/>
  <c r="P68" i="65"/>
  <c r="O68" i="65"/>
  <c r="B68" i="65"/>
  <c r="A68" i="65"/>
  <c r="R67" i="65"/>
  <c r="Q67" i="65"/>
  <c r="P67" i="65"/>
  <c r="S67" i="65" s="1"/>
  <c r="O67" i="65"/>
  <c r="A67" i="65"/>
  <c r="R66" i="65"/>
  <c r="Q66" i="65"/>
  <c r="P66" i="65"/>
  <c r="O66" i="65"/>
  <c r="S66" i="65" s="1"/>
  <c r="B66" i="65"/>
  <c r="A66" i="65"/>
  <c r="S65" i="65"/>
  <c r="R65" i="65"/>
  <c r="Q65" i="65"/>
  <c r="P65" i="65"/>
  <c r="O65" i="65"/>
  <c r="A65" i="65"/>
  <c r="R64" i="65"/>
  <c r="Q64" i="65"/>
  <c r="P64" i="65"/>
  <c r="O64" i="65"/>
  <c r="B64" i="65"/>
  <c r="A64" i="65"/>
  <c r="R63" i="65"/>
  <c r="Q63" i="65"/>
  <c r="P63" i="65"/>
  <c r="O63" i="65"/>
  <c r="A63" i="65"/>
  <c r="R62" i="65"/>
  <c r="Q62" i="65"/>
  <c r="P62" i="65"/>
  <c r="S62" i="65" s="1"/>
  <c r="O62" i="65"/>
  <c r="B62" i="65"/>
  <c r="A62" i="65"/>
  <c r="R61" i="65"/>
  <c r="Q61" i="65"/>
  <c r="P61" i="65"/>
  <c r="O61" i="65"/>
  <c r="S61" i="65" s="1"/>
  <c r="A61" i="65"/>
  <c r="R60" i="65"/>
  <c r="Q60" i="65"/>
  <c r="P60" i="65"/>
  <c r="O60" i="65"/>
  <c r="B60" i="65"/>
  <c r="A60" i="65"/>
  <c r="R59" i="65"/>
  <c r="Q59" i="65"/>
  <c r="P59" i="65"/>
  <c r="O59" i="65"/>
  <c r="A59" i="65"/>
  <c r="R57" i="65"/>
  <c r="R54" i="65"/>
  <c r="Q54" i="65"/>
  <c r="P54" i="65"/>
  <c r="O54" i="65"/>
  <c r="N54" i="65"/>
  <c r="M54" i="65"/>
  <c r="L54" i="65"/>
  <c r="K54" i="65"/>
  <c r="J54" i="65"/>
  <c r="I54" i="65"/>
  <c r="H54" i="65"/>
  <c r="G54" i="65"/>
  <c r="F54" i="65"/>
  <c r="E54" i="65"/>
  <c r="D54" i="65"/>
  <c r="C54" i="65"/>
  <c r="B53" i="65"/>
  <c r="B81" i="65" s="1"/>
  <c r="B52" i="65"/>
  <c r="B80" i="65" s="1"/>
  <c r="B51" i="65"/>
  <c r="B79" i="65" s="1"/>
  <c r="B50" i="65"/>
  <c r="B78" i="65" s="1"/>
  <c r="B48" i="65"/>
  <c r="A48" i="65"/>
  <c r="B47" i="65"/>
  <c r="B75" i="65" s="1"/>
  <c r="A47" i="65"/>
  <c r="B46" i="65"/>
  <c r="A46" i="65"/>
  <c r="B45" i="65"/>
  <c r="A45" i="65"/>
  <c r="B44" i="65"/>
  <c r="A44" i="65"/>
  <c r="B43" i="65"/>
  <c r="B71" i="65" s="1"/>
  <c r="A43" i="65"/>
  <c r="B42" i="65"/>
  <c r="A42" i="65"/>
  <c r="B41" i="65"/>
  <c r="A41" i="65"/>
  <c r="B40" i="65"/>
  <c r="A40" i="65"/>
  <c r="B39" i="65"/>
  <c r="B67" i="65" s="1"/>
  <c r="A39" i="65"/>
  <c r="B38" i="65"/>
  <c r="A38" i="65"/>
  <c r="B37" i="65"/>
  <c r="B65" i="65" s="1"/>
  <c r="A37" i="65"/>
  <c r="B36" i="65"/>
  <c r="A36" i="65"/>
  <c r="B35" i="65"/>
  <c r="B63" i="65" s="1"/>
  <c r="A35" i="65"/>
  <c r="B34" i="65"/>
  <c r="A34" i="65"/>
  <c r="B33" i="65"/>
  <c r="B61" i="65" s="1"/>
  <c r="A33" i="65"/>
  <c r="B32" i="65"/>
  <c r="A32" i="65"/>
  <c r="B31" i="65"/>
  <c r="B59" i="65" s="1"/>
  <c r="A31" i="65"/>
  <c r="R26" i="65"/>
  <c r="Q26" i="65"/>
  <c r="P26" i="65"/>
  <c r="O26" i="65"/>
  <c r="N26" i="65"/>
  <c r="M26" i="65"/>
  <c r="L26" i="65"/>
  <c r="K26" i="65"/>
  <c r="J26" i="65"/>
  <c r="I26" i="65"/>
  <c r="H26" i="65"/>
  <c r="G26" i="65"/>
  <c r="F26" i="65"/>
  <c r="F27" i="65" s="1"/>
  <c r="J27" i="65" s="1"/>
  <c r="N27" i="65" s="1"/>
  <c r="R27" i="65" s="1"/>
  <c r="F55" i="65" s="1"/>
  <c r="J55" i="65" s="1"/>
  <c r="N55" i="65" s="1"/>
  <c r="R55" i="65" s="1"/>
  <c r="E26" i="65"/>
  <c r="E27" i="65" s="1"/>
  <c r="I27" i="65" s="1"/>
  <c r="M27" i="65" s="1"/>
  <c r="Q27" i="65" s="1"/>
  <c r="E55" i="65" s="1"/>
  <c r="I55" i="65" s="1"/>
  <c r="M55" i="65" s="1"/>
  <c r="Q55" i="65" s="1"/>
  <c r="E83" i="65" s="1"/>
  <c r="I83" i="65" s="1"/>
  <c r="M83" i="65" s="1"/>
  <c r="D26" i="65"/>
  <c r="D27" i="65" s="1"/>
  <c r="H27" i="65" s="1"/>
  <c r="L27" i="65" s="1"/>
  <c r="P27" i="65" s="1"/>
  <c r="D55" i="65" s="1"/>
  <c r="H55" i="65" s="1"/>
  <c r="L55" i="65" s="1"/>
  <c r="P55" i="65" s="1"/>
  <c r="D83" i="65" s="1"/>
  <c r="H83" i="65" s="1"/>
  <c r="L83" i="65" s="1"/>
  <c r="C26" i="65"/>
  <c r="C27" i="65" s="1"/>
  <c r="G27" i="65" s="1"/>
  <c r="K27" i="65" s="1"/>
  <c r="O27" i="65" s="1"/>
  <c r="C55" i="65" s="1"/>
  <c r="G55" i="65" s="1"/>
  <c r="K55" i="65" s="1"/>
  <c r="O55" i="65" s="1"/>
  <c r="C83" i="65" s="1"/>
  <c r="G83" i="65" s="1"/>
  <c r="K83" i="65" s="1"/>
  <c r="S67" i="70" l="1"/>
  <c r="S59" i="65"/>
  <c r="P82" i="65"/>
  <c r="S72" i="67"/>
  <c r="S75" i="67"/>
  <c r="S78" i="68"/>
  <c r="S81" i="70"/>
  <c r="C86" i="73"/>
  <c r="S71" i="65"/>
  <c r="O82" i="66"/>
  <c r="S59" i="66"/>
  <c r="S61" i="69"/>
  <c r="S65" i="73"/>
  <c r="S78" i="65"/>
  <c r="Q82" i="66"/>
  <c r="S70" i="66"/>
  <c r="C86" i="67"/>
  <c r="S80" i="68"/>
  <c r="S75" i="66"/>
  <c r="S60" i="65"/>
  <c r="O82" i="65"/>
  <c r="S69" i="65"/>
  <c r="S80" i="65"/>
  <c r="P82" i="66"/>
  <c r="C86" i="66"/>
  <c r="S81" i="66"/>
  <c r="S59" i="67"/>
  <c r="S68" i="68"/>
  <c r="F55" i="71"/>
  <c r="J55" i="71" s="1"/>
  <c r="N55" i="71" s="1"/>
  <c r="R55" i="71" s="1"/>
  <c r="F83" i="71" s="1"/>
  <c r="J83" i="71" s="1"/>
  <c r="S81" i="72"/>
  <c r="S70" i="72"/>
  <c r="S78" i="66"/>
  <c r="S64" i="65"/>
  <c r="S63" i="66"/>
  <c r="S68" i="65"/>
  <c r="P82" i="67"/>
  <c r="S67" i="67"/>
  <c r="C86" i="71"/>
  <c r="S74" i="71"/>
  <c r="S73" i="72"/>
  <c r="O82" i="73"/>
  <c r="S61" i="73"/>
  <c r="Q82" i="65"/>
  <c r="R82" i="65"/>
  <c r="R82" i="66"/>
  <c r="R82" i="67"/>
  <c r="S70" i="68"/>
  <c r="S75" i="68"/>
  <c r="S62" i="70"/>
  <c r="O82" i="70"/>
  <c r="S63" i="71"/>
  <c r="S80" i="73"/>
  <c r="S63" i="65"/>
  <c r="S62" i="66"/>
  <c r="S64" i="67"/>
  <c r="S66" i="69"/>
  <c r="C86" i="70"/>
  <c r="Q82" i="71"/>
  <c r="S67" i="71"/>
  <c r="S62" i="74"/>
  <c r="J83" i="75"/>
  <c r="C86" i="65"/>
  <c r="S59" i="68"/>
  <c r="O82" i="68"/>
  <c r="S62" i="68"/>
  <c r="S70" i="69"/>
  <c r="S63" i="70"/>
  <c r="R82" i="71"/>
  <c r="Q82" i="67"/>
  <c r="S71" i="67"/>
  <c r="S78" i="67"/>
  <c r="P82" i="68"/>
  <c r="S63" i="68"/>
  <c r="O82" i="69"/>
  <c r="S59" i="69"/>
  <c r="P82" i="70"/>
  <c r="S65" i="70"/>
  <c r="S78" i="70"/>
  <c r="S66" i="72"/>
  <c r="P82" i="74"/>
  <c r="S78" i="74"/>
  <c r="S79" i="76"/>
  <c r="H55" i="77"/>
  <c r="L55" i="77" s="1"/>
  <c r="P55" i="77" s="1"/>
  <c r="D83" i="77" s="1"/>
  <c r="H83" i="77" s="1"/>
  <c r="L83" i="77" s="1"/>
  <c r="R82" i="68"/>
  <c r="Q82" i="69"/>
  <c r="R82" i="70"/>
  <c r="R82" i="72"/>
  <c r="Q82" i="73"/>
  <c r="S74" i="73"/>
  <c r="S82" i="75"/>
  <c r="S69" i="69"/>
  <c r="R82" i="73"/>
  <c r="G27" i="76"/>
  <c r="K27" i="76" s="1"/>
  <c r="O27" i="76" s="1"/>
  <c r="C55" i="76" s="1"/>
  <c r="G55" i="76" s="1"/>
  <c r="K55" i="76" s="1"/>
  <c r="O55" i="76" s="1"/>
  <c r="C83" i="76" s="1"/>
  <c r="G83" i="76" s="1"/>
  <c r="K83" i="76" s="1"/>
  <c r="S80" i="76"/>
  <c r="S63" i="79"/>
  <c r="P82" i="79"/>
  <c r="S79" i="67"/>
  <c r="C86" i="68"/>
  <c r="S79" i="70"/>
  <c r="P82" i="71"/>
  <c r="S66" i="71"/>
  <c r="P82" i="72"/>
  <c r="S72" i="73"/>
  <c r="S61" i="74"/>
  <c r="S60" i="75"/>
  <c r="O82" i="75"/>
  <c r="C86" i="76"/>
  <c r="S74" i="67"/>
  <c r="S79" i="68"/>
  <c r="P82" i="69"/>
  <c r="S60" i="69"/>
  <c r="R82" i="69"/>
  <c r="S62" i="72"/>
  <c r="S81" i="73"/>
  <c r="S59" i="75"/>
  <c r="S67" i="76"/>
  <c r="G83" i="80"/>
  <c r="K83" i="80" s="1"/>
  <c r="S76" i="70"/>
  <c r="S59" i="71"/>
  <c r="S80" i="71"/>
  <c r="S68" i="74"/>
  <c r="O82" i="74"/>
  <c r="S71" i="75"/>
  <c r="P82" i="77"/>
  <c r="C86" i="77"/>
  <c r="S79" i="77"/>
  <c r="S79" i="71"/>
  <c r="O82" i="71"/>
  <c r="C86" i="72"/>
  <c r="S65" i="72"/>
  <c r="S80" i="72"/>
  <c r="S64" i="73"/>
  <c r="Q82" i="74"/>
  <c r="S65" i="82"/>
  <c r="R82" i="74"/>
  <c r="P82" i="73"/>
  <c r="S71" i="74"/>
  <c r="S61" i="75"/>
  <c r="S66" i="75"/>
  <c r="P82" i="76"/>
  <c r="S80" i="77"/>
  <c r="G27" i="79"/>
  <c r="K27" i="79" s="1"/>
  <c r="O27" i="79" s="1"/>
  <c r="C55" i="79" s="1"/>
  <c r="G55" i="79" s="1"/>
  <c r="K55" i="79" s="1"/>
  <c r="O55" i="79" s="1"/>
  <c r="C83" i="79" s="1"/>
  <c r="G83" i="79" s="1"/>
  <c r="K83" i="79" s="1"/>
  <c r="S59" i="74"/>
  <c r="R82" i="75"/>
  <c r="S62" i="75"/>
  <c r="S61" i="77"/>
  <c r="S67" i="77"/>
  <c r="Q82" i="78"/>
  <c r="S70" i="80"/>
  <c r="P82" i="80"/>
  <c r="Q82" i="83"/>
  <c r="H27" i="75"/>
  <c r="L27" i="75" s="1"/>
  <c r="P27" i="75" s="1"/>
  <c r="D55" i="75" s="1"/>
  <c r="H55" i="75" s="1"/>
  <c r="L55" i="75" s="1"/>
  <c r="P55" i="75" s="1"/>
  <c r="D83" i="75" s="1"/>
  <c r="H83" i="75" s="1"/>
  <c r="L83" i="75" s="1"/>
  <c r="S70" i="76"/>
  <c r="I55" i="77"/>
  <c r="M55" i="77" s="1"/>
  <c r="Q55" i="77" s="1"/>
  <c r="E83" i="77" s="1"/>
  <c r="I83" i="77" s="1"/>
  <c r="M83" i="77" s="1"/>
  <c r="Q82" i="77"/>
  <c r="R82" i="78"/>
  <c r="C86" i="79"/>
  <c r="S72" i="79"/>
  <c r="S64" i="80"/>
  <c r="E83" i="76"/>
  <c r="I83" i="76" s="1"/>
  <c r="M83" i="76" s="1"/>
  <c r="S78" i="76"/>
  <c r="S68" i="77"/>
  <c r="S76" i="78"/>
  <c r="O82" i="76"/>
  <c r="S59" i="76"/>
  <c r="S60" i="77"/>
  <c r="C86" i="80"/>
  <c r="S61" i="80"/>
  <c r="S84" i="83"/>
  <c r="S63" i="75"/>
  <c r="S74" i="75"/>
  <c r="S62" i="76"/>
  <c r="S69" i="76"/>
  <c r="R82" i="77"/>
  <c r="S65" i="78"/>
  <c r="S66" i="79"/>
  <c r="S79" i="79"/>
  <c r="C86" i="81"/>
  <c r="Q82" i="75"/>
  <c r="S84" i="75" s="1"/>
  <c r="Q82" i="76"/>
  <c r="S61" i="76"/>
  <c r="O82" i="78"/>
  <c r="S59" i="78"/>
  <c r="O82" i="79"/>
  <c r="S59" i="79"/>
  <c r="J27" i="80"/>
  <c r="N27" i="80" s="1"/>
  <c r="R27" i="80" s="1"/>
  <c r="F55" i="80" s="1"/>
  <c r="J55" i="80" s="1"/>
  <c r="N55" i="80" s="1"/>
  <c r="R55" i="80" s="1"/>
  <c r="F83" i="80" s="1"/>
  <c r="J83" i="80" s="1"/>
  <c r="S62" i="80"/>
  <c r="S65" i="80"/>
  <c r="R82" i="76"/>
  <c r="S69" i="77"/>
  <c r="P82" i="78"/>
  <c r="S66" i="78"/>
  <c r="S68" i="78"/>
  <c r="H83" i="79"/>
  <c r="L83" i="79" s="1"/>
  <c r="S65" i="79"/>
  <c r="S75" i="79"/>
  <c r="R82" i="81"/>
  <c r="S68" i="82"/>
  <c r="S73" i="83"/>
  <c r="O82" i="77"/>
  <c r="S59" i="77"/>
  <c r="S66" i="77"/>
  <c r="C86" i="78"/>
  <c r="S63" i="80"/>
  <c r="S73" i="80"/>
  <c r="S65" i="81"/>
  <c r="F55" i="83"/>
  <c r="J55" i="83" s="1"/>
  <c r="N55" i="83" s="1"/>
  <c r="R55" i="83" s="1"/>
  <c r="F83" i="83" s="1"/>
  <c r="J83" i="83" s="1"/>
  <c r="R82" i="79"/>
  <c r="S66" i="83"/>
  <c r="S75" i="78"/>
  <c r="S81" i="78"/>
  <c r="S67" i="79"/>
  <c r="S74" i="79"/>
  <c r="Q82" i="80"/>
  <c r="S76" i="81"/>
  <c r="S79" i="83"/>
  <c r="R82" i="83"/>
  <c r="S60" i="78"/>
  <c r="S78" i="78"/>
  <c r="R82" i="80"/>
  <c r="S66" i="80"/>
  <c r="S75" i="82"/>
  <c r="S74" i="80"/>
  <c r="S74" i="82"/>
  <c r="S79" i="78"/>
  <c r="S81" i="80"/>
  <c r="S62" i="81"/>
  <c r="S81" i="82"/>
  <c r="S64" i="81"/>
  <c r="S70" i="81"/>
  <c r="P82" i="82"/>
  <c r="D55" i="83"/>
  <c r="H55" i="83" s="1"/>
  <c r="L55" i="83" s="1"/>
  <c r="P55" i="83" s="1"/>
  <c r="D83" i="83" s="1"/>
  <c r="H83" i="83" s="1"/>
  <c r="L83" i="83" s="1"/>
  <c r="S75" i="83"/>
  <c r="S78" i="79"/>
  <c r="S71" i="80"/>
  <c r="S80" i="80"/>
  <c r="O82" i="83"/>
  <c r="S82" i="83" s="1"/>
  <c r="S59" i="83"/>
  <c r="C86" i="83"/>
  <c r="S69" i="81"/>
  <c r="S60" i="82"/>
  <c r="S67" i="82"/>
  <c r="S78" i="82"/>
  <c r="O82" i="81"/>
  <c r="S79" i="81"/>
  <c r="S80" i="82"/>
  <c r="P82" i="81"/>
  <c r="S65" i="83"/>
  <c r="S74" i="83"/>
  <c r="Q82" i="81"/>
  <c r="O82" i="82"/>
  <c r="S59" i="82"/>
  <c r="S66" i="82"/>
  <c r="S76" i="82"/>
  <c r="R82" i="82"/>
  <c r="S67" i="83"/>
  <c r="S79" i="82"/>
  <c r="J200" i="38"/>
  <c r="I200" i="38"/>
  <c r="H200" i="38"/>
  <c r="J199" i="38"/>
  <c r="I199" i="38"/>
  <c r="H199" i="38"/>
  <c r="J198" i="38"/>
  <c r="I198" i="38"/>
  <c r="H198" i="38"/>
  <c r="J197" i="38"/>
  <c r="I197" i="38"/>
  <c r="H197" i="38"/>
  <c r="J196" i="38"/>
  <c r="I196" i="38"/>
  <c r="H196" i="38"/>
  <c r="J195" i="38"/>
  <c r="I195" i="38"/>
  <c r="H195" i="38"/>
  <c r="J194" i="38"/>
  <c r="I194" i="38"/>
  <c r="H194" i="38"/>
  <c r="J193" i="38"/>
  <c r="I193" i="38"/>
  <c r="H193" i="38"/>
  <c r="J192" i="38"/>
  <c r="I192" i="38"/>
  <c r="H192" i="38"/>
  <c r="J191" i="38"/>
  <c r="I191" i="38"/>
  <c r="H191" i="38"/>
  <c r="J190" i="38"/>
  <c r="I190" i="38"/>
  <c r="H190" i="38"/>
  <c r="J189" i="38"/>
  <c r="I189" i="38"/>
  <c r="H189" i="38"/>
  <c r="J188" i="38"/>
  <c r="I188" i="38"/>
  <c r="H188" i="38"/>
  <c r="J187" i="38"/>
  <c r="I187" i="38"/>
  <c r="H187" i="38"/>
  <c r="J186" i="38"/>
  <c r="I186" i="38"/>
  <c r="H186" i="38"/>
  <c r="J185" i="38"/>
  <c r="I185" i="38"/>
  <c r="H185" i="38"/>
  <c r="J184" i="38"/>
  <c r="I184" i="38"/>
  <c r="H184" i="38"/>
  <c r="J183" i="38"/>
  <c r="I183" i="38"/>
  <c r="H183" i="38"/>
  <c r="J182" i="38"/>
  <c r="I182" i="38"/>
  <c r="H182" i="38"/>
  <c r="J181" i="38"/>
  <c r="I181" i="38"/>
  <c r="H181" i="38"/>
  <c r="J180" i="38"/>
  <c r="I180" i="38"/>
  <c r="H180" i="38"/>
  <c r="J179" i="38"/>
  <c r="I179" i="38"/>
  <c r="H179" i="38"/>
  <c r="J178" i="38"/>
  <c r="I178" i="38"/>
  <c r="H178" i="38"/>
  <c r="J177" i="38"/>
  <c r="I177" i="38"/>
  <c r="H177" i="38"/>
  <c r="J176" i="38"/>
  <c r="I176" i="38"/>
  <c r="H176" i="38"/>
  <c r="J175" i="38"/>
  <c r="I175" i="38"/>
  <c r="H175" i="38"/>
  <c r="J174" i="38"/>
  <c r="I174" i="38"/>
  <c r="H174" i="38"/>
  <c r="J173" i="38"/>
  <c r="I173" i="38"/>
  <c r="H173" i="38"/>
  <c r="J172" i="38"/>
  <c r="I172" i="38"/>
  <c r="H172" i="38"/>
  <c r="J171" i="38"/>
  <c r="I171" i="38"/>
  <c r="H171" i="38"/>
  <c r="J170" i="38"/>
  <c r="I170" i="38"/>
  <c r="H170" i="38"/>
  <c r="J169" i="38"/>
  <c r="I169" i="38"/>
  <c r="H169" i="38"/>
  <c r="J168" i="38"/>
  <c r="I168" i="38"/>
  <c r="H168" i="38"/>
  <c r="J167" i="38"/>
  <c r="I167" i="38"/>
  <c r="H167" i="38"/>
  <c r="J166" i="38"/>
  <c r="I166" i="38"/>
  <c r="H166" i="38"/>
  <c r="J165" i="38"/>
  <c r="I165" i="38"/>
  <c r="H165" i="38"/>
  <c r="J164" i="38"/>
  <c r="I164" i="38"/>
  <c r="H164" i="38"/>
  <c r="J163" i="38"/>
  <c r="I163" i="38"/>
  <c r="H163" i="38"/>
  <c r="J162" i="38"/>
  <c r="I162" i="38"/>
  <c r="H162" i="38"/>
  <c r="J161" i="38"/>
  <c r="I161" i="38"/>
  <c r="H161" i="38"/>
  <c r="J160" i="38"/>
  <c r="I160" i="38"/>
  <c r="H160" i="38"/>
  <c r="J159" i="38"/>
  <c r="I159" i="38"/>
  <c r="H159" i="38"/>
  <c r="J158" i="38"/>
  <c r="I158" i="38"/>
  <c r="H158" i="38"/>
  <c r="J157" i="38"/>
  <c r="I157" i="38"/>
  <c r="H157" i="38"/>
  <c r="J156" i="38"/>
  <c r="I156" i="38"/>
  <c r="H156" i="38"/>
  <c r="J155" i="38"/>
  <c r="I155" i="38"/>
  <c r="H155" i="38"/>
  <c r="J154" i="38"/>
  <c r="I154" i="38"/>
  <c r="H154" i="38"/>
  <c r="J153" i="38"/>
  <c r="I153" i="38"/>
  <c r="H153" i="38"/>
  <c r="J152" i="38"/>
  <c r="I152" i="38"/>
  <c r="H152" i="38"/>
  <c r="J151" i="38"/>
  <c r="I151" i="38"/>
  <c r="H151" i="38"/>
  <c r="J150" i="38"/>
  <c r="I150" i="38"/>
  <c r="H150" i="38"/>
  <c r="J149" i="38"/>
  <c r="I149" i="38"/>
  <c r="H149" i="38"/>
  <c r="J148" i="38"/>
  <c r="I148" i="38"/>
  <c r="H148" i="38"/>
  <c r="J147" i="38"/>
  <c r="I147" i="38"/>
  <c r="H147" i="38"/>
  <c r="J146" i="38"/>
  <c r="I146" i="38"/>
  <c r="H146" i="38"/>
  <c r="J145" i="38"/>
  <c r="I145" i="38"/>
  <c r="H145" i="38"/>
  <c r="J144" i="38"/>
  <c r="I144" i="38"/>
  <c r="H144" i="38"/>
  <c r="J143" i="38"/>
  <c r="I143" i="38"/>
  <c r="H143" i="38"/>
  <c r="J142" i="38"/>
  <c r="I142" i="38"/>
  <c r="H142" i="38"/>
  <c r="J141" i="38"/>
  <c r="I141" i="38"/>
  <c r="H141" i="38"/>
  <c r="J140" i="38"/>
  <c r="I140" i="38"/>
  <c r="H140" i="38"/>
  <c r="J139" i="38"/>
  <c r="I139" i="38"/>
  <c r="H139" i="38"/>
  <c r="J138" i="38"/>
  <c r="I138" i="38"/>
  <c r="H138" i="38"/>
  <c r="J137" i="38"/>
  <c r="I137" i="38"/>
  <c r="H137" i="38"/>
  <c r="J136" i="38"/>
  <c r="I136" i="38"/>
  <c r="H136" i="38"/>
  <c r="J135" i="38"/>
  <c r="I135" i="38"/>
  <c r="H135" i="38"/>
  <c r="J134" i="38"/>
  <c r="I134" i="38"/>
  <c r="H134" i="38"/>
  <c r="J133" i="38"/>
  <c r="I133" i="38"/>
  <c r="H133" i="38"/>
  <c r="J132" i="38"/>
  <c r="I132" i="38"/>
  <c r="H132" i="38"/>
  <c r="J131" i="38"/>
  <c r="I131" i="38"/>
  <c r="H131" i="38"/>
  <c r="J130" i="38"/>
  <c r="I130" i="38"/>
  <c r="H130" i="38"/>
  <c r="J129" i="38"/>
  <c r="I129" i="38"/>
  <c r="H129" i="38"/>
  <c r="J128" i="38"/>
  <c r="I128" i="38"/>
  <c r="H128" i="38"/>
  <c r="J127" i="38"/>
  <c r="I127" i="38"/>
  <c r="H127" i="38"/>
  <c r="J126" i="38"/>
  <c r="I126" i="38"/>
  <c r="H126" i="38"/>
  <c r="J125" i="38"/>
  <c r="I125" i="38"/>
  <c r="H125" i="38"/>
  <c r="J124" i="38"/>
  <c r="I124" i="38"/>
  <c r="H124" i="38"/>
  <c r="J123" i="38"/>
  <c r="I123" i="38"/>
  <c r="H123" i="38"/>
  <c r="J122" i="38"/>
  <c r="I122" i="38"/>
  <c r="H122" i="38"/>
  <c r="J121" i="38"/>
  <c r="I121" i="38"/>
  <c r="H121" i="38"/>
  <c r="J120" i="38"/>
  <c r="I120" i="38"/>
  <c r="H120" i="38"/>
  <c r="J119" i="38"/>
  <c r="I119" i="38"/>
  <c r="H119" i="38"/>
  <c r="J118" i="38"/>
  <c r="I118" i="38"/>
  <c r="H118" i="38"/>
  <c r="J117" i="38"/>
  <c r="I117" i="38"/>
  <c r="H117" i="38"/>
  <c r="J116" i="38"/>
  <c r="I116" i="38"/>
  <c r="H116" i="38"/>
  <c r="J115" i="38"/>
  <c r="I115" i="38"/>
  <c r="H115" i="38"/>
  <c r="J114" i="38"/>
  <c r="I114" i="38"/>
  <c r="H114" i="38"/>
  <c r="J113" i="38"/>
  <c r="I113" i="38"/>
  <c r="H113" i="38"/>
  <c r="J112" i="38"/>
  <c r="I112" i="38"/>
  <c r="H112" i="38"/>
  <c r="J111" i="38"/>
  <c r="I111" i="38"/>
  <c r="H111" i="38"/>
  <c r="J110" i="38"/>
  <c r="I110" i="38"/>
  <c r="H110" i="38"/>
  <c r="J109" i="38"/>
  <c r="I109" i="38"/>
  <c r="H109" i="38"/>
  <c r="J108" i="38"/>
  <c r="I108" i="38"/>
  <c r="H108" i="38"/>
  <c r="J107" i="38"/>
  <c r="I107" i="38"/>
  <c r="H107" i="38"/>
  <c r="J106" i="38"/>
  <c r="I106" i="38"/>
  <c r="H106" i="38"/>
  <c r="J105" i="38"/>
  <c r="I105" i="38"/>
  <c r="H105" i="38"/>
  <c r="J104" i="38"/>
  <c r="I104" i="38"/>
  <c r="H104" i="38"/>
  <c r="J103" i="38"/>
  <c r="I103" i="38"/>
  <c r="H103" i="38"/>
  <c r="J102" i="38"/>
  <c r="I102" i="38"/>
  <c r="H102" i="38"/>
  <c r="J101" i="38"/>
  <c r="I101" i="38"/>
  <c r="H101" i="38"/>
  <c r="J100" i="38"/>
  <c r="I100" i="38"/>
  <c r="H100" i="38"/>
  <c r="J99" i="38"/>
  <c r="I99" i="38"/>
  <c r="H99" i="38"/>
  <c r="J98" i="38"/>
  <c r="I98" i="38"/>
  <c r="H98" i="38"/>
  <c r="J97" i="38"/>
  <c r="I97" i="38"/>
  <c r="H97" i="38"/>
  <c r="J96" i="38"/>
  <c r="I96" i="38"/>
  <c r="H96" i="38"/>
  <c r="J95" i="38"/>
  <c r="I95" i="38"/>
  <c r="H95" i="38"/>
  <c r="J94" i="38"/>
  <c r="I94" i="38"/>
  <c r="H94" i="38"/>
  <c r="J93" i="38"/>
  <c r="I93" i="38"/>
  <c r="H93" i="38"/>
  <c r="J92" i="38"/>
  <c r="I92" i="38"/>
  <c r="H92" i="38"/>
  <c r="J91" i="38"/>
  <c r="I91" i="38"/>
  <c r="H91" i="38"/>
  <c r="J90" i="38"/>
  <c r="I90" i="38"/>
  <c r="H90" i="38"/>
  <c r="J89" i="38"/>
  <c r="I89" i="38"/>
  <c r="H89" i="38"/>
  <c r="J88" i="38"/>
  <c r="I88" i="38"/>
  <c r="H88" i="38"/>
  <c r="J87" i="38"/>
  <c r="I87" i="38"/>
  <c r="H87" i="38"/>
  <c r="J86" i="38"/>
  <c r="I86" i="38"/>
  <c r="H86" i="38"/>
  <c r="J85" i="38"/>
  <c r="I85" i="38"/>
  <c r="H85" i="38"/>
  <c r="J84" i="38"/>
  <c r="I84" i="38"/>
  <c r="H84" i="38"/>
  <c r="J83" i="38"/>
  <c r="I83" i="38"/>
  <c r="H83" i="38"/>
  <c r="J82" i="38"/>
  <c r="I82" i="38"/>
  <c r="H82" i="38"/>
  <c r="J81" i="38"/>
  <c r="I81" i="38"/>
  <c r="H81" i="38"/>
  <c r="J80" i="38"/>
  <c r="I80" i="38"/>
  <c r="H80" i="38"/>
  <c r="J79" i="38"/>
  <c r="I79" i="38"/>
  <c r="H79" i="38"/>
  <c r="J78" i="38"/>
  <c r="I78" i="38"/>
  <c r="H78" i="38"/>
  <c r="J77" i="38"/>
  <c r="I77" i="38"/>
  <c r="H77" i="38"/>
  <c r="J76" i="38"/>
  <c r="I76" i="38"/>
  <c r="H76" i="38"/>
  <c r="J75" i="38"/>
  <c r="I75" i="38"/>
  <c r="H75" i="38"/>
  <c r="J74" i="38"/>
  <c r="I74" i="38"/>
  <c r="H74" i="38"/>
  <c r="J73" i="38"/>
  <c r="I73" i="38"/>
  <c r="H73" i="38"/>
  <c r="J72" i="38"/>
  <c r="I72" i="38"/>
  <c r="H72" i="38"/>
  <c r="J71" i="38"/>
  <c r="I71" i="38"/>
  <c r="H71" i="38"/>
  <c r="J70" i="38"/>
  <c r="I70" i="38"/>
  <c r="H70" i="38"/>
  <c r="J69" i="38"/>
  <c r="I69" i="38"/>
  <c r="H69" i="38"/>
  <c r="J68" i="38"/>
  <c r="I68" i="38"/>
  <c r="H68" i="38"/>
  <c r="J67" i="38"/>
  <c r="I67" i="38"/>
  <c r="H67" i="38"/>
  <c r="J66" i="38"/>
  <c r="I66" i="38"/>
  <c r="H66" i="38"/>
  <c r="J65" i="38"/>
  <c r="I65" i="38"/>
  <c r="H65" i="38"/>
  <c r="J64" i="38"/>
  <c r="I64" i="38"/>
  <c r="H64" i="38"/>
  <c r="J63" i="38"/>
  <c r="I63" i="38"/>
  <c r="H63" i="38"/>
  <c r="J62" i="38"/>
  <c r="I62" i="38"/>
  <c r="H62" i="38"/>
  <c r="J61" i="38"/>
  <c r="I61" i="38"/>
  <c r="H61" i="38"/>
  <c r="J60" i="38"/>
  <c r="I60" i="38"/>
  <c r="H60" i="38"/>
  <c r="J59" i="38"/>
  <c r="I59" i="38"/>
  <c r="H59" i="38"/>
  <c r="J58" i="38"/>
  <c r="I58" i="38"/>
  <c r="H58" i="38"/>
  <c r="J57" i="38"/>
  <c r="I57" i="38"/>
  <c r="H57" i="38"/>
  <c r="J56" i="38"/>
  <c r="I56" i="38"/>
  <c r="H56" i="38"/>
  <c r="J55" i="38"/>
  <c r="I55" i="38"/>
  <c r="H55" i="38"/>
  <c r="J54" i="38"/>
  <c r="I54" i="38"/>
  <c r="H54" i="38"/>
  <c r="J53" i="38"/>
  <c r="I53" i="38"/>
  <c r="H53" i="38"/>
  <c r="J52" i="38"/>
  <c r="I52" i="38"/>
  <c r="H52" i="38"/>
  <c r="J51" i="38"/>
  <c r="I51" i="38"/>
  <c r="H51" i="38"/>
  <c r="J50" i="38"/>
  <c r="I50" i="38"/>
  <c r="H50" i="38"/>
  <c r="J49" i="38"/>
  <c r="I49" i="38"/>
  <c r="H49" i="38"/>
  <c r="J48" i="38"/>
  <c r="I48" i="38"/>
  <c r="H48" i="38"/>
  <c r="J47" i="38"/>
  <c r="I47" i="38"/>
  <c r="H47" i="38"/>
  <c r="J46" i="38"/>
  <c r="I46" i="38"/>
  <c r="H46" i="38"/>
  <c r="J45" i="38"/>
  <c r="I45" i="38"/>
  <c r="H45" i="38"/>
  <c r="J44" i="38"/>
  <c r="I44" i="38"/>
  <c r="H44" i="38"/>
  <c r="J43" i="38"/>
  <c r="I43" i="38"/>
  <c r="H43" i="38"/>
  <c r="J42" i="38"/>
  <c r="I42" i="38"/>
  <c r="H42" i="38"/>
  <c r="J41" i="38"/>
  <c r="I41" i="38"/>
  <c r="H41" i="38"/>
  <c r="J40" i="38"/>
  <c r="I40" i="38"/>
  <c r="H40" i="38"/>
  <c r="J39" i="38"/>
  <c r="I39" i="38"/>
  <c r="H39" i="38"/>
  <c r="J38" i="38"/>
  <c r="I38" i="38"/>
  <c r="H38" i="38"/>
  <c r="J37" i="38"/>
  <c r="I37" i="38"/>
  <c r="H37" i="38"/>
  <c r="J36" i="38"/>
  <c r="I36" i="38"/>
  <c r="H36" i="38"/>
  <c r="J35" i="38"/>
  <c r="I35" i="38"/>
  <c r="H35" i="38"/>
  <c r="J34" i="38"/>
  <c r="I34" i="38"/>
  <c r="H34" i="38"/>
  <c r="J33" i="38"/>
  <c r="I33" i="38"/>
  <c r="H33" i="38"/>
  <c r="J32" i="38"/>
  <c r="I32" i="38"/>
  <c r="H32" i="38"/>
  <c r="J31" i="38"/>
  <c r="I31" i="38"/>
  <c r="H31" i="38"/>
  <c r="J30" i="38"/>
  <c r="I30" i="38"/>
  <c r="H30" i="38"/>
  <c r="J29" i="38"/>
  <c r="I29" i="38"/>
  <c r="H29" i="38"/>
  <c r="J28" i="38"/>
  <c r="I28" i="38"/>
  <c r="H28" i="38"/>
  <c r="J27" i="38"/>
  <c r="I27" i="38"/>
  <c r="H27" i="38"/>
  <c r="J26" i="38"/>
  <c r="I26" i="38"/>
  <c r="H26" i="38"/>
  <c r="J25" i="38"/>
  <c r="I25" i="38"/>
  <c r="H25" i="38"/>
  <c r="J24" i="38"/>
  <c r="I24" i="38"/>
  <c r="H24" i="38"/>
  <c r="J23" i="38"/>
  <c r="I23" i="38"/>
  <c r="H23" i="38"/>
  <c r="J22" i="38"/>
  <c r="I22" i="38"/>
  <c r="H22" i="38"/>
  <c r="J21" i="38"/>
  <c r="I21" i="38"/>
  <c r="H21" i="38"/>
  <c r="J20" i="38"/>
  <c r="I20" i="38"/>
  <c r="H20" i="38"/>
  <c r="J19" i="38"/>
  <c r="I19" i="38"/>
  <c r="H19" i="38"/>
  <c r="J18" i="38"/>
  <c r="I18" i="38"/>
  <c r="H18" i="38"/>
  <c r="J17" i="38"/>
  <c r="I17" i="38"/>
  <c r="H17" i="38"/>
  <c r="J16" i="38"/>
  <c r="I16" i="38"/>
  <c r="H16" i="38"/>
  <c r="J15" i="38"/>
  <c r="I15" i="38"/>
  <c r="H15" i="38"/>
  <c r="J14" i="38"/>
  <c r="I14" i="38"/>
  <c r="H14" i="38"/>
  <c r="J13" i="38"/>
  <c r="I13" i="38"/>
  <c r="H13" i="38"/>
  <c r="J12" i="38"/>
  <c r="I12" i="38"/>
  <c r="H12" i="38"/>
  <c r="J11" i="38"/>
  <c r="I11" i="38"/>
  <c r="H11" i="38"/>
  <c r="J10" i="38"/>
  <c r="I10" i="38"/>
  <c r="H10" i="38"/>
  <c r="J9" i="38"/>
  <c r="I9" i="38"/>
  <c r="H9" i="38"/>
  <c r="J8" i="38"/>
  <c r="I8" i="38"/>
  <c r="H8" i="38"/>
  <c r="J7" i="38"/>
  <c r="I7" i="38"/>
  <c r="H7" i="38"/>
  <c r="J6" i="38"/>
  <c r="I6" i="38"/>
  <c r="H6" i="38"/>
  <c r="J5" i="38"/>
  <c r="I5" i="38"/>
  <c r="H5" i="38"/>
  <c r="J4" i="38"/>
  <c r="I4" i="38"/>
  <c r="H4" i="38"/>
  <c r="J3" i="38"/>
  <c r="I3" i="38"/>
  <c r="S84" i="67" l="1"/>
  <c r="S82" i="67"/>
  <c r="S84" i="78"/>
  <c r="S82" i="78"/>
  <c r="S82" i="80"/>
  <c r="S84" i="80"/>
  <c r="S84" i="70"/>
  <c r="S82" i="70"/>
  <c r="S82" i="66"/>
  <c r="S84" i="66"/>
  <c r="S82" i="65"/>
  <c r="S84" i="65"/>
  <c r="S84" i="82"/>
  <c r="S82" i="82"/>
  <c r="S84" i="79"/>
  <c r="S82" i="79"/>
  <c r="S84" i="68"/>
  <c r="S82" i="68"/>
  <c r="S84" i="76"/>
  <c r="S82" i="76"/>
  <c r="S84" i="77"/>
  <c r="S82" i="77"/>
  <c r="S84" i="73"/>
  <c r="S82" i="73"/>
  <c r="S84" i="71"/>
  <c r="S82" i="71"/>
  <c r="S84" i="74"/>
  <c r="S82" i="74"/>
  <c r="S84" i="81"/>
  <c r="S82" i="81"/>
  <c r="S84" i="69"/>
  <c r="S82" i="69"/>
  <c r="S82" i="72"/>
  <c r="S84" i="72"/>
  <c r="H3" i="38"/>
</calcChain>
</file>

<file path=xl/sharedStrings.xml><?xml version="1.0" encoding="utf-8"?>
<sst xmlns="http://schemas.openxmlformats.org/spreadsheetml/2006/main" count="4389" uniqueCount="374">
  <si>
    <t>AB</t>
  </si>
  <si>
    <t>R</t>
  </si>
  <si>
    <t>K</t>
  </si>
  <si>
    <t>PO</t>
  </si>
  <si>
    <t>Pitcher</t>
  </si>
  <si>
    <t>Name</t>
  </si>
  <si>
    <t>Batting</t>
  </si>
  <si>
    <t>Team</t>
  </si>
  <si>
    <t>Avg.</t>
  </si>
  <si>
    <t>score</t>
  </si>
  <si>
    <t>G</t>
  </si>
  <si>
    <t>BA</t>
  </si>
  <si>
    <t>PO/G</t>
  </si>
  <si>
    <t>Craig Cotton</t>
  </si>
  <si>
    <t>Mariano Reynoso</t>
  </si>
  <si>
    <t>Blake Boudreaux</t>
  </si>
  <si>
    <t>Giovanni Francese</t>
  </si>
  <si>
    <t>Clint Woodard</t>
  </si>
  <si>
    <t>Richie Schultz</t>
  </si>
  <si>
    <t>Jerry Windell</t>
  </si>
  <si>
    <t>Steve Lyles</t>
  </si>
  <si>
    <t>Kevin Burton</t>
  </si>
  <si>
    <t>John Parker</t>
  </si>
  <si>
    <t>Rocky Zamora</t>
  </si>
  <si>
    <t>Doug Biggins</t>
  </si>
  <si>
    <t>Danny Foppiano</t>
  </si>
  <si>
    <t>Braulio Thorne</t>
  </si>
  <si>
    <t>Dan Greene</t>
  </si>
  <si>
    <t>Larry Reed</t>
  </si>
  <si>
    <t>Lupe Perez</t>
  </si>
  <si>
    <t>Seth Clark</t>
  </si>
  <si>
    <t>John Bancroft</t>
  </si>
  <si>
    <t>Austin Blackhawks</t>
  </si>
  <si>
    <t>Boston Renegades</t>
  </si>
  <si>
    <t>Tyler Tigers</t>
  </si>
  <si>
    <t>Bayou City Heat</t>
  </si>
  <si>
    <t xml:space="preserve">     </t>
  </si>
  <si>
    <t>Indy Thunder</t>
  </si>
  <si>
    <t>Colorado Storm</t>
  </si>
  <si>
    <t>Chicago Comets</t>
  </si>
  <si>
    <t>James Michaels</t>
  </si>
  <si>
    <t>Tony Santiago</t>
  </si>
  <si>
    <t>Sherlock Washington</t>
  </si>
  <si>
    <t>Runs</t>
  </si>
  <si>
    <t>Rose Reed</t>
  </si>
  <si>
    <t>Kyle Lewis</t>
  </si>
  <si>
    <t>Darnell Williams</t>
  </si>
  <si>
    <t>Kalari Girtley</t>
  </si>
  <si>
    <t>Larry Haile</t>
  </si>
  <si>
    <t>Kevin Sibson</t>
  </si>
  <si>
    <t>Axel Cox</t>
  </si>
  <si>
    <t>Ethan Johnston</t>
  </si>
  <si>
    <t>Andrew Greene</t>
  </si>
  <si>
    <t>Jason Dobbs</t>
  </si>
  <si>
    <t>Dave Benney</t>
  </si>
  <si>
    <t>Wichita Sonics</t>
  </si>
  <si>
    <t>Bernardo Barrera</t>
  </si>
  <si>
    <t>Southwest Slammers</t>
  </si>
  <si>
    <t>Pete Trejo</t>
  </si>
  <si>
    <t>Frank Porter</t>
  </si>
  <si>
    <t>Steve Michaels</t>
  </si>
  <si>
    <t>Michael Lewis</t>
  </si>
  <si>
    <t>Wayne Sibson</t>
  </si>
  <si>
    <t>Aqil Sajjad</t>
  </si>
  <si>
    <t>Matt McCoy</t>
  </si>
  <si>
    <t>Ben Goodrich</t>
  </si>
  <si>
    <t>Jonathan Akin</t>
  </si>
  <si>
    <t>Brian Christian</t>
  </si>
  <si>
    <t>Jason Ackiss</t>
  </si>
  <si>
    <t>New Jersey Lightning</t>
  </si>
  <si>
    <t>Cleo Stephens</t>
  </si>
  <si>
    <t>Gary Boettcher</t>
  </si>
  <si>
    <t>Roger Keeney</t>
  </si>
  <si>
    <t>Stanley Griffin</t>
  </si>
  <si>
    <t>Jacory Wiley</t>
  </si>
  <si>
    <t>John Boggs</t>
  </si>
  <si>
    <t>John Lombardo</t>
  </si>
  <si>
    <t>Doug Winthrop</t>
  </si>
  <si>
    <t>Matt Puvogel</t>
  </si>
  <si>
    <t>Robert Perez</t>
  </si>
  <si>
    <t>Place</t>
  </si>
  <si>
    <t>Evan Van Duyne</t>
  </si>
  <si>
    <t>Minnesota Millers</t>
  </si>
  <si>
    <t>RHI X-Treme</t>
  </si>
  <si>
    <t>Long Island Bombers</t>
  </si>
  <si>
    <t>Iowa Reapers</t>
  </si>
  <si>
    <t>Joe McCormick</t>
  </si>
  <si>
    <t>Rich Koppenjan</t>
  </si>
  <si>
    <t>Steve Rutch</t>
  </si>
  <si>
    <t>Mike Finn</t>
  </si>
  <si>
    <t>Brandon Chesser</t>
  </si>
  <si>
    <t>Pam Chesser</t>
  </si>
  <si>
    <t>Jennifer Boylan</t>
  </si>
  <si>
    <t>Jim Hughes</t>
  </si>
  <si>
    <t>Joe DeJesus</t>
  </si>
  <si>
    <t>Steve Ryan</t>
  </si>
  <si>
    <t>Robert Fairfax</t>
  </si>
  <si>
    <t>Richard Taylor</t>
  </si>
  <si>
    <t>Joseph Fleeks</t>
  </si>
  <si>
    <t>Ed Brown</t>
  </si>
  <si>
    <t>Dennis Lynch</t>
  </si>
  <si>
    <t>Richard Sexton</t>
  </si>
  <si>
    <t>John Patterson</t>
  </si>
  <si>
    <t>Jason Walters</t>
  </si>
  <si>
    <t>Gregory McDuffie</t>
  </si>
  <si>
    <t>William Miles</t>
  </si>
  <si>
    <t>Rich Krussell</t>
  </si>
  <si>
    <t>Andrew Bernet</t>
  </si>
  <si>
    <t>Joe Quintanilla</t>
  </si>
  <si>
    <t>Chris Peterson</t>
  </si>
  <si>
    <t>Demeil Wright</t>
  </si>
  <si>
    <t>Matthew Lassai</t>
  </si>
  <si>
    <t>Athens Timberwolves</t>
  </si>
  <si>
    <t>Columbus Midnight Stars</t>
  </si>
  <si>
    <t>Atlanta Eclipse</t>
  </si>
  <si>
    <t>Carolina Warriors</t>
  </si>
  <si>
    <t>Jacob Whorley</t>
  </si>
  <si>
    <t>Alex Barerra</t>
  </si>
  <si>
    <t>Ed Plumacher</t>
  </si>
  <si>
    <t>John Gilroy</t>
  </si>
  <si>
    <t>Eric Mazariegos</t>
  </si>
  <si>
    <t>Hugo Sanchez</t>
  </si>
  <si>
    <t>Faith Penn</t>
  </si>
  <si>
    <t>Nick Silver</t>
  </si>
  <si>
    <t>Tanner Gers</t>
  </si>
  <si>
    <t>Dee Butler</t>
  </si>
  <si>
    <t>Garrick Scott</t>
  </si>
  <si>
    <t>Sam Hogle</t>
  </si>
  <si>
    <t>Bob Thayer</t>
  </si>
  <si>
    <t>Marlon Stover</t>
  </si>
  <si>
    <t>Tony Merriweather</t>
  </si>
  <si>
    <t>Greg Gontaryk</t>
  </si>
  <si>
    <t>Eric Rodriguez</t>
  </si>
  <si>
    <t>Yrral Harris</t>
  </si>
  <si>
    <t>Frank Oldham</t>
  </si>
  <si>
    <t>Pedro Navarro</t>
  </si>
  <si>
    <t>Nautica Whitehead</t>
  </si>
  <si>
    <t>Lewis Thompson</t>
  </si>
  <si>
    <t>Steve Guerra</t>
  </si>
  <si>
    <t>Eric Scholz</t>
  </si>
  <si>
    <t>Harley Hall</t>
  </si>
  <si>
    <t>Mike Coughlin</t>
  </si>
  <si>
    <t>Ronald Jordan</t>
  </si>
  <si>
    <t>John Geter</t>
  </si>
  <si>
    <t>Jason Gainey</t>
  </si>
  <si>
    <t>John Ingram</t>
  </si>
  <si>
    <t>Kayleigh Joiner</t>
  </si>
  <si>
    <t>Chris Humphrey</t>
  </si>
  <si>
    <t>Kaye Zimpher</t>
  </si>
  <si>
    <t>Adrene Tamplin</t>
  </si>
  <si>
    <t>Guy Zuccarello</t>
  </si>
  <si>
    <t>Scott Cruce</t>
  </si>
  <si>
    <t>Jimmie Burnette</t>
  </si>
  <si>
    <t>Zac Arambula</t>
  </si>
  <si>
    <t>Richie Florez</t>
  </si>
  <si>
    <t>Darryl Minor</t>
  </si>
  <si>
    <t>William Landrum</t>
  </si>
  <si>
    <t>Michael McGlashon</t>
  </si>
  <si>
    <t>Demitris Morrow</t>
  </si>
  <si>
    <t>Lequinton Barner</t>
  </si>
  <si>
    <t>Tim Chapell</t>
  </si>
  <si>
    <t>Daniel Lowery</t>
  </si>
  <si>
    <t>Pasqual Agnone</t>
  </si>
  <si>
    <t>Meghan Fink</t>
  </si>
  <si>
    <t>Riley Schmitz</t>
  </si>
  <si>
    <t>Robert Moore</t>
  </si>
  <si>
    <t>Patrick Lemke</t>
  </si>
  <si>
    <t>Omar Atin</t>
  </si>
  <si>
    <t>Adam Rodenbeck</t>
  </si>
  <si>
    <t>Marcial Contreras</t>
  </si>
  <si>
    <t>Sarai Hernandez</t>
  </si>
  <si>
    <t>Jennifer Taylor</t>
  </si>
  <si>
    <t>Anibar Garcia</t>
  </si>
  <si>
    <t>Francisco Hernandez</t>
  </si>
  <si>
    <t>Josselyn Sosa</t>
  </si>
  <si>
    <t>Brett Sanders</t>
  </si>
  <si>
    <t>Chad Sumner</t>
  </si>
  <si>
    <t>Charlie Anderson</t>
  </si>
  <si>
    <t>Rob Weigand</t>
  </si>
  <si>
    <t>Rob Dias</t>
  </si>
  <si>
    <t>Joe Yee</t>
  </si>
  <si>
    <t>Luis Soto</t>
  </si>
  <si>
    <t>Dino Vasile</t>
  </si>
  <si>
    <t>Josh Xiong</t>
  </si>
  <si>
    <t>Corey White</t>
  </si>
  <si>
    <t>Tyler Rodriguez</t>
  </si>
  <si>
    <t>Wally Mozdzierz</t>
  </si>
  <si>
    <t>Lori Trujillo</t>
  </si>
  <si>
    <t>Casey Bahn</t>
  </si>
  <si>
    <t>James Cheek</t>
  </si>
  <si>
    <t>Chris Padilla</t>
  </si>
  <si>
    <t>Sam Griswold</t>
  </si>
  <si>
    <t>Nic Waldron</t>
  </si>
  <si>
    <t>Jamie Teal</t>
  </si>
  <si>
    <t>Thomas Todd</t>
  </si>
  <si>
    <t>James Monza</t>
  </si>
  <si>
    <t>Jackson Schwoebel</t>
  </si>
  <si>
    <t>Derek Moses</t>
  </si>
  <si>
    <t>Nick Esposito</t>
  </si>
  <si>
    <t>Amy Lucas</t>
  </si>
  <si>
    <t>Alfonso Harrell</t>
  </si>
  <si>
    <t>Lakeisha Holmes</t>
  </si>
  <si>
    <t>Joe Walters</t>
  </si>
  <si>
    <t>Thanh Huynh</t>
  </si>
  <si>
    <t>Ron Smith</t>
  </si>
  <si>
    <t>Willie Scales</t>
  </si>
  <si>
    <t>Michael Barns</t>
  </si>
  <si>
    <t>Carrie Chapman</t>
  </si>
  <si>
    <t>Deshaun Widener</t>
  </si>
  <si>
    <t>Chris DeJesus</t>
  </si>
  <si>
    <t>Edgar Erickson</t>
  </si>
  <si>
    <t>Darius Sterling</t>
  </si>
  <si>
    <t>Tony Guy</t>
  </si>
  <si>
    <t>Joe Higdon</t>
  </si>
  <si>
    <t>Angel Gallegos</t>
  </si>
  <si>
    <t>April Teal</t>
  </si>
  <si>
    <t>Vivian Ver Heur</t>
  </si>
  <si>
    <t>Lonestar Roadrunners</t>
  </si>
  <si>
    <t>Jamison Christopher</t>
  </si>
  <si>
    <t>Ron Worley</t>
  </si>
  <si>
    <t>Isaiah Wilcox</t>
  </si>
  <si>
    <t>Wilkens Eugene</t>
  </si>
  <si>
    <t>Jacho Byrd</t>
  </si>
  <si>
    <t>Jamelle Hodges</t>
  </si>
  <si>
    <t>Lamont Bordley</t>
  </si>
  <si>
    <t>Kennan Ducey</t>
  </si>
  <si>
    <t>Kathleen Trutsche</t>
  </si>
  <si>
    <t>Ron Brown</t>
  </si>
  <si>
    <t>Darren Sunlligan</t>
  </si>
  <si>
    <t>Marcus Morris</t>
  </si>
  <si>
    <t>Jean Brown</t>
  </si>
  <si>
    <t>Angel Gallerse</t>
  </si>
  <si>
    <t>John Sills</t>
  </si>
  <si>
    <t>K Pct</t>
  </si>
  <si>
    <t>Spotter</t>
  </si>
  <si>
    <t>Allowed</t>
  </si>
  <si>
    <t>PO's</t>
  </si>
  <si>
    <t>Rank</t>
  </si>
  <si>
    <t>Offense</t>
  </si>
  <si>
    <t>MVP</t>
  </si>
  <si>
    <t>Defense</t>
  </si>
  <si>
    <t>K Pct.</t>
  </si>
  <si>
    <t>TJ Beasley</t>
  </si>
  <si>
    <t>Iowa</t>
  </si>
  <si>
    <t>Columbus</t>
  </si>
  <si>
    <t>Wichita</t>
  </si>
  <si>
    <t>Atlanta</t>
  </si>
  <si>
    <t>Southwest</t>
  </si>
  <si>
    <t>Long Island</t>
  </si>
  <si>
    <t>Minnesota</t>
  </si>
  <si>
    <t>Chicago</t>
  </si>
  <si>
    <t>Indy</t>
  </si>
  <si>
    <t>Tyler</t>
  </si>
  <si>
    <t>Colorado</t>
  </si>
  <si>
    <t>RHI</t>
  </si>
  <si>
    <t>Boston</t>
  </si>
  <si>
    <t>Athens</t>
  </si>
  <si>
    <t>Carolina</t>
  </si>
  <si>
    <t>New Jersey</t>
  </si>
  <si>
    <t>Austin</t>
  </si>
  <si>
    <t>yes</t>
  </si>
  <si>
    <t>Jared Woodard</t>
  </si>
  <si>
    <t>Tim Hibner</t>
  </si>
  <si>
    <t>Darnell Booker</t>
  </si>
  <si>
    <t>Jon Walker</t>
  </si>
  <si>
    <t>Not &gt;= 20</t>
  </si>
  <si>
    <t>Fonzie Medrano</t>
  </si>
  <si>
    <t>Ron Cochran</t>
  </si>
  <si>
    <t>Mike Woodard</t>
  </si>
  <si>
    <t>Daniel Greene</t>
  </si>
  <si>
    <t>Toni Gunn</t>
  </si>
  <si>
    <t>James Sciortino</t>
  </si>
  <si>
    <t>Dan Eliason</t>
  </si>
  <si>
    <t>Elzie Haskett</t>
  </si>
  <si>
    <t>Graham Mathenia</t>
  </si>
  <si>
    <t>Frank Guerra</t>
  </si>
  <si>
    <t>Greg Hogle</t>
  </si>
  <si>
    <t>Jacob Worley</t>
  </si>
  <si>
    <t>Nick Lopez</t>
  </si>
  <si>
    <t>Not &gt;= 120</t>
  </si>
  <si>
    <t>Chad Perry</t>
  </si>
  <si>
    <t>Chris Bartlet</t>
  </si>
  <si>
    <t>Scott Logan</t>
  </si>
  <si>
    <t>Denise Parascando</t>
  </si>
  <si>
    <t>Melissa Schwoebel</t>
  </si>
  <si>
    <t>Tim</t>
  </si>
  <si>
    <t>Travis Means</t>
  </si>
  <si>
    <t>Glenda Mitchell</t>
  </si>
  <si>
    <t>Not &gt;= 4</t>
  </si>
  <si>
    <t xml:space="preserve">Shirt </t>
  </si>
  <si>
    <t>GAMES</t>
  </si>
  <si>
    <t>#</t>
  </si>
  <si>
    <t>PLAYER's NAME</t>
  </si>
  <si>
    <t>1</t>
  </si>
  <si>
    <t>9</t>
  </si>
  <si>
    <t>41</t>
  </si>
  <si>
    <t>10</t>
  </si>
  <si>
    <t xml:space="preserve"> </t>
  </si>
  <si>
    <t>2</t>
  </si>
  <si>
    <t>11</t>
  </si>
  <si>
    <t>8</t>
  </si>
  <si>
    <t>4</t>
  </si>
  <si>
    <t>7</t>
  </si>
  <si>
    <t>5</t>
  </si>
  <si>
    <t>GRAND TOTALS</t>
  </si>
  <si>
    <t>CUM TOTALS</t>
  </si>
  <si>
    <t>Sportsmanship</t>
  </si>
  <si>
    <t>Award Calculations</t>
  </si>
  <si>
    <t>GRAND TOTAL</t>
  </si>
  <si>
    <t>BATTING AVG</t>
  </si>
  <si>
    <t xml:space="preserve"> R</t>
  </si>
  <si>
    <t>%</t>
  </si>
  <si>
    <t>Shirt #</t>
  </si>
  <si>
    <t>Player's Name</t>
  </si>
  <si>
    <t>Adj PO</t>
  </si>
  <si>
    <t>Off.</t>
  </si>
  <si>
    <t>eligible</t>
  </si>
  <si>
    <t># Games</t>
  </si>
  <si>
    <t>adj BA</t>
  </si>
  <si>
    <t>Total PO</t>
  </si>
  <si>
    <t>Best Score</t>
  </si>
  <si>
    <t>Score Summary</t>
  </si>
  <si>
    <t xml:space="preserve">(Note:  if a player played at least one game, you </t>
  </si>
  <si>
    <t>Best Spotter Score</t>
  </si>
  <si>
    <t>must overwrite the formula in the Adj PO cell</t>
  </si>
  <si>
    <t>Games Played</t>
  </si>
  <si>
    <t>(This figure is now automated.)</t>
  </si>
  <si>
    <t>Best Pitcher Score</t>
  </si>
  <si>
    <t>with a zero to derive the correct best spotter score)</t>
  </si>
  <si>
    <t>Bayou City</t>
  </si>
  <si>
    <t>Lonestar</t>
  </si>
  <si>
    <t>14</t>
  </si>
  <si>
    <t>16</t>
  </si>
  <si>
    <t>12</t>
  </si>
  <si>
    <t>6</t>
  </si>
  <si>
    <t>28</t>
  </si>
  <si>
    <t>24</t>
  </si>
  <si>
    <t>22</t>
  </si>
  <si>
    <t>40</t>
  </si>
  <si>
    <t>63</t>
  </si>
  <si>
    <t>23</t>
  </si>
  <si>
    <t>33</t>
  </si>
  <si>
    <t>32</t>
  </si>
  <si>
    <t>21</t>
  </si>
  <si>
    <t>25</t>
  </si>
  <si>
    <t>3</t>
  </si>
  <si>
    <t>18</t>
  </si>
  <si>
    <t>46</t>
  </si>
  <si>
    <t>81</t>
  </si>
  <si>
    <t>64</t>
  </si>
  <si>
    <t>30</t>
  </si>
  <si>
    <t>27</t>
  </si>
  <si>
    <t>48</t>
  </si>
  <si>
    <t>13</t>
  </si>
  <si>
    <t>62</t>
  </si>
  <si>
    <t>31</t>
  </si>
  <si>
    <t>35</t>
  </si>
  <si>
    <t>15</t>
  </si>
  <si>
    <t>20</t>
  </si>
  <si>
    <t>19</t>
  </si>
  <si>
    <t>00</t>
  </si>
  <si>
    <t>42</t>
  </si>
  <si>
    <t>17</t>
  </si>
  <si>
    <t>88</t>
  </si>
  <si>
    <t>26</t>
  </si>
  <si>
    <t>55</t>
  </si>
  <si>
    <t>74</t>
  </si>
  <si>
    <t>38</t>
  </si>
  <si>
    <t>78</t>
  </si>
  <si>
    <t>37</t>
  </si>
  <si>
    <t>36</t>
  </si>
  <si>
    <t>99</t>
  </si>
  <si>
    <t>Def. PO/G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</si>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</sst>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55"/>
      <name val="Arial"/>
      <family val="2"/>
    </font>
    <font>
      <sz val="10"/>
      <color indexed="55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9" fontId="2" fillId="0" borderId="0" applyNumberFormat="0" applyFont="0" applyFill="0" applyBorder="0" applyAlignment="0" applyProtection="0"/>
  </cellStyleXfs>
  <cellXfs count="19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/>
    <xf numFmtId="0" fontId="0" fillId="0" borderId="0" xfId="0" applyFill="1" applyBorder="1"/>
    <xf numFmtId="0" fontId="0" fillId="0" borderId="0" xfId="0" applyFill="1"/>
    <xf numFmtId="0" fontId="1" fillId="0" borderId="1" xfId="1" applyFont="1" applyBorder="1"/>
    <xf numFmtId="0" fontId="1" fillId="0" borderId="3" xfId="1" applyFont="1" applyBorder="1"/>
    <xf numFmtId="0" fontId="1" fillId="0" borderId="8" xfId="1" applyFont="1" applyBorder="1" applyAlignment="1">
      <alignment horizontal="center"/>
    </xf>
    <xf numFmtId="0" fontId="2" fillId="0" borderId="0" xfId="1" applyFont="1"/>
    <xf numFmtId="49" fontId="2" fillId="0" borderId="9" xfId="1" applyNumberFormat="1" applyFont="1" applyBorder="1"/>
    <xf numFmtId="0" fontId="4" fillId="0" borderId="0" xfId="1" applyFont="1" applyBorder="1" applyAlignment="1">
      <alignment horizontal="right"/>
    </xf>
    <xf numFmtId="164" fontId="4" fillId="0" borderId="5" xfId="1" applyNumberFormat="1" applyFont="1" applyBorder="1" applyAlignment="1">
      <alignment horizontal="right"/>
    </xf>
    <xf numFmtId="1" fontId="2" fillId="0" borderId="0" xfId="1" applyNumberFormat="1" applyFont="1"/>
    <xf numFmtId="0" fontId="2" fillId="0" borderId="0" xfId="1" applyFont="1" applyBorder="1"/>
    <xf numFmtId="0" fontId="2" fillId="0" borderId="9" xfId="1" applyFont="1" applyBorder="1"/>
    <xf numFmtId="0" fontId="2" fillId="0" borderId="4" xfId="1" applyFont="1" applyBorder="1"/>
    <xf numFmtId="1" fontId="2" fillId="0" borderId="0" xfId="1" applyNumberFormat="1" applyFont="1" applyBorder="1"/>
    <xf numFmtId="0" fontId="2" fillId="0" borderId="5" xfId="1" applyFont="1" applyBorder="1"/>
    <xf numFmtId="0" fontId="4" fillId="0" borderId="7" xfId="1" applyFont="1" applyBorder="1" applyAlignment="1">
      <alignment horizontal="right"/>
    </xf>
    <xf numFmtId="0" fontId="4" fillId="0" borderId="9" xfId="1" applyFont="1" applyBorder="1" applyAlignment="1">
      <alignment horizontal="right"/>
    </xf>
    <xf numFmtId="0" fontId="1" fillId="0" borderId="1" xfId="1" applyFont="1" applyBorder="1" applyAlignment="1">
      <alignment horizontal="center"/>
    </xf>
    <xf numFmtId="164" fontId="4" fillId="0" borderId="9" xfId="1" applyNumberFormat="1" applyFont="1" applyBorder="1" applyAlignment="1">
      <alignment horizontal="right"/>
    </xf>
    <xf numFmtId="0" fontId="0" fillId="0" borderId="0" xfId="0"/>
    <xf numFmtId="49" fontId="2" fillId="0" borderId="7" xfId="1" applyNumberFormat="1" applyFont="1" applyBorder="1"/>
    <xf numFmtId="1" fontId="2" fillId="0" borderId="9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0" fontId="1" fillId="0" borderId="2" xfId="1" applyFont="1" applyBorder="1" applyAlignment="1">
      <alignment horizontal="center"/>
    </xf>
    <xf numFmtId="0" fontId="4" fillId="0" borderId="0" xfId="2" applyFont="1" applyFill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0" fillId="0" borderId="0" xfId="0" applyFont="1" applyAlignment="1">
      <alignment horizontal="left"/>
    </xf>
    <xf numFmtId="164" fontId="2" fillId="0" borderId="0" xfId="3" applyNumberFormat="1" applyFont="1"/>
    <xf numFmtId="0" fontId="0" fillId="0" borderId="0" xfId="0" applyAlignment="1">
      <alignment horizontal="left"/>
    </xf>
    <xf numFmtId="164" fontId="0" fillId="0" borderId="0" xfId="3" applyNumberFormat="1" applyFont="1"/>
    <xf numFmtId="10" fontId="2" fillId="0" borderId="0" xfId="3" applyNumberFormat="1" applyFont="1"/>
    <xf numFmtId="10" fontId="0" fillId="0" borderId="0" xfId="0" applyNumberFormat="1"/>
    <xf numFmtId="49" fontId="0" fillId="0" borderId="9" xfId="1" applyNumberFormat="1" applyFont="1" applyBorder="1"/>
    <xf numFmtId="0" fontId="2" fillId="0" borderId="0" xfId="0" applyFo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165" fontId="0" fillId="0" borderId="0" xfId="0" applyNumberFormat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7" xfId="0" applyFont="1" applyBorder="1"/>
    <xf numFmtId="0" fontId="1" fillId="2" borderId="13" xfId="0" applyFont="1" applyFill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21" xfId="0" applyNumberFormat="1" applyBorder="1"/>
    <xf numFmtId="0" fontId="0" fillId="0" borderId="22" xfId="0" applyBorder="1"/>
    <xf numFmtId="0" fontId="0" fillId="0" borderId="1" xfId="0" applyBorder="1"/>
    <xf numFmtId="0" fontId="0" fillId="0" borderId="23" xfId="0" applyBorder="1"/>
    <xf numFmtId="0" fontId="7" fillId="2" borderId="20" xfId="0" applyFont="1" applyFill="1" applyBorder="1"/>
    <xf numFmtId="49" fontId="0" fillId="0" borderId="24" xfId="0" applyNumberFormat="1" applyBorder="1"/>
    <xf numFmtId="0" fontId="0" fillId="0" borderId="25" xfId="0" applyBorder="1"/>
    <xf numFmtId="0" fontId="0" fillId="0" borderId="9" xfId="0" applyBorder="1"/>
    <xf numFmtId="0" fontId="0" fillId="0" borderId="26" xfId="0" applyBorder="1"/>
    <xf numFmtId="0" fontId="0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6" fillId="2" borderId="20" xfId="0" applyFont="1" applyFill="1" applyBorder="1"/>
    <xf numFmtId="0" fontId="0" fillId="0" borderId="31" xfId="0" applyFont="1" applyBorder="1"/>
    <xf numFmtId="0" fontId="1" fillId="0" borderId="22" xfId="0" applyFont="1" applyBorder="1"/>
    <xf numFmtId="0" fontId="1" fillId="0" borderId="1" xfId="0" applyFont="1" applyBorder="1"/>
    <xf numFmtId="0" fontId="1" fillId="0" borderId="23" xfId="0" applyFont="1" applyBorder="1"/>
    <xf numFmtId="0" fontId="1" fillId="0" borderId="15" xfId="0" applyFont="1" applyBorder="1"/>
    <xf numFmtId="0" fontId="1" fillId="0" borderId="19" xfId="0" applyFont="1" applyBorder="1"/>
    <xf numFmtId="0" fontId="1" fillId="0" borderId="13" xfId="0" applyFont="1" applyBorder="1"/>
    <xf numFmtId="0" fontId="1" fillId="0" borderId="32" xfId="0" applyFont="1" applyBorder="1"/>
    <xf numFmtId="0" fontId="1" fillId="0" borderId="33" xfId="0" applyFont="1" applyBorder="1"/>
    <xf numFmtId="0" fontId="0" fillId="3" borderId="0" xfId="0" applyFill="1" applyAlignment="1">
      <alignment horizontal="center"/>
    </xf>
    <xf numFmtId="0" fontId="0" fillId="3" borderId="19" xfId="0" applyFill="1" applyBorder="1"/>
    <xf numFmtId="0" fontId="0" fillId="3" borderId="15" xfId="0" applyFill="1" applyBorder="1"/>
    <xf numFmtId="0" fontId="0" fillId="3" borderId="14" xfId="0" applyFill="1" applyBorder="1"/>
    <xf numFmtId="0" fontId="0" fillId="2" borderId="20" xfId="0" applyFill="1" applyBorder="1"/>
    <xf numFmtId="0" fontId="1" fillId="2" borderId="20" xfId="0" applyFont="1" applyFill="1" applyBorder="1"/>
    <xf numFmtId="0" fontId="0" fillId="0" borderId="0" xfId="0" applyBorder="1"/>
    <xf numFmtId="0" fontId="8" fillId="0" borderId="0" xfId="0" applyFont="1" applyBorder="1"/>
    <xf numFmtId="0" fontId="1" fillId="0" borderId="3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3" xfId="0" applyFont="1" applyBorder="1"/>
    <xf numFmtId="0" fontId="1" fillId="0" borderId="0" xfId="0" applyFont="1" applyBorder="1"/>
    <xf numFmtId="164" fontId="9" fillId="0" borderId="0" xfId="0" applyNumberFormat="1" applyFont="1" applyBorder="1"/>
    <xf numFmtId="0" fontId="0" fillId="0" borderId="2" xfId="0" applyBorder="1"/>
    <xf numFmtId="0" fontId="2" fillId="0" borderId="3" xfId="0" applyFont="1" applyBorder="1"/>
    <xf numFmtId="0" fontId="0" fillId="0" borderId="3" xfId="0" applyBorder="1"/>
    <xf numFmtId="49" fontId="0" fillId="0" borderId="35" xfId="0" applyNumberFormat="1" applyBorder="1"/>
    <xf numFmtId="0" fontId="0" fillId="0" borderId="5" xfId="0" applyBorder="1"/>
    <xf numFmtId="0" fontId="0" fillId="0" borderId="4" xfId="0" applyBorder="1"/>
    <xf numFmtId="0" fontId="2" fillId="0" borderId="27" xfId="0" applyFont="1" applyBorder="1"/>
    <xf numFmtId="0" fontId="1" fillId="0" borderId="36" xfId="0" applyFont="1" applyBorder="1"/>
    <xf numFmtId="0" fontId="2" fillId="0" borderId="31" xfId="0" applyFont="1" applyBorder="1"/>
    <xf numFmtId="0" fontId="6" fillId="2" borderId="18" xfId="0" applyFont="1" applyFill="1" applyBorder="1"/>
    <xf numFmtId="0" fontId="0" fillId="3" borderId="34" xfId="0" applyFill="1" applyBorder="1"/>
    <xf numFmtId="0" fontId="0" fillId="4" borderId="18" xfId="0" applyFill="1" applyBorder="1"/>
    <xf numFmtId="0" fontId="10" fillId="0" borderId="0" xfId="0" applyFont="1"/>
    <xf numFmtId="0" fontId="1" fillId="0" borderId="37" xfId="0" applyFont="1" applyBorder="1"/>
    <xf numFmtId="0" fontId="0" fillId="0" borderId="19" xfId="0" applyBorder="1"/>
    <xf numFmtId="0" fontId="1" fillId="0" borderId="38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39" xfId="0" applyFont="1" applyBorder="1"/>
    <xf numFmtId="0" fontId="1" fillId="0" borderId="34" xfId="0" applyFont="1" applyBorder="1"/>
    <xf numFmtId="0" fontId="1" fillId="0" borderId="3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40" xfId="0" applyFont="1" applyBorder="1"/>
    <xf numFmtId="0" fontId="1" fillId="0" borderId="41" xfId="0" applyFont="1" applyBorder="1"/>
    <xf numFmtId="0" fontId="1" fillId="0" borderId="42" xfId="0" applyFont="1" applyBorder="1"/>
    <xf numFmtId="164" fontId="1" fillId="0" borderId="27" xfId="0" applyNumberFormat="1" applyFont="1" applyBorder="1"/>
    <xf numFmtId="0" fontId="2" fillId="0" borderId="1" xfId="0" applyFont="1" applyBorder="1"/>
    <xf numFmtId="165" fontId="2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164" fontId="1" fillId="0" borderId="31" xfId="0" applyNumberFormat="1" applyFont="1" applyBorder="1"/>
    <xf numFmtId="0" fontId="1" fillId="0" borderId="43" xfId="0" applyFont="1" applyBorder="1"/>
    <xf numFmtId="0" fontId="1" fillId="0" borderId="7" xfId="0" applyFont="1" applyBorder="1"/>
    <xf numFmtId="0" fontId="1" fillId="0" borderId="44" xfId="0" applyFont="1" applyBorder="1"/>
    <xf numFmtId="0" fontId="0" fillId="0" borderId="45" xfId="0" applyBorder="1"/>
    <xf numFmtId="0" fontId="0" fillId="0" borderId="12" xfId="0" applyBorder="1"/>
    <xf numFmtId="0" fontId="0" fillId="0" borderId="46" xfId="0" applyBorder="1"/>
    <xf numFmtId="0" fontId="1" fillId="0" borderId="25" xfId="0" applyFont="1" applyBorder="1"/>
    <xf numFmtId="0" fontId="1" fillId="0" borderId="5" xfId="0" applyFont="1" applyBorder="1"/>
    <xf numFmtId="0" fontId="1" fillId="0" borderId="26" xfId="0" applyFont="1" applyBorder="1"/>
    <xf numFmtId="164" fontId="1" fillId="0" borderId="20" xfId="0" applyNumberFormat="1" applyFont="1" applyBorder="1"/>
    <xf numFmtId="49" fontId="0" fillId="0" borderId="8" xfId="0" applyNumberFormat="1" applyBorder="1"/>
    <xf numFmtId="0" fontId="2" fillId="0" borderId="8" xfId="0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1" fillId="0" borderId="47" xfId="0" applyFont="1" applyBorder="1"/>
    <xf numFmtId="0" fontId="1" fillId="0" borderId="48" xfId="0" applyFont="1" applyBorder="1"/>
    <xf numFmtId="165" fontId="1" fillId="0" borderId="13" xfId="0" applyNumberFormat="1" applyFont="1" applyBorder="1"/>
    <xf numFmtId="0" fontId="0" fillId="0" borderId="31" xfId="0" applyBorder="1"/>
    <xf numFmtId="165" fontId="1" fillId="0" borderId="31" xfId="0" applyNumberFormat="1" applyFont="1" applyBorder="1"/>
    <xf numFmtId="165" fontId="1" fillId="0" borderId="0" xfId="0" applyNumberFormat="1" applyFont="1"/>
    <xf numFmtId="0" fontId="1" fillId="0" borderId="45" xfId="0" applyFont="1" applyBorder="1"/>
    <xf numFmtId="0" fontId="1" fillId="0" borderId="12" xfId="0" applyFont="1" applyBorder="1"/>
    <xf numFmtId="0" fontId="1" fillId="0" borderId="46" xfId="0" applyFont="1" applyBorder="1"/>
    <xf numFmtId="0" fontId="1" fillId="0" borderId="49" xfId="0" applyFont="1" applyBorder="1"/>
    <xf numFmtId="0" fontId="1" fillId="0" borderId="50" xfId="0" applyFont="1" applyBorder="1"/>
    <xf numFmtId="0" fontId="1" fillId="0" borderId="51" xfId="0" applyFont="1" applyBorder="1"/>
    <xf numFmtId="165" fontId="1" fillId="0" borderId="52" xfId="0" applyNumberFormat="1" applyFont="1" applyBorder="1"/>
    <xf numFmtId="164" fontId="1" fillId="0" borderId="18" xfId="0" applyNumberFormat="1" applyFont="1" applyBorder="1"/>
    <xf numFmtId="0" fontId="1" fillId="4" borderId="34" xfId="0" applyFont="1" applyFill="1" applyBorder="1"/>
    <xf numFmtId="0" fontId="1" fillId="4" borderId="19" xfId="0" applyFont="1" applyFill="1" applyBorder="1"/>
    <xf numFmtId="0" fontId="1" fillId="4" borderId="19" xfId="0" applyFont="1" applyFill="1" applyBorder="1" applyAlignment="1">
      <alignment horizontal="center"/>
    </xf>
    <xf numFmtId="0" fontId="0" fillId="0" borderId="15" xfId="0" applyBorder="1"/>
    <xf numFmtId="0" fontId="0" fillId="0" borderId="14" xfId="0" applyBorder="1"/>
    <xf numFmtId="0" fontId="0" fillId="0" borderId="34" xfId="0" applyBorder="1"/>
    <xf numFmtId="0" fontId="11" fillId="0" borderId="0" xfId="0" applyFont="1"/>
    <xf numFmtId="0" fontId="1" fillId="0" borderId="4" xfId="0" applyFont="1" applyBorder="1"/>
    <xf numFmtId="2" fontId="2" fillId="0" borderId="5" xfId="0" applyNumberFormat="1" applyFont="1" applyBorder="1"/>
    <xf numFmtId="165" fontId="2" fillId="0" borderId="5" xfId="0" applyNumberFormat="1" applyFont="1" applyBorder="1"/>
    <xf numFmtId="0" fontId="2" fillId="0" borderId="5" xfId="0" applyFont="1" applyBorder="1" applyAlignment="1">
      <alignment horizontal="center"/>
    </xf>
    <xf numFmtId="0" fontId="1" fillId="0" borderId="10" xfId="0" applyFont="1" applyBorder="1"/>
    <xf numFmtId="0" fontId="2" fillId="0" borderId="6" xfId="0" applyFont="1" applyBorder="1"/>
    <xf numFmtId="0" fontId="2" fillId="0" borderId="11" xfId="0" applyFont="1" applyBorder="1" applyAlignment="1">
      <alignment horizontal="center"/>
    </xf>
    <xf numFmtId="0" fontId="0" fillId="0" borderId="22" xfId="0" applyFill="1" applyBorder="1"/>
    <xf numFmtId="0" fontId="0" fillId="0" borderId="1" xfId="0" applyFill="1" applyBorder="1"/>
    <xf numFmtId="0" fontId="0" fillId="0" borderId="23" xfId="0" applyFill="1" applyBorder="1"/>
    <xf numFmtId="0" fontId="2" fillId="0" borderId="23" xfId="0" applyFont="1" applyFill="1" applyBorder="1"/>
    <xf numFmtId="0" fontId="2" fillId="0" borderId="22" xfId="0" applyFont="1" applyFill="1" applyBorder="1"/>
    <xf numFmtId="0" fontId="2" fillId="0" borderId="1" xfId="0" applyFont="1" applyFill="1" applyBorder="1"/>
    <xf numFmtId="49" fontId="0" fillId="0" borderId="21" xfId="0" applyNumberFormat="1" applyFont="1" applyBorder="1"/>
    <xf numFmtId="0" fontId="1" fillId="0" borderId="53" xfId="0" applyFont="1" applyBorder="1"/>
    <xf numFmtId="0" fontId="2" fillId="0" borderId="22" xfId="0" applyFont="1" applyBorder="1"/>
    <xf numFmtId="0" fontId="1" fillId="0" borderId="0" xfId="0" applyFont="1" applyFill="1" applyBorder="1"/>
    <xf numFmtId="0" fontId="1" fillId="0" borderId="19" xfId="0" applyFont="1" applyFill="1" applyBorder="1" applyAlignment="1">
      <alignment horizontal="center"/>
    </xf>
    <xf numFmtId="49" fontId="0" fillId="0" borderId="31" xfId="0" applyNumberFormat="1" applyBorder="1"/>
    <xf numFmtId="0" fontId="0" fillId="0" borderId="25" xfId="0" applyFill="1" applyBorder="1"/>
    <xf numFmtId="0" fontId="0" fillId="0" borderId="9" xfId="0" applyFill="1" applyBorder="1"/>
    <xf numFmtId="0" fontId="0" fillId="0" borderId="26" xfId="0" applyFill="1" applyBorder="1"/>
    <xf numFmtId="0" fontId="1" fillId="0" borderId="28" xfId="0" applyFont="1" applyFill="1" applyBorder="1"/>
    <xf numFmtId="0" fontId="1" fillId="0" borderId="29" xfId="0" applyFont="1" applyFill="1" applyBorder="1"/>
    <xf numFmtId="0" fontId="1" fillId="0" borderId="30" xfId="0" applyFont="1" applyFill="1" applyBorder="1"/>
    <xf numFmtId="49" fontId="0" fillId="0" borderId="0" xfId="0" applyNumberFormat="1" applyBorder="1" applyAlignment="1">
      <alignment horizontal="center"/>
    </xf>
    <xf numFmtId="2" fontId="0" fillId="0" borderId="0" xfId="0" applyNumberFormat="1"/>
    <xf numFmtId="0" fontId="0" fillId="0" borderId="0" xfId="0" applyFont="1" applyFill="1" applyBorder="1"/>
    <xf numFmtId="0" fontId="2" fillId="0" borderId="0" xfId="0" applyFont="1" applyFill="1" applyBorder="1"/>
    <xf numFmtId="0" fontId="0" fillId="0" borderId="0" xfId="0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3" xfId="0" applyFont="1" applyBorder="1" applyAlignment="1">
      <alignment horizontal="center"/>
    </xf>
  </cellXfs>
  <cellStyles count="4">
    <cellStyle name="Normal" xfId="0" builtinId="0"/>
    <cellStyle name="Normal_2004 world series_revised" xfId="1"/>
    <cellStyle name="Normal_summary" xfId="2"/>
    <cellStyle name="Percent" xfId="3" builtinId="5"/>
  </cellStyles>
  <dxfs count="11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CC99FF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AD89"/>
  <sheetViews>
    <sheetView tabSelected="1" zoomScale="75" zoomScaleNormal="75" workbookViewId="0">
      <pane xSplit="2" ySplit="2" topLeftCell="C3" activePane="bottomRight" state="frozen"/>
      <selection activeCell="O73" sqref="O73"/>
      <selection pane="topRight" activeCell="O73" sqref="O73"/>
      <selection pane="bottomLeft" activeCell="O73" sqref="O73"/>
      <selection pane="bottomRight" activeCell="Z62" sqref="Z62"/>
    </sheetView>
  </sheetViews>
  <sheetFormatPr defaultRowHeight="12.75" x14ac:dyDescent="0.2"/>
  <cols>
    <col min="1" max="1" width="9.140625" style="24"/>
    <col min="2" max="2" width="18.140625" style="24" customWidth="1"/>
    <col min="3" max="18" width="5.28515625" style="24" customWidth="1"/>
    <col min="19" max="19" width="18" style="24" customWidth="1"/>
    <col min="20" max="21" width="9.140625" style="24"/>
    <col min="22" max="22" width="20.5703125" style="24" customWidth="1"/>
    <col min="23" max="24" width="9.28515625" style="24" bestFit="1" customWidth="1"/>
    <col min="25" max="25" width="9.42578125" style="24" bestFit="1" customWidth="1"/>
    <col min="26" max="26" width="9.140625" style="24"/>
    <col min="27" max="27" width="12.140625" style="24" customWidth="1"/>
    <col min="28" max="28" width="9.140625" style="24"/>
    <col min="29" max="29" width="9.28515625" style="24" bestFit="1" customWidth="1"/>
    <col min="30" max="16384" width="9.140625" style="24"/>
  </cols>
  <sheetData>
    <row r="1" spans="1:19" ht="13.5" thickBot="1" x14ac:dyDescent="0.25">
      <c r="A1" s="43" t="s">
        <v>289</v>
      </c>
      <c r="B1" s="44" t="s">
        <v>290</v>
      </c>
      <c r="C1" s="186" t="s">
        <v>247</v>
      </c>
      <c r="D1" s="187"/>
      <c r="E1" s="188"/>
      <c r="F1" s="45">
        <v>10</v>
      </c>
      <c r="G1" s="186" t="s">
        <v>250</v>
      </c>
      <c r="H1" s="187"/>
      <c r="I1" s="188"/>
      <c r="J1" s="45">
        <v>12</v>
      </c>
      <c r="K1" s="186" t="s">
        <v>243</v>
      </c>
      <c r="L1" s="187"/>
      <c r="M1" s="188"/>
      <c r="N1" s="45">
        <v>1</v>
      </c>
      <c r="O1" s="186" t="s">
        <v>244</v>
      </c>
      <c r="P1" s="187"/>
      <c r="Q1" s="188"/>
      <c r="R1" s="45">
        <v>3</v>
      </c>
      <c r="S1" s="46"/>
    </row>
    <row r="2" spans="1:19" ht="13.5" thickBot="1" x14ac:dyDescent="0.25">
      <c r="A2" s="47" t="s">
        <v>291</v>
      </c>
      <c r="B2" s="44" t="s">
        <v>292</v>
      </c>
      <c r="C2" s="48" t="s">
        <v>0</v>
      </c>
      <c r="D2" s="48" t="s">
        <v>1</v>
      </c>
      <c r="E2" s="48" t="s">
        <v>2</v>
      </c>
      <c r="F2" s="48" t="s">
        <v>3</v>
      </c>
      <c r="G2" s="48" t="s">
        <v>0</v>
      </c>
      <c r="H2" s="48" t="s">
        <v>1</v>
      </c>
      <c r="I2" s="48" t="s">
        <v>2</v>
      </c>
      <c r="J2" s="48" t="s">
        <v>3</v>
      </c>
      <c r="K2" s="48" t="s">
        <v>0</v>
      </c>
      <c r="L2" s="48" t="s">
        <v>1</v>
      </c>
      <c r="M2" s="48" t="s">
        <v>2</v>
      </c>
      <c r="N2" s="48" t="s">
        <v>3</v>
      </c>
      <c r="O2" s="48" t="s">
        <v>0</v>
      </c>
      <c r="P2" s="48" t="s">
        <v>1</v>
      </c>
      <c r="Q2" s="48" t="s">
        <v>2</v>
      </c>
      <c r="R2" s="48" t="s">
        <v>3</v>
      </c>
      <c r="S2" s="49"/>
    </row>
    <row r="3" spans="1:19" x14ac:dyDescent="0.2">
      <c r="A3" s="50" t="s">
        <v>293</v>
      </c>
      <c r="B3" s="51" t="s">
        <v>72</v>
      </c>
      <c r="C3" s="52">
        <v>3</v>
      </c>
      <c r="D3" s="53">
        <v>0</v>
      </c>
      <c r="E3" s="53">
        <v>3</v>
      </c>
      <c r="F3" s="54">
        <v>0</v>
      </c>
      <c r="G3" s="52">
        <v>3</v>
      </c>
      <c r="H3" s="53">
        <v>0</v>
      </c>
      <c r="I3" s="53">
        <v>0</v>
      </c>
      <c r="J3" s="54">
        <v>0</v>
      </c>
      <c r="K3" s="52">
        <v>6</v>
      </c>
      <c r="L3" s="53">
        <v>0</v>
      </c>
      <c r="M3" s="53">
        <v>4</v>
      </c>
      <c r="N3" s="54">
        <v>0</v>
      </c>
      <c r="O3" s="52">
        <v>3</v>
      </c>
      <c r="P3" s="53">
        <v>0</v>
      </c>
      <c r="Q3" s="53">
        <v>1</v>
      </c>
      <c r="R3" s="54">
        <v>0</v>
      </c>
      <c r="S3" s="55"/>
    </row>
    <row r="4" spans="1:19" x14ac:dyDescent="0.2">
      <c r="A4" s="50" t="s">
        <v>294</v>
      </c>
      <c r="B4" s="51" t="s">
        <v>219</v>
      </c>
      <c r="C4" s="52">
        <v>3</v>
      </c>
      <c r="D4" s="53">
        <v>2</v>
      </c>
      <c r="E4" s="53">
        <v>1</v>
      </c>
      <c r="F4" s="54">
        <v>1</v>
      </c>
      <c r="G4" s="52">
        <v>3</v>
      </c>
      <c r="H4" s="53">
        <v>0</v>
      </c>
      <c r="I4" s="53">
        <v>2</v>
      </c>
      <c r="J4" s="54">
        <v>5</v>
      </c>
      <c r="K4" s="52">
        <v>5</v>
      </c>
      <c r="L4" s="53">
        <v>0</v>
      </c>
      <c r="M4" s="53">
        <v>3</v>
      </c>
      <c r="N4" s="54">
        <v>0</v>
      </c>
      <c r="O4" s="52">
        <v>3</v>
      </c>
      <c r="P4" s="53">
        <v>0</v>
      </c>
      <c r="Q4" s="53">
        <v>1</v>
      </c>
      <c r="R4" s="54">
        <v>1</v>
      </c>
      <c r="S4" s="55"/>
    </row>
    <row r="5" spans="1:19" x14ac:dyDescent="0.2">
      <c r="A5" s="50" t="s">
        <v>295</v>
      </c>
      <c r="B5" s="51" t="s">
        <v>205</v>
      </c>
      <c r="C5" s="52">
        <v>4</v>
      </c>
      <c r="D5" s="53">
        <v>0</v>
      </c>
      <c r="E5" s="53">
        <v>3</v>
      </c>
      <c r="F5" s="54">
        <v>0</v>
      </c>
      <c r="G5" s="52">
        <v>3</v>
      </c>
      <c r="H5" s="53">
        <v>0</v>
      </c>
      <c r="I5" s="53">
        <v>2</v>
      </c>
      <c r="J5" s="54">
        <v>0</v>
      </c>
      <c r="K5" s="52">
        <v>2</v>
      </c>
      <c r="L5" s="53">
        <v>0</v>
      </c>
      <c r="M5" s="53">
        <v>2</v>
      </c>
      <c r="N5" s="54">
        <v>0</v>
      </c>
      <c r="O5" s="52">
        <v>3</v>
      </c>
      <c r="P5" s="53">
        <v>0</v>
      </c>
      <c r="Q5" s="53">
        <v>3</v>
      </c>
      <c r="R5" s="54">
        <v>0</v>
      </c>
      <c r="S5" s="55"/>
    </row>
    <row r="6" spans="1:19" x14ac:dyDescent="0.2">
      <c r="A6" s="50" t="s">
        <v>296</v>
      </c>
      <c r="B6" s="51" t="s">
        <v>193</v>
      </c>
      <c r="C6" s="52">
        <v>0</v>
      </c>
      <c r="D6" s="53">
        <v>0</v>
      </c>
      <c r="E6" s="53">
        <v>0</v>
      </c>
      <c r="F6" s="54">
        <v>0</v>
      </c>
      <c r="G6" s="52">
        <v>0</v>
      </c>
      <c r="H6" s="53">
        <v>0</v>
      </c>
      <c r="I6" s="53">
        <v>0</v>
      </c>
      <c r="J6" s="54">
        <v>0</v>
      </c>
      <c r="K6" s="52"/>
      <c r="L6" s="53"/>
      <c r="M6" s="53"/>
      <c r="N6" s="54"/>
      <c r="O6" s="52"/>
      <c r="P6" s="53"/>
      <c r="Q6" s="53"/>
      <c r="R6" s="54"/>
      <c r="S6" s="55" t="s">
        <v>297</v>
      </c>
    </row>
    <row r="7" spans="1:19" x14ac:dyDescent="0.2">
      <c r="A7" s="50" t="s">
        <v>298</v>
      </c>
      <c r="B7" s="51" t="s">
        <v>242</v>
      </c>
      <c r="C7" s="52">
        <v>3</v>
      </c>
      <c r="D7" s="53">
        <v>0</v>
      </c>
      <c r="E7" s="53">
        <v>3</v>
      </c>
      <c r="F7" s="54">
        <v>2</v>
      </c>
      <c r="G7" s="52">
        <v>3</v>
      </c>
      <c r="H7" s="53">
        <v>0</v>
      </c>
      <c r="I7" s="53">
        <v>2</v>
      </c>
      <c r="J7" s="54">
        <v>2</v>
      </c>
      <c r="K7" s="52">
        <v>6</v>
      </c>
      <c r="L7" s="53">
        <v>0</v>
      </c>
      <c r="M7" s="53">
        <v>3</v>
      </c>
      <c r="N7" s="54">
        <v>11</v>
      </c>
      <c r="O7" s="52">
        <v>3</v>
      </c>
      <c r="P7" s="53">
        <v>0</v>
      </c>
      <c r="Q7" s="53">
        <v>2</v>
      </c>
      <c r="R7" s="54">
        <v>2</v>
      </c>
      <c r="S7" s="55"/>
    </row>
    <row r="8" spans="1:19" x14ac:dyDescent="0.2">
      <c r="A8" s="50" t="s">
        <v>299</v>
      </c>
      <c r="B8" s="51" t="s">
        <v>232</v>
      </c>
      <c r="C8" s="52">
        <v>3</v>
      </c>
      <c r="D8" s="53">
        <v>0</v>
      </c>
      <c r="E8" s="53">
        <v>3</v>
      </c>
      <c r="F8" s="54">
        <v>0</v>
      </c>
      <c r="G8" s="52">
        <v>3</v>
      </c>
      <c r="H8" s="53">
        <v>0</v>
      </c>
      <c r="I8" s="53">
        <v>3</v>
      </c>
      <c r="J8" s="54">
        <v>0</v>
      </c>
      <c r="K8" s="52">
        <v>5</v>
      </c>
      <c r="L8" s="53">
        <v>0</v>
      </c>
      <c r="M8" s="53">
        <v>3</v>
      </c>
      <c r="N8" s="54">
        <v>1</v>
      </c>
      <c r="O8" s="52">
        <v>3</v>
      </c>
      <c r="P8" s="53">
        <v>0</v>
      </c>
      <c r="Q8" s="53">
        <v>3</v>
      </c>
      <c r="R8" s="54">
        <v>0</v>
      </c>
      <c r="S8" s="55"/>
    </row>
    <row r="9" spans="1:19" x14ac:dyDescent="0.2">
      <c r="A9" s="50" t="s">
        <v>300</v>
      </c>
      <c r="B9" s="51" t="s">
        <v>226</v>
      </c>
      <c r="C9" s="52">
        <v>3</v>
      </c>
      <c r="D9" s="53">
        <v>0</v>
      </c>
      <c r="E9" s="53">
        <v>3</v>
      </c>
      <c r="F9" s="54">
        <v>1</v>
      </c>
      <c r="G9" s="52"/>
      <c r="H9" s="53"/>
      <c r="I9" s="53"/>
      <c r="J9" s="54"/>
      <c r="K9" s="52">
        <v>5</v>
      </c>
      <c r="L9" s="53">
        <v>0</v>
      </c>
      <c r="M9" s="53">
        <v>5</v>
      </c>
      <c r="N9" s="54">
        <v>0</v>
      </c>
      <c r="O9" s="52">
        <v>3</v>
      </c>
      <c r="P9" s="53">
        <v>0</v>
      </c>
      <c r="Q9" s="53">
        <v>3</v>
      </c>
      <c r="R9" s="54">
        <v>1</v>
      </c>
      <c r="S9" s="55"/>
    </row>
    <row r="10" spans="1:19" x14ac:dyDescent="0.2">
      <c r="A10" s="50" t="s">
        <v>301</v>
      </c>
      <c r="B10" s="51" t="s">
        <v>206</v>
      </c>
      <c r="C10" s="52"/>
      <c r="D10" s="53"/>
      <c r="E10" s="53"/>
      <c r="F10" s="54"/>
      <c r="G10" s="52">
        <v>3</v>
      </c>
      <c r="H10" s="53">
        <v>0</v>
      </c>
      <c r="I10" s="53">
        <v>3</v>
      </c>
      <c r="J10" s="54">
        <v>0</v>
      </c>
      <c r="K10" s="52"/>
      <c r="L10" s="53"/>
      <c r="M10" s="53"/>
      <c r="N10" s="54"/>
      <c r="O10" s="52"/>
      <c r="P10" s="53"/>
      <c r="Q10" s="53"/>
      <c r="R10" s="54"/>
      <c r="S10" s="55"/>
    </row>
    <row r="11" spans="1:19" x14ac:dyDescent="0.2">
      <c r="A11" s="50" t="s">
        <v>302</v>
      </c>
      <c r="B11" s="51" t="s">
        <v>116</v>
      </c>
      <c r="C11" s="52"/>
      <c r="D11" s="53"/>
      <c r="E11" s="53"/>
      <c r="F11" s="54"/>
      <c r="G11" s="52"/>
      <c r="H11" s="53"/>
      <c r="I11" s="53"/>
      <c r="J11" s="54"/>
      <c r="K11" s="52">
        <v>1</v>
      </c>
      <c r="L11" s="53">
        <v>0</v>
      </c>
      <c r="M11" s="53">
        <v>1</v>
      </c>
      <c r="N11" s="54">
        <v>0</v>
      </c>
      <c r="O11" s="52"/>
      <c r="P11" s="53"/>
      <c r="Q11" s="53"/>
      <c r="R11" s="54"/>
      <c r="S11" s="55"/>
    </row>
    <row r="12" spans="1:19" x14ac:dyDescent="0.2">
      <c r="A12" s="50" t="s">
        <v>303</v>
      </c>
      <c r="B12" s="51" t="s">
        <v>215</v>
      </c>
      <c r="C12" s="52"/>
      <c r="D12" s="53"/>
      <c r="E12" s="53"/>
      <c r="F12" s="54"/>
      <c r="G12" s="52"/>
      <c r="H12" s="53"/>
      <c r="I12" s="53"/>
      <c r="J12" s="54"/>
      <c r="K12" s="52">
        <v>3</v>
      </c>
      <c r="L12" s="53">
        <v>0</v>
      </c>
      <c r="M12" s="53">
        <v>2</v>
      </c>
      <c r="N12" s="54">
        <v>0</v>
      </c>
      <c r="O12" s="52">
        <v>0</v>
      </c>
      <c r="P12" s="53">
        <v>0</v>
      </c>
      <c r="Q12" s="53">
        <v>0</v>
      </c>
      <c r="R12" s="54">
        <v>0</v>
      </c>
      <c r="S12" s="55"/>
    </row>
    <row r="13" spans="1:19" x14ac:dyDescent="0.2">
      <c r="A13" s="50"/>
      <c r="B13" s="51"/>
      <c r="C13" s="52"/>
      <c r="D13" s="53"/>
      <c r="E13" s="53"/>
      <c r="F13" s="54"/>
      <c r="G13" s="52"/>
      <c r="H13" s="53"/>
      <c r="I13" s="53"/>
      <c r="J13" s="54"/>
      <c r="K13" s="52"/>
      <c r="L13" s="53"/>
      <c r="M13" s="53"/>
      <c r="N13" s="54"/>
      <c r="O13" s="52"/>
      <c r="P13" s="53"/>
      <c r="Q13" s="53"/>
      <c r="R13" s="54"/>
      <c r="S13" s="55"/>
    </row>
    <row r="14" spans="1:19" x14ac:dyDescent="0.2">
      <c r="A14" s="50"/>
      <c r="B14" s="51"/>
      <c r="C14" s="52"/>
      <c r="D14" s="53"/>
      <c r="E14" s="53"/>
      <c r="F14" s="54"/>
      <c r="G14" s="52"/>
      <c r="H14" s="53"/>
      <c r="I14" s="53"/>
      <c r="J14" s="54"/>
      <c r="K14" s="52"/>
      <c r="L14" s="53"/>
      <c r="M14" s="53"/>
      <c r="N14" s="54"/>
      <c r="O14" s="52"/>
      <c r="P14" s="53"/>
      <c r="Q14" s="53"/>
      <c r="R14" s="54"/>
      <c r="S14" s="55"/>
    </row>
    <row r="15" spans="1:19" x14ac:dyDescent="0.2">
      <c r="A15" s="50"/>
      <c r="B15" s="51"/>
      <c r="C15" s="52"/>
      <c r="D15" s="53"/>
      <c r="E15" s="53"/>
      <c r="F15" s="54"/>
      <c r="G15" s="52"/>
      <c r="H15" s="53"/>
      <c r="I15" s="53"/>
      <c r="J15" s="54"/>
      <c r="K15" s="52"/>
      <c r="L15" s="53"/>
      <c r="M15" s="53"/>
      <c r="N15" s="54"/>
      <c r="O15" s="52"/>
      <c r="P15" s="53"/>
      <c r="Q15" s="53"/>
      <c r="R15" s="54"/>
      <c r="S15" s="55"/>
    </row>
    <row r="16" spans="1:19" x14ac:dyDescent="0.2">
      <c r="A16" s="50"/>
      <c r="B16" s="51"/>
      <c r="C16" s="52"/>
      <c r="D16" s="53"/>
      <c r="E16" s="53"/>
      <c r="F16" s="54"/>
      <c r="G16" s="52"/>
      <c r="H16" s="53"/>
      <c r="I16" s="53"/>
      <c r="J16" s="54"/>
      <c r="K16" s="52"/>
      <c r="L16" s="53"/>
      <c r="M16" s="53"/>
      <c r="N16" s="54"/>
      <c r="O16" s="52"/>
      <c r="P16" s="53"/>
      <c r="Q16" s="53"/>
      <c r="R16" s="54"/>
      <c r="S16" s="55" t="s">
        <v>297</v>
      </c>
    </row>
    <row r="17" spans="1:24" x14ac:dyDescent="0.2">
      <c r="A17" s="50"/>
      <c r="B17" s="51"/>
      <c r="C17" s="52"/>
      <c r="D17" s="53"/>
      <c r="E17" s="53"/>
      <c r="F17" s="54"/>
      <c r="G17" s="52"/>
      <c r="H17" s="53"/>
      <c r="I17" s="53"/>
      <c r="J17" s="54"/>
      <c r="K17" s="52"/>
      <c r="L17" s="53"/>
      <c r="M17" s="53"/>
      <c r="N17" s="54"/>
      <c r="O17" s="52"/>
      <c r="P17" s="53"/>
      <c r="Q17" s="53"/>
      <c r="R17" s="54"/>
      <c r="S17" s="55"/>
    </row>
    <row r="18" spans="1:24" x14ac:dyDescent="0.2">
      <c r="A18" s="50"/>
      <c r="B18" s="51"/>
      <c r="C18" s="52"/>
      <c r="D18" s="53"/>
      <c r="E18" s="53"/>
      <c r="F18" s="54"/>
      <c r="G18" s="52"/>
      <c r="H18" s="53"/>
      <c r="I18" s="53"/>
      <c r="J18" s="54"/>
      <c r="K18" s="52"/>
      <c r="L18" s="53"/>
      <c r="M18" s="53"/>
      <c r="N18" s="54"/>
      <c r="O18" s="52"/>
      <c r="P18" s="53"/>
      <c r="Q18" s="53"/>
      <c r="R18" s="54"/>
      <c r="S18" s="55"/>
    </row>
    <row r="19" spans="1:24" x14ac:dyDescent="0.2">
      <c r="A19" s="50"/>
      <c r="B19" s="51"/>
      <c r="C19" s="52"/>
      <c r="D19" s="53"/>
      <c r="E19" s="53"/>
      <c r="F19" s="54"/>
      <c r="G19" s="52"/>
      <c r="H19" s="53"/>
      <c r="I19" s="53"/>
      <c r="J19" s="54"/>
      <c r="K19" s="52"/>
      <c r="L19" s="53"/>
      <c r="M19" s="53"/>
      <c r="N19" s="54"/>
      <c r="O19" s="52"/>
      <c r="P19" s="53"/>
      <c r="Q19" s="53"/>
      <c r="R19" s="54"/>
      <c r="S19" s="55"/>
    </row>
    <row r="20" spans="1:24" x14ac:dyDescent="0.2">
      <c r="A20" s="50"/>
      <c r="B20" s="51"/>
      <c r="C20" s="52"/>
      <c r="D20" s="53"/>
      <c r="E20" s="53"/>
      <c r="F20" s="54"/>
      <c r="G20" s="52"/>
      <c r="H20" s="53"/>
      <c r="I20" s="53"/>
      <c r="J20" s="54"/>
      <c r="K20" s="52"/>
      <c r="L20" s="53"/>
      <c r="M20" s="53"/>
      <c r="N20" s="54"/>
      <c r="O20" s="52"/>
      <c r="P20" s="53"/>
      <c r="Q20" s="53"/>
      <c r="R20" s="54"/>
      <c r="S20" s="55"/>
    </row>
    <row r="21" spans="1:24" ht="13.5" thickBot="1" x14ac:dyDescent="0.25">
      <c r="A21" s="50"/>
      <c r="B21" s="56"/>
      <c r="C21" s="57"/>
      <c r="D21" s="58"/>
      <c r="E21" s="58"/>
      <c r="F21" s="59"/>
      <c r="G21" s="57"/>
      <c r="H21" s="58"/>
      <c r="I21" s="58"/>
      <c r="J21" s="59"/>
      <c r="K21" s="57"/>
      <c r="L21" s="58"/>
      <c r="M21" s="58"/>
      <c r="N21" s="59"/>
      <c r="O21" s="57"/>
      <c r="P21" s="58"/>
      <c r="Q21" s="58"/>
      <c r="R21" s="59"/>
      <c r="S21" s="55"/>
    </row>
    <row r="22" spans="1:24" x14ac:dyDescent="0.2">
      <c r="A22" s="1" t="s">
        <v>4</v>
      </c>
      <c r="B22" s="60" t="s">
        <v>277</v>
      </c>
      <c r="C22" s="61">
        <v>16</v>
      </c>
      <c r="D22" s="62">
        <v>2</v>
      </c>
      <c r="E22" s="62">
        <v>13</v>
      </c>
      <c r="F22" s="63">
        <v>4</v>
      </c>
      <c r="G22" s="61">
        <v>18</v>
      </c>
      <c r="H22" s="62">
        <v>0</v>
      </c>
      <c r="I22" s="62">
        <v>12</v>
      </c>
      <c r="J22" s="63">
        <v>7</v>
      </c>
      <c r="K22" s="61">
        <v>33</v>
      </c>
      <c r="L22" s="62">
        <v>0</v>
      </c>
      <c r="M22" s="62">
        <v>23</v>
      </c>
      <c r="N22" s="63">
        <v>12</v>
      </c>
      <c r="O22" s="61">
        <v>18</v>
      </c>
      <c r="P22" s="62">
        <v>0</v>
      </c>
      <c r="Q22" s="62">
        <v>13</v>
      </c>
      <c r="R22" s="63">
        <v>4</v>
      </c>
      <c r="S22" s="64"/>
    </row>
    <row r="23" spans="1:24" x14ac:dyDescent="0.2">
      <c r="A23" s="1"/>
      <c r="B23" s="65" t="s">
        <v>287</v>
      </c>
      <c r="C23" s="66">
        <v>3</v>
      </c>
      <c r="D23" s="67">
        <v>0</v>
      </c>
      <c r="E23" s="67">
        <v>3</v>
      </c>
      <c r="F23" s="68"/>
      <c r="G23" s="66"/>
      <c r="H23" s="67"/>
      <c r="I23" s="67"/>
      <c r="J23" s="68"/>
      <c r="K23" s="66"/>
      <c r="L23" s="67"/>
      <c r="M23" s="67"/>
      <c r="N23" s="68"/>
      <c r="O23" s="66"/>
      <c r="P23" s="67"/>
      <c r="Q23" s="67"/>
      <c r="R23" s="68"/>
      <c r="S23" s="64"/>
    </row>
    <row r="24" spans="1:24" x14ac:dyDescent="0.2">
      <c r="A24" s="1"/>
      <c r="B24" s="65"/>
      <c r="C24" s="66"/>
      <c r="D24" s="67"/>
      <c r="E24" s="67"/>
      <c r="F24" s="68"/>
      <c r="G24" s="66"/>
      <c r="H24" s="67"/>
      <c r="I24" s="67"/>
      <c r="J24" s="68"/>
      <c r="K24" s="66"/>
      <c r="L24" s="67"/>
      <c r="M24" s="67"/>
      <c r="N24" s="68"/>
      <c r="O24" s="66"/>
      <c r="P24" s="67"/>
      <c r="Q24" s="67"/>
      <c r="R24" s="68"/>
      <c r="S24" s="64"/>
    </row>
    <row r="25" spans="1:24" ht="13.5" thickBot="1" x14ac:dyDescent="0.25">
      <c r="A25" s="1"/>
      <c r="B25" s="65"/>
      <c r="C25" s="66"/>
      <c r="D25" s="67"/>
      <c r="E25" s="67"/>
      <c r="F25" s="68"/>
      <c r="G25" s="66"/>
      <c r="H25" s="67"/>
      <c r="I25" s="67"/>
      <c r="J25" s="68"/>
      <c r="K25" s="66"/>
      <c r="L25" s="67"/>
      <c r="M25" s="67"/>
      <c r="N25" s="68"/>
      <c r="O25" s="66"/>
      <c r="P25" s="67"/>
      <c r="Q25" s="67"/>
      <c r="R25" s="68"/>
      <c r="S25" s="64"/>
    </row>
    <row r="26" spans="1:24" ht="13.5" thickBot="1" x14ac:dyDescent="0.25">
      <c r="A26" s="1"/>
      <c r="B26" s="69" t="s">
        <v>304</v>
      </c>
      <c r="C26" s="70">
        <f t="shared" ref="C26:R26" si="0">SUM(C3:C20)</f>
        <v>19</v>
      </c>
      <c r="D26" s="70">
        <f t="shared" si="0"/>
        <v>2</v>
      </c>
      <c r="E26" s="70">
        <f t="shared" si="0"/>
        <v>16</v>
      </c>
      <c r="F26" s="70">
        <f t="shared" si="0"/>
        <v>4</v>
      </c>
      <c r="G26" s="70">
        <f t="shared" si="0"/>
        <v>18</v>
      </c>
      <c r="H26" s="70">
        <f t="shared" si="0"/>
        <v>0</v>
      </c>
      <c r="I26" s="70">
        <f t="shared" si="0"/>
        <v>12</v>
      </c>
      <c r="J26" s="70">
        <f t="shared" si="0"/>
        <v>7</v>
      </c>
      <c r="K26" s="70">
        <f t="shared" si="0"/>
        <v>33</v>
      </c>
      <c r="L26" s="70">
        <f t="shared" si="0"/>
        <v>0</v>
      </c>
      <c r="M26" s="70">
        <f t="shared" si="0"/>
        <v>23</v>
      </c>
      <c r="N26" s="70">
        <f t="shared" si="0"/>
        <v>12</v>
      </c>
      <c r="O26" s="70">
        <f t="shared" si="0"/>
        <v>18</v>
      </c>
      <c r="P26" s="70">
        <f t="shared" si="0"/>
        <v>0</v>
      </c>
      <c r="Q26" s="70">
        <f t="shared" si="0"/>
        <v>13</v>
      </c>
      <c r="R26" s="70">
        <f t="shared" si="0"/>
        <v>4</v>
      </c>
      <c r="S26" s="64"/>
    </row>
    <row r="27" spans="1:24" ht="13.5" thickBot="1" x14ac:dyDescent="0.25">
      <c r="A27" s="1"/>
      <c r="B27" s="69" t="s">
        <v>305</v>
      </c>
      <c r="C27" s="71">
        <f>C26</f>
        <v>19</v>
      </c>
      <c r="D27" s="71">
        <f>D26</f>
        <v>2</v>
      </c>
      <c r="E27" s="71">
        <f>E26</f>
        <v>16</v>
      </c>
      <c r="F27" s="71">
        <f>F26</f>
        <v>4</v>
      </c>
      <c r="G27" s="71">
        <f t="shared" ref="G27:R27" si="1">SUM(C27,G26)</f>
        <v>37</v>
      </c>
      <c r="H27" s="71">
        <f t="shared" si="1"/>
        <v>2</v>
      </c>
      <c r="I27" s="71">
        <f t="shared" si="1"/>
        <v>28</v>
      </c>
      <c r="J27" s="71">
        <f t="shared" si="1"/>
        <v>11</v>
      </c>
      <c r="K27" s="71">
        <f t="shared" si="1"/>
        <v>70</v>
      </c>
      <c r="L27" s="71">
        <f t="shared" si="1"/>
        <v>2</v>
      </c>
      <c r="M27" s="71">
        <f t="shared" si="1"/>
        <v>51</v>
      </c>
      <c r="N27" s="71">
        <f t="shared" si="1"/>
        <v>23</v>
      </c>
      <c r="O27" s="72">
        <f t="shared" si="1"/>
        <v>88</v>
      </c>
      <c r="P27" s="71">
        <f t="shared" si="1"/>
        <v>2</v>
      </c>
      <c r="Q27" s="71">
        <f t="shared" si="1"/>
        <v>64</v>
      </c>
      <c r="R27" s="73">
        <f t="shared" si="1"/>
        <v>27</v>
      </c>
      <c r="S27" s="64"/>
    </row>
    <row r="28" spans="1:24" ht="13.5" thickBot="1" x14ac:dyDescent="0.25">
      <c r="A28" s="74"/>
      <c r="B28" s="75" t="s">
        <v>306</v>
      </c>
      <c r="C28" s="76"/>
      <c r="D28" s="77"/>
      <c r="E28" s="77">
        <v>0</v>
      </c>
      <c r="F28" s="77"/>
      <c r="G28" s="76"/>
      <c r="H28" s="77"/>
      <c r="I28" s="77">
        <v>0</v>
      </c>
      <c r="J28" s="77"/>
      <c r="K28" s="76"/>
      <c r="L28" s="77"/>
      <c r="M28" s="77">
        <v>0</v>
      </c>
      <c r="N28" s="77"/>
      <c r="O28" s="76"/>
      <c r="P28" s="77"/>
      <c r="Q28" s="77">
        <v>0</v>
      </c>
      <c r="R28" s="77"/>
      <c r="S28" s="78"/>
    </row>
    <row r="29" spans="1:24" ht="13.5" customHeight="1" thickBot="1" x14ac:dyDescent="0.3">
      <c r="A29" s="43" t="s">
        <v>289</v>
      </c>
      <c r="B29" s="44" t="s">
        <v>290</v>
      </c>
      <c r="C29" s="186" t="s">
        <v>245</v>
      </c>
      <c r="D29" s="187"/>
      <c r="E29" s="188"/>
      <c r="F29" s="45">
        <v>7</v>
      </c>
      <c r="G29" s="186" t="s">
        <v>243</v>
      </c>
      <c r="H29" s="187"/>
      <c r="I29" s="188"/>
      <c r="J29" s="45">
        <v>4</v>
      </c>
      <c r="K29" s="186" t="s">
        <v>244</v>
      </c>
      <c r="L29" s="187"/>
      <c r="M29" s="188"/>
      <c r="N29" s="45">
        <v>4</v>
      </c>
      <c r="O29" s="186"/>
      <c r="P29" s="187"/>
      <c r="Q29" s="188"/>
      <c r="R29" s="45"/>
      <c r="S29" s="79"/>
      <c r="U29" s="80"/>
      <c r="V29" s="81"/>
      <c r="W29" s="80"/>
      <c r="X29" s="80"/>
    </row>
    <row r="30" spans="1:24" ht="13.5" thickBot="1" x14ac:dyDescent="0.25">
      <c r="A30" s="47" t="s">
        <v>291</v>
      </c>
      <c r="B30" s="44" t="s">
        <v>292</v>
      </c>
      <c r="C30" s="48" t="s">
        <v>0</v>
      </c>
      <c r="D30" s="48" t="s">
        <v>1</v>
      </c>
      <c r="E30" s="48" t="s">
        <v>2</v>
      </c>
      <c r="F30" s="48" t="s">
        <v>3</v>
      </c>
      <c r="G30" s="48" t="s">
        <v>0</v>
      </c>
      <c r="H30" s="48" t="s">
        <v>1</v>
      </c>
      <c r="I30" s="48" t="s">
        <v>2</v>
      </c>
      <c r="J30" s="48" t="s">
        <v>3</v>
      </c>
      <c r="K30" s="48" t="s">
        <v>0</v>
      </c>
      <c r="L30" s="48" t="s">
        <v>1</v>
      </c>
      <c r="M30" s="48" t="s">
        <v>2</v>
      </c>
      <c r="N30" s="48" t="s">
        <v>3</v>
      </c>
      <c r="O30" s="82" t="s">
        <v>0</v>
      </c>
      <c r="P30" s="48" t="s">
        <v>1</v>
      </c>
      <c r="Q30" s="48" t="s">
        <v>2</v>
      </c>
      <c r="R30" s="83" t="s">
        <v>3</v>
      </c>
      <c r="S30" s="49"/>
      <c r="U30" s="80"/>
      <c r="V30" s="80"/>
      <c r="W30" s="80"/>
      <c r="X30" s="80"/>
    </row>
    <row r="31" spans="1:24" x14ac:dyDescent="0.2">
      <c r="A31" s="50" t="str">
        <f t="shared" ref="A31:B46" si="2">A3</f>
        <v>1</v>
      </c>
      <c r="B31" s="51" t="str">
        <f t="shared" si="2"/>
        <v>Roger Keeney</v>
      </c>
      <c r="C31" s="52">
        <v>3</v>
      </c>
      <c r="D31" s="53">
        <v>0</v>
      </c>
      <c r="E31" s="53">
        <v>2</v>
      </c>
      <c r="F31" s="54">
        <v>0</v>
      </c>
      <c r="G31" s="52">
        <v>3</v>
      </c>
      <c r="H31" s="53">
        <v>0</v>
      </c>
      <c r="I31" s="53">
        <v>3</v>
      </c>
      <c r="J31" s="54">
        <v>0</v>
      </c>
      <c r="K31" s="52">
        <v>3</v>
      </c>
      <c r="L31" s="53">
        <v>0</v>
      </c>
      <c r="M31" s="53">
        <v>1</v>
      </c>
      <c r="N31" s="84">
        <v>1</v>
      </c>
      <c r="O31" s="52"/>
      <c r="P31" s="53"/>
      <c r="Q31" s="53"/>
      <c r="R31" s="84"/>
      <c r="S31" s="55"/>
      <c r="U31" s="2"/>
      <c r="V31" s="85"/>
      <c r="W31" s="2"/>
      <c r="X31" s="80"/>
    </row>
    <row r="32" spans="1:24" ht="12.75" customHeight="1" x14ac:dyDescent="0.2">
      <c r="A32" s="50" t="str">
        <f t="shared" si="2"/>
        <v>9</v>
      </c>
      <c r="B32" s="51" t="str">
        <f t="shared" si="2"/>
        <v>Ron Worley</v>
      </c>
      <c r="C32" s="52">
        <v>3</v>
      </c>
      <c r="D32" s="53">
        <v>1</v>
      </c>
      <c r="E32" s="53">
        <v>1</v>
      </c>
      <c r="F32" s="54">
        <v>0</v>
      </c>
      <c r="G32" s="52">
        <v>3</v>
      </c>
      <c r="H32" s="53">
        <v>0</v>
      </c>
      <c r="I32" s="53">
        <v>2</v>
      </c>
      <c r="J32" s="54">
        <v>0</v>
      </c>
      <c r="K32" s="52">
        <v>3</v>
      </c>
      <c r="L32" s="53">
        <v>0</v>
      </c>
      <c r="M32" s="53">
        <v>3</v>
      </c>
      <c r="N32" s="84">
        <v>2</v>
      </c>
      <c r="O32" s="52"/>
      <c r="P32" s="53"/>
      <c r="Q32" s="53"/>
      <c r="R32" s="84"/>
      <c r="S32" s="55"/>
      <c r="U32" s="3"/>
      <c r="V32" s="80"/>
      <c r="W32" s="80"/>
      <c r="X32" s="80"/>
    </row>
    <row r="33" spans="1:24" ht="12.75" customHeight="1" x14ac:dyDescent="0.2">
      <c r="A33" s="50" t="str">
        <f t="shared" si="2"/>
        <v>41</v>
      </c>
      <c r="B33" s="51" t="str">
        <f t="shared" si="2"/>
        <v>Willie Scales</v>
      </c>
      <c r="C33" s="52">
        <v>3</v>
      </c>
      <c r="D33" s="53">
        <v>0</v>
      </c>
      <c r="E33" s="53">
        <v>3</v>
      </c>
      <c r="F33" s="54">
        <v>0</v>
      </c>
      <c r="G33" s="52">
        <v>3</v>
      </c>
      <c r="H33" s="53">
        <v>0</v>
      </c>
      <c r="I33" s="53">
        <v>3</v>
      </c>
      <c r="J33" s="54">
        <v>0</v>
      </c>
      <c r="K33" s="52">
        <v>2</v>
      </c>
      <c r="L33" s="53">
        <v>0</v>
      </c>
      <c r="M33" s="53">
        <v>2</v>
      </c>
      <c r="N33" s="84">
        <v>0</v>
      </c>
      <c r="O33" s="52"/>
      <c r="P33" s="53"/>
      <c r="Q33" s="53"/>
      <c r="R33" s="84"/>
      <c r="S33" s="55"/>
      <c r="U33" s="3"/>
      <c r="V33" s="80"/>
      <c r="W33" s="80"/>
      <c r="X33" s="80"/>
    </row>
    <row r="34" spans="1:24" ht="12.75" customHeight="1" x14ac:dyDescent="0.2">
      <c r="A34" s="50" t="str">
        <f t="shared" si="2"/>
        <v>10</v>
      </c>
      <c r="B34" s="51" t="str">
        <f t="shared" si="2"/>
        <v>Jamie Teal</v>
      </c>
      <c r="C34" s="52">
        <v>1</v>
      </c>
      <c r="D34" s="53">
        <v>0</v>
      </c>
      <c r="E34" s="53">
        <v>1</v>
      </c>
      <c r="F34" s="54">
        <v>0</v>
      </c>
      <c r="G34" s="52"/>
      <c r="H34" s="53"/>
      <c r="I34" s="53"/>
      <c r="J34" s="54"/>
      <c r="K34" s="52">
        <v>1</v>
      </c>
      <c r="L34" s="53">
        <v>0</v>
      </c>
      <c r="M34" s="53">
        <v>1</v>
      </c>
      <c r="N34" s="84">
        <v>0</v>
      </c>
      <c r="O34" s="52"/>
      <c r="P34" s="53"/>
      <c r="Q34" s="53"/>
      <c r="R34" s="84"/>
      <c r="S34" s="55"/>
      <c r="U34" s="3"/>
      <c r="V34" s="80"/>
      <c r="W34" s="86"/>
      <c r="X34" s="80"/>
    </row>
    <row r="35" spans="1:24" ht="12.75" customHeight="1" x14ac:dyDescent="0.2">
      <c r="A35" s="50" t="str">
        <f t="shared" si="2"/>
        <v>2</v>
      </c>
      <c r="B35" s="51" t="str">
        <f t="shared" si="2"/>
        <v>TJ Beasley</v>
      </c>
      <c r="C35" s="52">
        <v>3</v>
      </c>
      <c r="D35" s="53">
        <v>0</v>
      </c>
      <c r="E35" s="53">
        <v>0</v>
      </c>
      <c r="F35" s="54">
        <v>9</v>
      </c>
      <c r="G35" s="52">
        <v>3</v>
      </c>
      <c r="H35" s="53">
        <v>0</v>
      </c>
      <c r="I35" s="53">
        <v>2</v>
      </c>
      <c r="J35" s="54">
        <v>7</v>
      </c>
      <c r="K35" s="52">
        <v>3</v>
      </c>
      <c r="L35" s="53">
        <v>0</v>
      </c>
      <c r="M35" s="53">
        <v>3</v>
      </c>
      <c r="N35" s="84">
        <v>6</v>
      </c>
      <c r="O35" s="52"/>
      <c r="P35" s="53"/>
      <c r="Q35" s="53"/>
      <c r="R35" s="84"/>
      <c r="S35" s="55"/>
      <c r="U35" s="3"/>
      <c r="V35" s="80"/>
      <c r="W35" s="86"/>
      <c r="X35" s="80"/>
    </row>
    <row r="36" spans="1:24" ht="12.75" customHeight="1" x14ac:dyDescent="0.2">
      <c r="A36" s="50" t="str">
        <f t="shared" si="2"/>
        <v>11</v>
      </c>
      <c r="B36" s="51" t="str">
        <f t="shared" si="2"/>
        <v>John Sills</v>
      </c>
      <c r="C36" s="52">
        <v>3</v>
      </c>
      <c r="D36" s="53">
        <v>0</v>
      </c>
      <c r="E36" s="53">
        <v>1</v>
      </c>
      <c r="F36" s="54">
        <v>0</v>
      </c>
      <c r="G36" s="52">
        <v>3</v>
      </c>
      <c r="H36" s="53">
        <v>0</v>
      </c>
      <c r="I36" s="53">
        <v>2</v>
      </c>
      <c r="J36" s="54">
        <v>0</v>
      </c>
      <c r="K36" s="52">
        <v>3</v>
      </c>
      <c r="L36" s="53">
        <v>0</v>
      </c>
      <c r="M36" s="53">
        <v>1</v>
      </c>
      <c r="N36" s="84">
        <v>0</v>
      </c>
      <c r="O36" s="52"/>
      <c r="P36" s="53"/>
      <c r="Q36" s="53"/>
      <c r="R36" s="84"/>
      <c r="S36" s="55" t="s">
        <v>297</v>
      </c>
      <c r="U36" s="3"/>
      <c r="V36" s="80"/>
      <c r="W36" s="86"/>
      <c r="X36" s="80"/>
    </row>
    <row r="37" spans="1:24" ht="12.75" customHeight="1" x14ac:dyDescent="0.2">
      <c r="A37" s="50" t="str">
        <f t="shared" si="2"/>
        <v>8</v>
      </c>
      <c r="B37" s="51" t="str">
        <f t="shared" si="2"/>
        <v>Kathleen Trutsche</v>
      </c>
      <c r="C37" s="52">
        <v>3</v>
      </c>
      <c r="D37" s="53">
        <v>0</v>
      </c>
      <c r="E37" s="53">
        <v>3</v>
      </c>
      <c r="F37" s="54">
        <v>1</v>
      </c>
      <c r="G37" s="52">
        <v>3</v>
      </c>
      <c r="H37" s="53">
        <v>0</v>
      </c>
      <c r="I37" s="53">
        <v>1</v>
      </c>
      <c r="J37" s="54">
        <v>0</v>
      </c>
      <c r="K37" s="52">
        <v>3</v>
      </c>
      <c r="L37" s="53">
        <v>0</v>
      </c>
      <c r="M37" s="53">
        <v>3</v>
      </c>
      <c r="N37" s="84">
        <v>0</v>
      </c>
      <c r="O37" s="52"/>
      <c r="P37" s="53"/>
      <c r="Q37" s="53"/>
      <c r="R37" s="84"/>
      <c r="S37" s="55"/>
      <c r="U37" s="3"/>
      <c r="V37" s="80"/>
      <c r="W37" s="86"/>
      <c r="X37" s="80"/>
    </row>
    <row r="38" spans="1:24" ht="12.75" customHeight="1" x14ac:dyDescent="0.2">
      <c r="A38" s="50" t="str">
        <f t="shared" si="2"/>
        <v>4</v>
      </c>
      <c r="B38" s="51" t="str">
        <f t="shared" si="2"/>
        <v>Michael Barns</v>
      </c>
      <c r="C38" s="52"/>
      <c r="D38" s="53"/>
      <c r="E38" s="53"/>
      <c r="F38" s="54"/>
      <c r="G38" s="52"/>
      <c r="H38" s="53"/>
      <c r="I38" s="53"/>
      <c r="J38" s="54"/>
      <c r="K38" s="52"/>
      <c r="L38" s="53"/>
      <c r="M38" s="53"/>
      <c r="N38" s="84"/>
      <c r="O38" s="87"/>
      <c r="P38" s="53"/>
      <c r="Q38" s="53"/>
      <c r="R38" s="88"/>
      <c r="S38" s="55"/>
      <c r="U38" s="3"/>
      <c r="V38" s="80"/>
      <c r="W38" s="86"/>
      <c r="X38" s="80"/>
    </row>
    <row r="39" spans="1:24" ht="12.75" customHeight="1" x14ac:dyDescent="0.2">
      <c r="A39" s="50" t="str">
        <f t="shared" si="2"/>
        <v>7</v>
      </c>
      <c r="B39" s="51" t="str">
        <f t="shared" si="2"/>
        <v>Jacob Whorley</v>
      </c>
      <c r="C39" s="52"/>
      <c r="D39" s="53"/>
      <c r="E39" s="53"/>
      <c r="F39" s="54"/>
      <c r="G39" s="52"/>
      <c r="H39" s="53"/>
      <c r="I39" s="53"/>
      <c r="J39" s="54"/>
      <c r="K39" s="52"/>
      <c r="L39" s="53"/>
      <c r="M39" s="53"/>
      <c r="N39" s="84"/>
      <c r="O39" s="87"/>
      <c r="P39" s="53"/>
      <c r="Q39" s="53"/>
      <c r="R39" s="89"/>
      <c r="S39" s="55"/>
      <c r="U39" s="3"/>
      <c r="V39" s="80"/>
      <c r="W39" s="86"/>
      <c r="X39" s="80"/>
    </row>
    <row r="40" spans="1:24" ht="12.75" customHeight="1" x14ac:dyDescent="0.2">
      <c r="A40" s="50" t="str">
        <f t="shared" si="2"/>
        <v>5</v>
      </c>
      <c r="B40" s="51" t="str">
        <f t="shared" si="2"/>
        <v>April Teal</v>
      </c>
      <c r="C40" s="52">
        <v>0</v>
      </c>
      <c r="D40" s="53">
        <v>0</v>
      </c>
      <c r="E40" s="53">
        <v>0</v>
      </c>
      <c r="F40" s="54">
        <v>0</v>
      </c>
      <c r="G40" s="52"/>
      <c r="H40" s="53"/>
      <c r="I40" s="53"/>
      <c r="J40" s="54"/>
      <c r="K40" s="52"/>
      <c r="L40" s="53"/>
      <c r="M40" s="53"/>
      <c r="N40" s="84"/>
      <c r="O40" s="87"/>
      <c r="P40" s="53"/>
      <c r="Q40" s="53"/>
      <c r="R40" s="89"/>
      <c r="S40" s="55"/>
      <c r="U40" s="3"/>
      <c r="V40" s="80"/>
      <c r="W40" s="86"/>
      <c r="X40" s="80"/>
    </row>
    <row r="41" spans="1:24" ht="12.75" customHeight="1" x14ac:dyDescent="0.2">
      <c r="A41" s="50">
        <f t="shared" si="2"/>
        <v>0</v>
      </c>
      <c r="B41" s="51">
        <f t="shared" si="2"/>
        <v>0</v>
      </c>
      <c r="C41" s="52"/>
      <c r="D41" s="53"/>
      <c r="E41" s="53"/>
      <c r="F41" s="54"/>
      <c r="G41" s="52"/>
      <c r="H41" s="53"/>
      <c r="I41" s="53"/>
      <c r="J41" s="54"/>
      <c r="K41" s="52"/>
      <c r="L41" s="53"/>
      <c r="M41" s="53"/>
      <c r="N41" s="84"/>
      <c r="O41" s="87"/>
      <c r="P41" s="53"/>
      <c r="Q41" s="53"/>
      <c r="R41" s="89"/>
      <c r="S41" s="55"/>
      <c r="U41" s="3"/>
      <c r="V41" s="80"/>
      <c r="W41" s="86"/>
      <c r="X41" s="80"/>
    </row>
    <row r="42" spans="1:24" x14ac:dyDescent="0.2">
      <c r="A42" s="50">
        <f t="shared" si="2"/>
        <v>0</v>
      </c>
      <c r="B42" s="51">
        <f t="shared" si="2"/>
        <v>0</v>
      </c>
      <c r="C42" s="52"/>
      <c r="D42" s="53"/>
      <c r="E42" s="53"/>
      <c r="F42" s="54"/>
      <c r="G42" s="52"/>
      <c r="H42" s="53"/>
      <c r="I42" s="53"/>
      <c r="J42" s="54"/>
      <c r="K42" s="52"/>
      <c r="L42" s="53"/>
      <c r="M42" s="53"/>
      <c r="N42" s="84"/>
      <c r="O42" s="87"/>
      <c r="P42" s="53"/>
      <c r="Q42" s="53"/>
      <c r="R42" s="89"/>
      <c r="S42" s="55"/>
      <c r="U42" s="3"/>
      <c r="V42" s="80"/>
      <c r="W42" s="80"/>
      <c r="X42" s="80"/>
    </row>
    <row r="43" spans="1:24" x14ac:dyDescent="0.2">
      <c r="A43" s="50">
        <f t="shared" si="2"/>
        <v>0</v>
      </c>
      <c r="B43" s="51">
        <f t="shared" si="2"/>
        <v>0</v>
      </c>
      <c r="C43" s="52"/>
      <c r="D43" s="53"/>
      <c r="E43" s="53"/>
      <c r="F43" s="54"/>
      <c r="G43" s="52"/>
      <c r="H43" s="53"/>
      <c r="I43" s="53"/>
      <c r="J43" s="54"/>
      <c r="K43" s="52"/>
      <c r="L43" s="53"/>
      <c r="M43" s="53"/>
      <c r="N43" s="84"/>
      <c r="O43" s="87"/>
      <c r="P43" s="53"/>
      <c r="Q43" s="53"/>
      <c r="R43" s="89"/>
      <c r="S43" s="55"/>
      <c r="U43" s="3"/>
      <c r="V43" s="80"/>
      <c r="W43" s="80"/>
      <c r="X43" s="80"/>
    </row>
    <row r="44" spans="1:24" x14ac:dyDescent="0.2">
      <c r="A44" s="50">
        <f t="shared" si="2"/>
        <v>0</v>
      </c>
      <c r="B44" s="51">
        <f t="shared" si="2"/>
        <v>0</v>
      </c>
      <c r="C44" s="52"/>
      <c r="D44" s="53"/>
      <c r="E44" s="53"/>
      <c r="F44" s="54"/>
      <c r="G44" s="52"/>
      <c r="H44" s="53"/>
      <c r="I44" s="53"/>
      <c r="J44" s="54"/>
      <c r="K44" s="52"/>
      <c r="L44" s="53"/>
      <c r="M44" s="53"/>
      <c r="N44" s="84"/>
      <c r="O44" s="87"/>
      <c r="P44" s="53"/>
      <c r="Q44" s="53"/>
      <c r="R44" s="89"/>
      <c r="S44" s="55" t="s">
        <v>297</v>
      </c>
      <c r="U44" s="3"/>
      <c r="V44" s="80"/>
      <c r="W44" s="80"/>
      <c r="X44" s="80"/>
    </row>
    <row r="45" spans="1:24" x14ac:dyDescent="0.2">
      <c r="A45" s="50">
        <f t="shared" si="2"/>
        <v>0</v>
      </c>
      <c r="B45" s="90">
        <f t="shared" si="2"/>
        <v>0</v>
      </c>
      <c r="C45" s="52"/>
      <c r="D45" s="53"/>
      <c r="E45" s="53"/>
      <c r="F45" s="54"/>
      <c r="G45" s="52"/>
      <c r="H45" s="53"/>
      <c r="I45" s="53"/>
      <c r="J45" s="54"/>
      <c r="K45" s="52"/>
      <c r="L45" s="53"/>
      <c r="M45" s="53"/>
      <c r="N45" s="54"/>
      <c r="O45" s="87"/>
      <c r="P45" s="53"/>
      <c r="Q45" s="53"/>
      <c r="R45" s="54"/>
      <c r="S45" s="55"/>
      <c r="U45" s="3"/>
      <c r="V45" s="80"/>
      <c r="W45" s="80"/>
      <c r="X45" s="80"/>
    </row>
    <row r="46" spans="1:24" x14ac:dyDescent="0.2">
      <c r="A46" s="50">
        <f t="shared" si="2"/>
        <v>0</v>
      </c>
      <c r="B46" s="51">
        <f t="shared" si="2"/>
        <v>0</v>
      </c>
      <c r="C46" s="52"/>
      <c r="D46" s="53"/>
      <c r="E46" s="53"/>
      <c r="F46" s="54"/>
      <c r="G46" s="52"/>
      <c r="H46" s="53"/>
      <c r="I46" s="53"/>
      <c r="J46" s="54"/>
      <c r="K46" s="52"/>
      <c r="L46" s="53"/>
      <c r="M46" s="53"/>
      <c r="N46" s="54"/>
      <c r="O46" s="87"/>
      <c r="P46" s="53"/>
      <c r="Q46" s="53"/>
      <c r="R46" s="54"/>
      <c r="S46" s="55"/>
      <c r="U46" s="3"/>
      <c r="V46" s="80"/>
      <c r="W46" s="80"/>
      <c r="X46" s="80"/>
    </row>
    <row r="47" spans="1:24" x14ac:dyDescent="0.2">
      <c r="A47" s="50">
        <f t="shared" ref="A47:B48" si="3">A19</f>
        <v>0</v>
      </c>
      <c r="B47" s="51">
        <f t="shared" si="3"/>
        <v>0</v>
      </c>
      <c r="C47" s="52"/>
      <c r="D47" s="53"/>
      <c r="E47" s="53"/>
      <c r="F47" s="54"/>
      <c r="G47" s="52"/>
      <c r="H47" s="53"/>
      <c r="I47" s="53"/>
      <c r="J47" s="54"/>
      <c r="K47" s="52"/>
      <c r="L47" s="53"/>
      <c r="M47" s="53"/>
      <c r="N47" s="54"/>
      <c r="O47" s="87"/>
      <c r="P47" s="53"/>
      <c r="Q47" s="53"/>
      <c r="R47" s="54"/>
      <c r="S47" s="55"/>
      <c r="U47" s="3"/>
      <c r="V47" s="80"/>
      <c r="W47" s="80"/>
      <c r="X47" s="80"/>
    </row>
    <row r="48" spans="1:24" x14ac:dyDescent="0.2">
      <c r="A48" s="50">
        <f t="shared" si="3"/>
        <v>0</v>
      </c>
      <c r="B48" s="51">
        <f t="shared" si="3"/>
        <v>0</v>
      </c>
      <c r="C48" s="52"/>
      <c r="D48" s="53"/>
      <c r="E48" s="53"/>
      <c r="F48" s="54"/>
      <c r="G48" s="52"/>
      <c r="H48" s="53"/>
      <c r="I48" s="53"/>
      <c r="J48" s="54"/>
      <c r="K48" s="52"/>
      <c r="L48" s="53"/>
      <c r="M48" s="53"/>
      <c r="N48" s="54"/>
      <c r="O48" s="87"/>
      <c r="P48" s="53"/>
      <c r="Q48" s="53"/>
      <c r="R48" s="54"/>
      <c r="S48" s="55"/>
      <c r="U48" s="3"/>
      <c r="V48" s="80"/>
      <c r="W48" s="80"/>
      <c r="X48" s="80"/>
    </row>
    <row r="49" spans="1:30" ht="13.5" thickBot="1" x14ac:dyDescent="0.25">
      <c r="A49" s="50"/>
      <c r="B49" s="56"/>
      <c r="C49" s="57"/>
      <c r="D49" s="58"/>
      <c r="E49" s="58"/>
      <c r="F49" s="59"/>
      <c r="G49" s="57"/>
      <c r="H49" s="58"/>
      <c r="I49" s="58"/>
      <c r="J49" s="59"/>
      <c r="K49" s="57"/>
      <c r="L49" s="58"/>
      <c r="M49" s="58"/>
      <c r="N49" s="59"/>
      <c r="O49" s="91"/>
      <c r="P49" s="58"/>
      <c r="Q49" s="58"/>
      <c r="R49" s="92"/>
      <c r="S49" s="55"/>
      <c r="U49" s="3"/>
      <c r="V49" s="80"/>
      <c r="W49" s="80"/>
      <c r="X49" s="80"/>
    </row>
    <row r="50" spans="1:30" x14ac:dyDescent="0.2">
      <c r="A50" s="1" t="s">
        <v>4</v>
      </c>
      <c r="B50" s="93" t="str">
        <f>B22</f>
        <v>Jacob Worley</v>
      </c>
      <c r="C50" s="61">
        <v>19</v>
      </c>
      <c r="D50" s="62">
        <v>1</v>
      </c>
      <c r="E50" s="62">
        <v>11</v>
      </c>
      <c r="F50" s="63">
        <v>10</v>
      </c>
      <c r="G50" s="61">
        <v>18</v>
      </c>
      <c r="H50" s="62">
        <v>0</v>
      </c>
      <c r="I50" s="62">
        <v>13</v>
      </c>
      <c r="J50" s="63">
        <v>7</v>
      </c>
      <c r="K50" s="61">
        <v>18</v>
      </c>
      <c r="L50" s="62">
        <v>0</v>
      </c>
      <c r="M50" s="62">
        <v>14</v>
      </c>
      <c r="N50" s="63">
        <v>9</v>
      </c>
      <c r="O50" s="61"/>
      <c r="P50" s="62"/>
      <c r="Q50" s="62"/>
      <c r="R50" s="94"/>
      <c r="S50" s="64"/>
      <c r="U50" s="80"/>
      <c r="V50" s="80"/>
      <c r="W50" s="80"/>
      <c r="X50" s="80"/>
    </row>
    <row r="51" spans="1:30" x14ac:dyDescent="0.2">
      <c r="A51" s="1"/>
      <c r="B51" s="95" t="str">
        <f>B23</f>
        <v>Glenda Mitchell</v>
      </c>
      <c r="C51" s="66"/>
      <c r="D51" s="67"/>
      <c r="E51" s="67"/>
      <c r="F51" s="68"/>
      <c r="G51" s="66"/>
      <c r="H51" s="67"/>
      <c r="I51" s="67"/>
      <c r="J51" s="68"/>
      <c r="K51" s="66"/>
      <c r="L51" s="67"/>
      <c r="M51" s="67"/>
      <c r="N51" s="68"/>
      <c r="O51" s="66"/>
      <c r="P51" s="67"/>
      <c r="Q51" s="67"/>
      <c r="R51" s="68"/>
      <c r="S51" s="64"/>
      <c r="U51" s="80"/>
      <c r="V51" s="80"/>
      <c r="W51" s="80"/>
      <c r="X51" s="80"/>
    </row>
    <row r="52" spans="1:30" x14ac:dyDescent="0.2">
      <c r="A52" s="1"/>
      <c r="B52" s="95">
        <f>B24</f>
        <v>0</v>
      </c>
      <c r="C52" s="66"/>
      <c r="D52" s="67"/>
      <c r="E52" s="67"/>
      <c r="F52" s="68"/>
      <c r="G52" s="66"/>
      <c r="H52" s="67"/>
      <c r="I52" s="67"/>
      <c r="J52" s="68"/>
      <c r="K52" s="66"/>
      <c r="L52" s="67"/>
      <c r="M52" s="67"/>
      <c r="N52" s="68"/>
      <c r="O52" s="66"/>
      <c r="P52" s="67"/>
      <c r="Q52" s="67"/>
      <c r="R52" s="68"/>
      <c r="S52" s="64"/>
      <c r="U52" s="80"/>
      <c r="V52" s="80"/>
      <c r="W52" s="80"/>
      <c r="X52" s="80"/>
    </row>
    <row r="53" spans="1:30" ht="13.5" thickBot="1" x14ac:dyDescent="0.25">
      <c r="A53" s="1"/>
      <c r="B53" s="95">
        <f>B25</f>
        <v>0</v>
      </c>
      <c r="C53" s="66"/>
      <c r="D53" s="67"/>
      <c r="E53" s="67"/>
      <c r="F53" s="68"/>
      <c r="G53" s="66"/>
      <c r="H53" s="67"/>
      <c r="I53" s="67"/>
      <c r="J53" s="68"/>
      <c r="K53" s="66"/>
      <c r="L53" s="67"/>
      <c r="M53" s="67"/>
      <c r="N53" s="68"/>
      <c r="O53" s="66"/>
      <c r="P53" s="67"/>
      <c r="Q53" s="67"/>
      <c r="R53" s="68"/>
      <c r="S53" s="64"/>
      <c r="U53" s="80"/>
      <c r="V53" s="80"/>
      <c r="W53" s="80"/>
      <c r="X53" s="80"/>
    </row>
    <row r="54" spans="1:30" ht="13.5" thickBot="1" x14ac:dyDescent="0.25">
      <c r="A54" s="1"/>
      <c r="B54" s="69" t="s">
        <v>304</v>
      </c>
      <c r="C54" s="70">
        <f t="shared" ref="C54:R54" si="4">SUM(C31:C48)</f>
        <v>19</v>
      </c>
      <c r="D54" s="70">
        <f t="shared" si="4"/>
        <v>1</v>
      </c>
      <c r="E54" s="70">
        <f t="shared" si="4"/>
        <v>11</v>
      </c>
      <c r="F54" s="70">
        <f t="shared" si="4"/>
        <v>10</v>
      </c>
      <c r="G54" s="70">
        <f t="shared" si="4"/>
        <v>18</v>
      </c>
      <c r="H54" s="70">
        <f t="shared" si="4"/>
        <v>0</v>
      </c>
      <c r="I54" s="70">
        <f t="shared" si="4"/>
        <v>13</v>
      </c>
      <c r="J54" s="70">
        <f t="shared" si="4"/>
        <v>7</v>
      </c>
      <c r="K54" s="70">
        <f t="shared" si="4"/>
        <v>18</v>
      </c>
      <c r="L54" s="70">
        <f t="shared" si="4"/>
        <v>0</v>
      </c>
      <c r="M54" s="70">
        <f t="shared" si="4"/>
        <v>14</v>
      </c>
      <c r="N54" s="70">
        <f t="shared" si="4"/>
        <v>9</v>
      </c>
      <c r="O54" s="70">
        <f t="shared" si="4"/>
        <v>0</v>
      </c>
      <c r="P54" s="70">
        <f t="shared" si="4"/>
        <v>0</v>
      </c>
      <c r="Q54" s="70">
        <f t="shared" si="4"/>
        <v>0</v>
      </c>
      <c r="R54" s="70">
        <f t="shared" si="4"/>
        <v>0</v>
      </c>
      <c r="S54" s="64"/>
      <c r="U54" s="80"/>
      <c r="V54" s="80"/>
      <c r="W54" s="80"/>
      <c r="X54" s="80"/>
    </row>
    <row r="55" spans="1:30" ht="13.5" thickBot="1" x14ac:dyDescent="0.25">
      <c r="A55" s="1"/>
      <c r="B55" s="69" t="s">
        <v>305</v>
      </c>
      <c r="C55" s="71">
        <f>SUM(O27,C54)</f>
        <v>107</v>
      </c>
      <c r="D55" s="71">
        <f>SUM(P27,D54)</f>
        <v>3</v>
      </c>
      <c r="E55" s="71">
        <f>SUM(Q27,E54)</f>
        <v>75</v>
      </c>
      <c r="F55" s="71">
        <f>SUM(R27,F54)</f>
        <v>37</v>
      </c>
      <c r="G55" s="71">
        <f t="shared" ref="G55:R55" si="5">SUM(C55,G54)</f>
        <v>125</v>
      </c>
      <c r="H55" s="71">
        <f t="shared" si="5"/>
        <v>3</v>
      </c>
      <c r="I55" s="71">
        <f t="shared" si="5"/>
        <v>88</v>
      </c>
      <c r="J55" s="71">
        <f t="shared" si="5"/>
        <v>44</v>
      </c>
      <c r="K55" s="71">
        <f t="shared" si="5"/>
        <v>143</v>
      </c>
      <c r="L55" s="71">
        <f t="shared" si="5"/>
        <v>3</v>
      </c>
      <c r="M55" s="71">
        <f t="shared" si="5"/>
        <v>102</v>
      </c>
      <c r="N55" s="71">
        <f t="shared" si="5"/>
        <v>53</v>
      </c>
      <c r="O55" s="72">
        <f t="shared" si="5"/>
        <v>143</v>
      </c>
      <c r="P55" s="71">
        <f t="shared" si="5"/>
        <v>3</v>
      </c>
      <c r="Q55" s="71">
        <f t="shared" si="5"/>
        <v>102</v>
      </c>
      <c r="R55" s="73">
        <f t="shared" si="5"/>
        <v>53</v>
      </c>
      <c r="S55" s="96"/>
      <c r="U55" s="80"/>
      <c r="V55" s="80"/>
      <c r="W55" s="80"/>
      <c r="X55" s="80"/>
    </row>
    <row r="56" spans="1:30" ht="13.5" thickBot="1" x14ac:dyDescent="0.25">
      <c r="A56" s="74"/>
      <c r="B56" s="75" t="s">
        <v>306</v>
      </c>
      <c r="C56" s="76"/>
      <c r="D56" s="77"/>
      <c r="E56" s="77"/>
      <c r="F56" s="77"/>
      <c r="G56" s="76"/>
      <c r="H56" s="77"/>
      <c r="I56" s="77"/>
      <c r="J56" s="77"/>
      <c r="K56" s="76"/>
      <c r="L56" s="77"/>
      <c r="M56" s="77"/>
      <c r="N56" s="77"/>
      <c r="O56" s="76"/>
      <c r="P56" s="77"/>
      <c r="Q56" s="77"/>
      <c r="R56" s="97"/>
      <c r="S56" s="98"/>
      <c r="V56" s="99" t="s">
        <v>307</v>
      </c>
    </row>
    <row r="57" spans="1:30" ht="13.5" thickBot="1" x14ac:dyDescent="0.25">
      <c r="A57" s="43" t="s">
        <v>289</v>
      </c>
      <c r="B57" s="69" t="s">
        <v>290</v>
      </c>
      <c r="C57" s="186"/>
      <c r="D57" s="187"/>
      <c r="E57" s="188"/>
      <c r="F57" s="100"/>
      <c r="G57" s="186"/>
      <c r="H57" s="187"/>
      <c r="I57" s="188"/>
      <c r="J57" s="100"/>
      <c r="K57" s="186"/>
      <c r="L57" s="187"/>
      <c r="M57" s="189"/>
      <c r="N57" s="101"/>
      <c r="O57" s="102" t="s">
        <v>308</v>
      </c>
      <c r="P57" s="103"/>
      <c r="Q57" s="45"/>
      <c r="R57" s="104">
        <f>SUM(F1,J1,N1,R1,F29,J29,N29,R29,F57,J57,N57)</f>
        <v>41</v>
      </c>
      <c r="S57" s="105" t="s">
        <v>309</v>
      </c>
    </row>
    <row r="58" spans="1:30" ht="13.5" thickBot="1" x14ac:dyDescent="0.25">
      <c r="A58" s="47" t="s">
        <v>291</v>
      </c>
      <c r="B58" s="44" t="s">
        <v>292</v>
      </c>
      <c r="C58" s="48" t="s">
        <v>0</v>
      </c>
      <c r="D58" s="48" t="s">
        <v>1</v>
      </c>
      <c r="E58" s="48" t="s">
        <v>2</v>
      </c>
      <c r="F58" s="48" t="s">
        <v>3</v>
      </c>
      <c r="G58" s="48" t="s">
        <v>0</v>
      </c>
      <c r="H58" s="48" t="s">
        <v>1</v>
      </c>
      <c r="I58" s="48" t="s">
        <v>2</v>
      </c>
      <c r="J58" s="48" t="s">
        <v>3</v>
      </c>
      <c r="K58" s="48" t="s">
        <v>0</v>
      </c>
      <c r="L58" s="48" t="s">
        <v>310</v>
      </c>
      <c r="M58" s="48" t="s">
        <v>2</v>
      </c>
      <c r="N58" s="48" t="s">
        <v>3</v>
      </c>
      <c r="O58" s="43" t="s">
        <v>0</v>
      </c>
      <c r="P58" s="43" t="s">
        <v>1</v>
      </c>
      <c r="Q58" s="43" t="s">
        <v>2</v>
      </c>
      <c r="R58" s="43" t="s">
        <v>3</v>
      </c>
      <c r="S58" s="106" t="s">
        <v>311</v>
      </c>
      <c r="U58" s="2" t="s">
        <v>312</v>
      </c>
      <c r="V58" s="67" t="s">
        <v>313</v>
      </c>
      <c r="W58" s="107" t="s">
        <v>3</v>
      </c>
      <c r="X58" s="107" t="s">
        <v>314</v>
      </c>
      <c r="Y58" s="107" t="s">
        <v>315</v>
      </c>
      <c r="Z58" s="107" t="s">
        <v>316</v>
      </c>
      <c r="AA58" s="107" t="s">
        <v>372</v>
      </c>
      <c r="AB58" s="107" t="s">
        <v>316</v>
      </c>
      <c r="AC58" s="107" t="s">
        <v>317</v>
      </c>
      <c r="AD58" s="108" t="s">
        <v>318</v>
      </c>
    </row>
    <row r="59" spans="1:30" ht="13.5" thickTop="1" x14ac:dyDescent="0.2">
      <c r="A59" s="50" t="str">
        <f t="shared" ref="A59:A76" si="6">A3</f>
        <v>1</v>
      </c>
      <c r="B59" s="51" t="str">
        <f t="shared" ref="B59:B76" si="7">B31</f>
        <v>Roger Keeney</v>
      </c>
      <c r="C59" s="52"/>
      <c r="D59" s="53"/>
      <c r="E59" s="53"/>
      <c r="F59" s="54"/>
      <c r="G59" s="52"/>
      <c r="H59" s="53"/>
      <c r="I59" s="53"/>
      <c r="J59" s="54"/>
      <c r="K59" s="52"/>
      <c r="L59" s="53"/>
      <c r="M59" s="53"/>
      <c r="N59" s="54"/>
      <c r="O59" s="109">
        <f>SUM(C3,G3,K3,O3,C31,G31,K31,O31,C59,G59,K59)</f>
        <v>24</v>
      </c>
      <c r="P59" s="110">
        <f>SUM(D3,H3,L3,P3,D31,H31,L31,P31,D59,H59,L59)</f>
        <v>0</v>
      </c>
      <c r="Q59" s="110">
        <f>SUM(E3,I3,M3,Q3,E31,I31,M31,Q31,E59,I59,M59)</f>
        <v>14</v>
      </c>
      <c r="R59" s="111">
        <f>SUM(F3,J3,N3,R3,F31,J31,N31,R31,F59,J59,N59)</f>
        <v>1</v>
      </c>
      <c r="S59" s="112">
        <f>IF(O59=0,0,AVERAGE(P59/O59))</f>
        <v>0</v>
      </c>
      <c r="U59" s="3" t="s">
        <v>293</v>
      </c>
      <c r="V59" s="51" t="s">
        <v>72</v>
      </c>
      <c r="W59" s="113">
        <v>1</v>
      </c>
      <c r="X59" s="113">
        <v>1</v>
      </c>
      <c r="Y59" s="114">
        <v>0</v>
      </c>
      <c r="Z59" s="114" t="s">
        <v>260</v>
      </c>
      <c r="AA59" s="114">
        <v>0.14285714285714285</v>
      </c>
      <c r="AB59" s="114" t="s">
        <v>260</v>
      </c>
      <c r="AC59" s="113">
        <v>7</v>
      </c>
      <c r="AD59" s="115">
        <v>0</v>
      </c>
    </row>
    <row r="60" spans="1:30" x14ac:dyDescent="0.2">
      <c r="A60" s="50" t="str">
        <f t="shared" si="6"/>
        <v>9</v>
      </c>
      <c r="B60" s="51" t="str">
        <f t="shared" si="7"/>
        <v>Ron Worley</v>
      </c>
      <c r="C60" s="52"/>
      <c r="D60" s="53"/>
      <c r="E60" s="53"/>
      <c r="F60" s="54"/>
      <c r="G60" s="52"/>
      <c r="H60" s="53"/>
      <c r="I60" s="53"/>
      <c r="J60" s="54"/>
      <c r="K60" s="52"/>
      <c r="L60" s="53"/>
      <c r="M60" s="53"/>
      <c r="N60" s="54"/>
      <c r="O60" s="66">
        <f t="shared" ref="O60:R75" si="8">SUM(C4,G4,K4,O4,C32,G32,K32,O32,C60,G60,K60)</f>
        <v>23</v>
      </c>
      <c r="P60" s="67">
        <f t="shared" si="8"/>
        <v>3</v>
      </c>
      <c r="Q60" s="67">
        <f t="shared" si="8"/>
        <v>13</v>
      </c>
      <c r="R60" s="68">
        <f t="shared" si="8"/>
        <v>9</v>
      </c>
      <c r="S60" s="116">
        <f t="shared" ref="S60:S76" si="9">IF(O60=0,0,AVERAGE(P60/O60))</f>
        <v>0.13043478260869565</v>
      </c>
      <c r="U60" s="3" t="s">
        <v>294</v>
      </c>
      <c r="V60" s="51" t="s">
        <v>219</v>
      </c>
      <c r="W60" s="113">
        <v>9</v>
      </c>
      <c r="X60" s="113">
        <v>9</v>
      </c>
      <c r="Y60" s="114">
        <v>0.13043478260869565</v>
      </c>
      <c r="Z60" s="114" t="s">
        <v>260</v>
      </c>
      <c r="AA60" s="114">
        <v>1.2857142857142858</v>
      </c>
      <c r="AB60" s="114" t="s">
        <v>260</v>
      </c>
      <c r="AC60" s="113">
        <v>7</v>
      </c>
      <c r="AD60" s="115">
        <v>0.13043478260869565</v>
      </c>
    </row>
    <row r="61" spans="1:30" x14ac:dyDescent="0.2">
      <c r="A61" s="50" t="str">
        <f t="shared" si="6"/>
        <v>41</v>
      </c>
      <c r="B61" s="51" t="str">
        <f t="shared" si="7"/>
        <v>Willie Scales</v>
      </c>
      <c r="C61" s="52"/>
      <c r="D61" s="53"/>
      <c r="E61" s="53"/>
      <c r="F61" s="54"/>
      <c r="G61" s="52"/>
      <c r="H61" s="53"/>
      <c r="I61" s="53"/>
      <c r="J61" s="54"/>
      <c r="K61" s="52"/>
      <c r="L61" s="53"/>
      <c r="M61" s="53"/>
      <c r="N61" s="54"/>
      <c r="O61" s="66">
        <f t="shared" si="8"/>
        <v>20</v>
      </c>
      <c r="P61" s="67">
        <f t="shared" si="8"/>
        <v>0</v>
      </c>
      <c r="Q61" s="67">
        <f t="shared" si="8"/>
        <v>18</v>
      </c>
      <c r="R61" s="68">
        <f t="shared" si="8"/>
        <v>0</v>
      </c>
      <c r="S61" s="116">
        <f t="shared" si="9"/>
        <v>0</v>
      </c>
      <c r="U61" s="3" t="s">
        <v>295</v>
      </c>
      <c r="V61" s="51" t="s">
        <v>205</v>
      </c>
      <c r="W61" s="113">
        <v>0</v>
      </c>
      <c r="X61" s="113" t="s">
        <v>373</v>
      </c>
      <c r="Y61" s="114">
        <v>0</v>
      </c>
      <c r="Z61" s="114" t="s">
        <v>260</v>
      </c>
      <c r="AA61" s="114">
        <v>0</v>
      </c>
      <c r="AB61" s="114" t="s">
        <v>260</v>
      </c>
      <c r="AC61" s="113">
        <v>7</v>
      </c>
      <c r="AD61" s="115">
        <v>0</v>
      </c>
    </row>
    <row r="62" spans="1:30" x14ac:dyDescent="0.2">
      <c r="A62" s="50" t="str">
        <f t="shared" si="6"/>
        <v>10</v>
      </c>
      <c r="B62" s="51" t="str">
        <f t="shared" si="7"/>
        <v>Jamie Teal</v>
      </c>
      <c r="C62" s="52"/>
      <c r="D62" s="53"/>
      <c r="E62" s="53"/>
      <c r="F62" s="54"/>
      <c r="G62" s="52"/>
      <c r="H62" s="53"/>
      <c r="I62" s="53"/>
      <c r="J62" s="54"/>
      <c r="K62" s="52"/>
      <c r="L62" s="53"/>
      <c r="M62" s="53"/>
      <c r="N62" s="54"/>
      <c r="O62" s="66">
        <f t="shared" si="8"/>
        <v>2</v>
      </c>
      <c r="P62" s="67">
        <f t="shared" si="8"/>
        <v>0</v>
      </c>
      <c r="Q62" s="67">
        <f t="shared" si="8"/>
        <v>2</v>
      </c>
      <c r="R62" s="68">
        <f t="shared" si="8"/>
        <v>0</v>
      </c>
      <c r="S62" s="116">
        <f t="shared" si="9"/>
        <v>0</v>
      </c>
      <c r="U62" s="3" t="s">
        <v>296</v>
      </c>
      <c r="V62" s="51" t="s">
        <v>193</v>
      </c>
      <c r="W62" s="113">
        <v>0</v>
      </c>
      <c r="X62" s="113" t="s">
        <v>373</v>
      </c>
      <c r="Y62" s="114">
        <v>0</v>
      </c>
      <c r="Z62" s="114" t="s">
        <v>265</v>
      </c>
      <c r="AA62" s="114">
        <v>0</v>
      </c>
      <c r="AB62" s="114" t="s">
        <v>260</v>
      </c>
      <c r="AC62" s="113">
        <v>4</v>
      </c>
      <c r="AD62" s="115">
        <v>0</v>
      </c>
    </row>
    <row r="63" spans="1:30" x14ac:dyDescent="0.2">
      <c r="A63" s="50" t="str">
        <f t="shared" si="6"/>
        <v>2</v>
      </c>
      <c r="B63" s="51" t="str">
        <f t="shared" si="7"/>
        <v>TJ Beasley</v>
      </c>
      <c r="C63" s="52"/>
      <c r="D63" s="53"/>
      <c r="E63" s="53"/>
      <c r="F63" s="54"/>
      <c r="G63" s="52"/>
      <c r="H63" s="53"/>
      <c r="I63" s="53"/>
      <c r="J63" s="54"/>
      <c r="K63" s="52"/>
      <c r="L63" s="53"/>
      <c r="M63" s="53"/>
      <c r="N63" s="54"/>
      <c r="O63" s="66">
        <f t="shared" si="8"/>
        <v>24</v>
      </c>
      <c r="P63" s="67">
        <f t="shared" si="8"/>
        <v>0</v>
      </c>
      <c r="Q63" s="67">
        <f t="shared" si="8"/>
        <v>15</v>
      </c>
      <c r="R63" s="68">
        <f t="shared" si="8"/>
        <v>39</v>
      </c>
      <c r="S63" s="116">
        <f t="shared" si="9"/>
        <v>0</v>
      </c>
      <c r="U63" s="3" t="s">
        <v>298</v>
      </c>
      <c r="V63" s="51" t="s">
        <v>242</v>
      </c>
      <c r="W63" s="113">
        <v>39</v>
      </c>
      <c r="X63" s="113">
        <v>39</v>
      </c>
      <c r="Y63" s="114">
        <v>0</v>
      </c>
      <c r="Z63" s="114" t="s">
        <v>260</v>
      </c>
      <c r="AA63" s="114">
        <v>5.5714285714285712</v>
      </c>
      <c r="AB63" s="114" t="s">
        <v>260</v>
      </c>
      <c r="AC63" s="113">
        <v>7</v>
      </c>
      <c r="AD63" s="115">
        <v>0</v>
      </c>
    </row>
    <row r="64" spans="1:30" x14ac:dyDescent="0.2">
      <c r="A64" s="50" t="str">
        <f t="shared" si="6"/>
        <v>11</v>
      </c>
      <c r="B64" s="51" t="str">
        <f t="shared" si="7"/>
        <v>John Sills</v>
      </c>
      <c r="C64" s="52"/>
      <c r="D64" s="53"/>
      <c r="E64" s="53"/>
      <c r="F64" s="54"/>
      <c r="G64" s="52"/>
      <c r="H64" s="53"/>
      <c r="I64" s="53"/>
      <c r="J64" s="54"/>
      <c r="K64" s="52"/>
      <c r="L64" s="53"/>
      <c r="M64" s="53"/>
      <c r="N64" s="54"/>
      <c r="O64" s="66">
        <f t="shared" si="8"/>
        <v>23</v>
      </c>
      <c r="P64" s="67">
        <f t="shared" si="8"/>
        <v>0</v>
      </c>
      <c r="Q64" s="67">
        <f t="shared" si="8"/>
        <v>16</v>
      </c>
      <c r="R64" s="68">
        <f t="shared" si="8"/>
        <v>1</v>
      </c>
      <c r="S64" s="116">
        <f t="shared" si="9"/>
        <v>0</v>
      </c>
      <c r="U64" s="3" t="s">
        <v>299</v>
      </c>
      <c r="V64" s="51" t="s">
        <v>232</v>
      </c>
      <c r="W64" s="113">
        <v>1</v>
      </c>
      <c r="X64" s="113">
        <v>1</v>
      </c>
      <c r="Y64" s="114">
        <v>0</v>
      </c>
      <c r="Z64" s="114" t="s">
        <v>260</v>
      </c>
      <c r="AA64" s="114">
        <v>0.14285714285714285</v>
      </c>
      <c r="AB64" s="114" t="s">
        <v>260</v>
      </c>
      <c r="AC64" s="113">
        <v>7</v>
      </c>
      <c r="AD64" s="115">
        <v>0</v>
      </c>
    </row>
    <row r="65" spans="1:30" x14ac:dyDescent="0.2">
      <c r="A65" s="50" t="str">
        <f t="shared" si="6"/>
        <v>8</v>
      </c>
      <c r="B65" s="51" t="str">
        <f t="shared" si="7"/>
        <v>Kathleen Trutsche</v>
      </c>
      <c r="C65" s="52"/>
      <c r="D65" s="53"/>
      <c r="E65" s="53"/>
      <c r="F65" s="54"/>
      <c r="G65" s="52"/>
      <c r="H65" s="53"/>
      <c r="I65" s="53"/>
      <c r="J65" s="54"/>
      <c r="K65" s="52"/>
      <c r="L65" s="53"/>
      <c r="M65" s="53"/>
      <c r="N65" s="54"/>
      <c r="O65" s="66">
        <f t="shared" si="8"/>
        <v>20</v>
      </c>
      <c r="P65" s="67">
        <f t="shared" si="8"/>
        <v>0</v>
      </c>
      <c r="Q65" s="67">
        <f t="shared" si="8"/>
        <v>18</v>
      </c>
      <c r="R65" s="68">
        <f t="shared" si="8"/>
        <v>3</v>
      </c>
      <c r="S65" s="116">
        <f t="shared" si="9"/>
        <v>0</v>
      </c>
      <c r="U65" s="3" t="s">
        <v>300</v>
      </c>
      <c r="V65" s="51" t="s">
        <v>226</v>
      </c>
      <c r="W65" s="113">
        <v>3</v>
      </c>
      <c r="X65" s="113">
        <v>3</v>
      </c>
      <c r="Y65" s="114">
        <v>0</v>
      </c>
      <c r="Z65" s="114" t="s">
        <v>260</v>
      </c>
      <c r="AA65" s="114">
        <v>0.5</v>
      </c>
      <c r="AB65" s="114" t="s">
        <v>260</v>
      </c>
      <c r="AC65" s="113">
        <v>6</v>
      </c>
      <c r="AD65" s="115">
        <v>0</v>
      </c>
    </row>
    <row r="66" spans="1:30" x14ac:dyDescent="0.2">
      <c r="A66" s="50" t="str">
        <f t="shared" si="6"/>
        <v>4</v>
      </c>
      <c r="B66" s="51" t="str">
        <f t="shared" si="7"/>
        <v>Michael Barns</v>
      </c>
      <c r="C66" s="52"/>
      <c r="D66" s="53"/>
      <c r="E66" s="53"/>
      <c r="F66" s="54"/>
      <c r="G66" s="52"/>
      <c r="H66" s="53"/>
      <c r="I66" s="53"/>
      <c r="J66" s="54"/>
      <c r="K66" s="52"/>
      <c r="L66" s="53"/>
      <c r="M66" s="53"/>
      <c r="N66" s="54"/>
      <c r="O66" s="66">
        <f t="shared" si="8"/>
        <v>3</v>
      </c>
      <c r="P66" s="67">
        <f t="shared" si="8"/>
        <v>0</v>
      </c>
      <c r="Q66" s="67">
        <f t="shared" si="8"/>
        <v>3</v>
      </c>
      <c r="R66" s="68">
        <f t="shared" si="8"/>
        <v>0</v>
      </c>
      <c r="S66" s="116">
        <f t="shared" si="9"/>
        <v>0</v>
      </c>
      <c r="U66" s="3" t="s">
        <v>301</v>
      </c>
      <c r="V66" s="51" t="s">
        <v>206</v>
      </c>
      <c r="W66" s="113">
        <v>0</v>
      </c>
      <c r="X66" s="113" t="s">
        <v>373</v>
      </c>
      <c r="Y66" s="114">
        <v>0</v>
      </c>
      <c r="Z66" s="114" t="s">
        <v>265</v>
      </c>
      <c r="AA66" s="114">
        <v>0</v>
      </c>
      <c r="AB66" s="114" t="s">
        <v>288</v>
      </c>
      <c r="AC66" s="113">
        <v>1</v>
      </c>
      <c r="AD66" s="115">
        <v>0</v>
      </c>
    </row>
    <row r="67" spans="1:30" x14ac:dyDescent="0.2">
      <c r="A67" s="50" t="str">
        <f t="shared" si="6"/>
        <v>7</v>
      </c>
      <c r="B67" s="51" t="str">
        <f t="shared" si="7"/>
        <v>Jacob Whorley</v>
      </c>
      <c r="C67" s="52"/>
      <c r="D67" s="53"/>
      <c r="E67" s="53"/>
      <c r="F67" s="54"/>
      <c r="G67" s="52"/>
      <c r="H67" s="53"/>
      <c r="I67" s="53"/>
      <c r="J67" s="54"/>
      <c r="K67" s="52"/>
      <c r="L67" s="53"/>
      <c r="M67" s="53"/>
      <c r="N67" s="54"/>
      <c r="O67" s="66">
        <f t="shared" si="8"/>
        <v>1</v>
      </c>
      <c r="P67" s="67">
        <f t="shared" si="8"/>
        <v>0</v>
      </c>
      <c r="Q67" s="67">
        <f t="shared" si="8"/>
        <v>1</v>
      </c>
      <c r="R67" s="68">
        <f t="shared" si="8"/>
        <v>0</v>
      </c>
      <c r="S67" s="116">
        <f t="shared" si="9"/>
        <v>0</v>
      </c>
      <c r="U67" s="3" t="s">
        <v>302</v>
      </c>
      <c r="V67" s="51" t="s">
        <v>116</v>
      </c>
      <c r="W67" s="113">
        <v>0</v>
      </c>
      <c r="X67" s="113" t="s">
        <v>373</v>
      </c>
      <c r="Y67" s="114">
        <v>0</v>
      </c>
      <c r="Z67" s="114" t="s">
        <v>265</v>
      </c>
      <c r="AA67" s="114">
        <v>0</v>
      </c>
      <c r="AB67" s="114" t="s">
        <v>288</v>
      </c>
      <c r="AC67" s="113">
        <v>1</v>
      </c>
      <c r="AD67" s="115">
        <v>0</v>
      </c>
    </row>
    <row r="68" spans="1:30" x14ac:dyDescent="0.2">
      <c r="A68" s="50" t="str">
        <f t="shared" si="6"/>
        <v>5</v>
      </c>
      <c r="B68" s="51" t="str">
        <f t="shared" si="7"/>
        <v>April Teal</v>
      </c>
      <c r="C68" s="52"/>
      <c r="D68" s="53"/>
      <c r="E68" s="53"/>
      <c r="F68" s="54"/>
      <c r="G68" s="52"/>
      <c r="H68" s="53"/>
      <c r="I68" s="53"/>
      <c r="J68" s="54"/>
      <c r="K68" s="52"/>
      <c r="L68" s="53"/>
      <c r="M68" s="53"/>
      <c r="N68" s="54"/>
      <c r="O68" s="66">
        <f t="shared" si="8"/>
        <v>3</v>
      </c>
      <c r="P68" s="67">
        <f t="shared" si="8"/>
        <v>0</v>
      </c>
      <c r="Q68" s="67">
        <f t="shared" si="8"/>
        <v>2</v>
      </c>
      <c r="R68" s="68">
        <f t="shared" si="8"/>
        <v>0</v>
      </c>
      <c r="S68" s="116">
        <f t="shared" si="9"/>
        <v>0</v>
      </c>
      <c r="U68" s="3" t="s">
        <v>303</v>
      </c>
      <c r="V68" s="51" t="s">
        <v>215</v>
      </c>
      <c r="W68" s="113">
        <v>0</v>
      </c>
      <c r="X68" s="113" t="s">
        <v>373</v>
      </c>
      <c r="Y68" s="114">
        <v>0</v>
      </c>
      <c r="Z68" s="114" t="s">
        <v>265</v>
      </c>
      <c r="AA68" s="114">
        <v>0</v>
      </c>
      <c r="AB68" s="114" t="s">
        <v>288</v>
      </c>
      <c r="AC68" s="113">
        <v>3</v>
      </c>
      <c r="AD68" s="115">
        <v>0</v>
      </c>
    </row>
    <row r="69" spans="1:30" x14ac:dyDescent="0.2">
      <c r="A69" s="50">
        <f t="shared" si="6"/>
        <v>0</v>
      </c>
      <c r="B69" s="51">
        <f t="shared" si="7"/>
        <v>0</v>
      </c>
      <c r="C69" s="52"/>
      <c r="D69" s="53"/>
      <c r="E69" s="53"/>
      <c r="F69" s="54"/>
      <c r="G69" s="52"/>
      <c r="H69" s="53"/>
      <c r="I69" s="53"/>
      <c r="J69" s="54"/>
      <c r="K69" s="52"/>
      <c r="L69" s="53"/>
      <c r="M69" s="53"/>
      <c r="N69" s="54"/>
      <c r="O69" s="66">
        <f t="shared" si="8"/>
        <v>0</v>
      </c>
      <c r="P69" s="67">
        <f t="shared" si="8"/>
        <v>0</v>
      </c>
      <c r="Q69" s="67">
        <f t="shared" si="8"/>
        <v>0</v>
      </c>
      <c r="R69" s="68">
        <f t="shared" si="8"/>
        <v>0</v>
      </c>
      <c r="S69" s="116">
        <f t="shared" si="9"/>
        <v>0</v>
      </c>
      <c r="U69" s="3">
        <v>0</v>
      </c>
      <c r="V69" s="51">
        <v>0</v>
      </c>
      <c r="W69" s="113">
        <v>0</v>
      </c>
      <c r="X69" s="113" t="s">
        <v>373</v>
      </c>
      <c r="Y69" s="114">
        <v>0</v>
      </c>
      <c r="Z69" s="114" t="s">
        <v>265</v>
      </c>
      <c r="AA69" s="114">
        <v>0</v>
      </c>
      <c r="AB69" s="114" t="s">
        <v>288</v>
      </c>
      <c r="AC69" s="113">
        <v>0</v>
      </c>
      <c r="AD69" s="115">
        <v>0</v>
      </c>
    </row>
    <row r="70" spans="1:30" x14ac:dyDescent="0.2">
      <c r="A70" s="50">
        <f t="shared" si="6"/>
        <v>0</v>
      </c>
      <c r="B70" s="51">
        <f t="shared" si="7"/>
        <v>0</v>
      </c>
      <c r="C70" s="52"/>
      <c r="D70" s="53"/>
      <c r="E70" s="53"/>
      <c r="F70" s="54"/>
      <c r="G70" s="52"/>
      <c r="H70" s="53"/>
      <c r="I70" s="53"/>
      <c r="J70" s="54"/>
      <c r="K70" s="52"/>
      <c r="L70" s="53"/>
      <c r="M70" s="53"/>
      <c r="N70" s="54"/>
      <c r="O70" s="117">
        <f t="shared" si="8"/>
        <v>0</v>
      </c>
      <c r="P70" s="118">
        <f t="shared" si="8"/>
        <v>0</v>
      </c>
      <c r="Q70" s="118">
        <f t="shared" si="8"/>
        <v>0</v>
      </c>
      <c r="R70" s="119">
        <f t="shared" si="8"/>
        <v>0</v>
      </c>
      <c r="S70" s="116">
        <f t="shared" si="9"/>
        <v>0</v>
      </c>
      <c r="U70" s="3">
        <v>0</v>
      </c>
      <c r="V70" s="51">
        <v>0</v>
      </c>
      <c r="W70" s="113">
        <v>0</v>
      </c>
      <c r="X70" s="113" t="s">
        <v>373</v>
      </c>
      <c r="Y70" s="114">
        <v>0</v>
      </c>
      <c r="Z70" s="114" t="s">
        <v>265</v>
      </c>
      <c r="AA70" s="114">
        <v>0</v>
      </c>
      <c r="AB70" s="114" t="s">
        <v>288</v>
      </c>
      <c r="AC70" s="113">
        <v>0</v>
      </c>
      <c r="AD70" s="115">
        <v>0</v>
      </c>
    </row>
    <row r="71" spans="1:30" x14ac:dyDescent="0.2">
      <c r="A71" s="50">
        <f t="shared" si="6"/>
        <v>0</v>
      </c>
      <c r="B71" s="51">
        <f t="shared" si="7"/>
        <v>0</v>
      </c>
      <c r="C71" s="52"/>
      <c r="D71" s="53"/>
      <c r="E71" s="53"/>
      <c r="F71" s="54"/>
      <c r="G71" s="52"/>
      <c r="H71" s="53"/>
      <c r="I71" s="53"/>
      <c r="J71" s="54"/>
      <c r="K71" s="52"/>
      <c r="L71" s="53"/>
      <c r="M71" s="53"/>
      <c r="N71" s="89"/>
      <c r="O71" s="66">
        <f t="shared" si="8"/>
        <v>0</v>
      </c>
      <c r="P71" s="67">
        <f t="shared" si="8"/>
        <v>0</v>
      </c>
      <c r="Q71" s="67">
        <f t="shared" si="8"/>
        <v>0</v>
      </c>
      <c r="R71" s="68">
        <f t="shared" si="8"/>
        <v>0</v>
      </c>
      <c r="S71" s="116">
        <f t="shared" si="9"/>
        <v>0</v>
      </c>
      <c r="U71" s="3">
        <v>0</v>
      </c>
      <c r="V71" s="51">
        <v>0</v>
      </c>
      <c r="W71" s="113">
        <v>0</v>
      </c>
      <c r="X71" s="113" t="s">
        <v>373</v>
      </c>
      <c r="Y71" s="114">
        <v>0</v>
      </c>
      <c r="Z71" s="114" t="s">
        <v>265</v>
      </c>
      <c r="AA71" s="114">
        <v>0</v>
      </c>
      <c r="AB71" s="114" t="s">
        <v>288</v>
      </c>
      <c r="AC71" s="113">
        <v>0</v>
      </c>
      <c r="AD71" s="115">
        <v>0</v>
      </c>
    </row>
    <row r="72" spans="1:30" x14ac:dyDescent="0.2">
      <c r="A72" s="50">
        <f t="shared" si="6"/>
        <v>0</v>
      </c>
      <c r="B72" s="51">
        <f t="shared" si="7"/>
        <v>0</v>
      </c>
      <c r="C72" s="52"/>
      <c r="D72" s="53"/>
      <c r="E72" s="53"/>
      <c r="F72" s="54"/>
      <c r="G72" s="52"/>
      <c r="H72" s="53"/>
      <c r="I72" s="53"/>
      <c r="J72" s="54"/>
      <c r="K72" s="52"/>
      <c r="L72" s="53"/>
      <c r="M72" s="53"/>
      <c r="N72" s="89"/>
      <c r="O72" s="66">
        <f t="shared" si="8"/>
        <v>0</v>
      </c>
      <c r="P72" s="67">
        <f t="shared" si="8"/>
        <v>0</v>
      </c>
      <c r="Q72" s="67">
        <f t="shared" si="8"/>
        <v>0</v>
      </c>
      <c r="R72" s="68">
        <f t="shared" si="8"/>
        <v>0</v>
      </c>
      <c r="S72" s="116">
        <f t="shared" si="9"/>
        <v>0</v>
      </c>
      <c r="U72" s="3">
        <v>0</v>
      </c>
      <c r="V72" s="51">
        <v>0</v>
      </c>
      <c r="W72" s="113">
        <v>0</v>
      </c>
      <c r="X72" s="113" t="s">
        <v>373</v>
      </c>
      <c r="Y72" s="114">
        <v>0</v>
      </c>
      <c r="Z72" s="114" t="s">
        <v>265</v>
      </c>
      <c r="AA72" s="114">
        <v>0</v>
      </c>
      <c r="AB72" s="114" t="s">
        <v>288</v>
      </c>
      <c r="AC72" s="113">
        <v>0</v>
      </c>
      <c r="AD72" s="115">
        <v>0</v>
      </c>
    </row>
    <row r="73" spans="1:30" x14ac:dyDescent="0.2">
      <c r="A73" s="50">
        <f t="shared" si="6"/>
        <v>0</v>
      </c>
      <c r="B73" s="51">
        <f t="shared" si="7"/>
        <v>0</v>
      </c>
      <c r="C73" s="52"/>
      <c r="D73" s="53"/>
      <c r="E73" s="53"/>
      <c r="F73" s="54"/>
      <c r="G73" s="52"/>
      <c r="H73" s="53"/>
      <c r="I73" s="53"/>
      <c r="J73" s="54"/>
      <c r="K73" s="52"/>
      <c r="L73" s="53"/>
      <c r="M73" s="53"/>
      <c r="N73" s="54"/>
      <c r="O73" s="66">
        <f t="shared" si="8"/>
        <v>0</v>
      </c>
      <c r="P73" s="67">
        <f t="shared" si="8"/>
        <v>0</v>
      </c>
      <c r="Q73" s="67">
        <f t="shared" si="8"/>
        <v>0</v>
      </c>
      <c r="R73" s="68">
        <f t="shared" si="8"/>
        <v>0</v>
      </c>
      <c r="S73" s="116">
        <f t="shared" si="9"/>
        <v>0</v>
      </c>
      <c r="U73" s="3">
        <v>0</v>
      </c>
      <c r="V73" s="51">
        <v>0</v>
      </c>
      <c r="W73" s="113">
        <v>0</v>
      </c>
      <c r="X73" s="113" t="s">
        <v>373</v>
      </c>
      <c r="Y73" s="114">
        <v>0</v>
      </c>
      <c r="Z73" s="114" t="s">
        <v>265</v>
      </c>
      <c r="AA73" s="114">
        <v>0</v>
      </c>
      <c r="AB73" s="114" t="s">
        <v>288</v>
      </c>
      <c r="AC73" s="113">
        <v>0</v>
      </c>
      <c r="AD73" s="115">
        <v>0</v>
      </c>
    </row>
    <row r="74" spans="1:30" x14ac:dyDescent="0.2">
      <c r="A74" s="50">
        <f t="shared" si="6"/>
        <v>0</v>
      </c>
      <c r="B74" s="51">
        <f t="shared" si="7"/>
        <v>0</v>
      </c>
      <c r="C74" s="120"/>
      <c r="D74" s="121"/>
      <c r="E74" s="121"/>
      <c r="F74" s="122"/>
      <c r="G74" s="120"/>
      <c r="H74" s="121"/>
      <c r="I74" s="121"/>
      <c r="J74" s="122"/>
      <c r="K74" s="120"/>
      <c r="L74" s="121"/>
      <c r="M74" s="121"/>
      <c r="N74" s="122"/>
      <c r="O74" s="66">
        <f t="shared" si="8"/>
        <v>0</v>
      </c>
      <c r="P74" s="67">
        <f t="shared" si="8"/>
        <v>0</v>
      </c>
      <c r="Q74" s="67">
        <f t="shared" si="8"/>
        <v>0</v>
      </c>
      <c r="R74" s="68">
        <f t="shared" si="8"/>
        <v>0</v>
      </c>
      <c r="S74" s="116">
        <f t="shared" si="9"/>
        <v>0</v>
      </c>
      <c r="U74" s="3">
        <v>0</v>
      </c>
      <c r="V74" s="51">
        <v>0</v>
      </c>
      <c r="W74" s="113">
        <v>0</v>
      </c>
      <c r="X74" s="113" t="s">
        <v>373</v>
      </c>
      <c r="Y74" s="114">
        <v>0</v>
      </c>
      <c r="Z74" s="114" t="s">
        <v>265</v>
      </c>
      <c r="AA74" s="114">
        <v>0</v>
      </c>
      <c r="AB74" s="114" t="s">
        <v>288</v>
      </c>
      <c r="AC74" s="113">
        <v>0</v>
      </c>
      <c r="AD74" s="115">
        <v>0</v>
      </c>
    </row>
    <row r="75" spans="1:30" x14ac:dyDescent="0.2">
      <c r="A75" s="50">
        <f t="shared" si="6"/>
        <v>0</v>
      </c>
      <c r="B75" s="51">
        <f t="shared" si="7"/>
        <v>0</v>
      </c>
      <c r="C75" s="52"/>
      <c r="D75" s="53"/>
      <c r="E75" s="53"/>
      <c r="F75" s="54"/>
      <c r="G75" s="52"/>
      <c r="H75" s="53"/>
      <c r="I75" s="53"/>
      <c r="J75" s="54"/>
      <c r="K75" s="52"/>
      <c r="L75" s="53"/>
      <c r="M75" s="53"/>
      <c r="N75" s="89"/>
      <c r="O75" s="66">
        <f t="shared" si="8"/>
        <v>0</v>
      </c>
      <c r="P75" s="67">
        <f t="shared" si="8"/>
        <v>0</v>
      </c>
      <c r="Q75" s="67">
        <f t="shared" si="8"/>
        <v>0</v>
      </c>
      <c r="R75" s="68">
        <f t="shared" si="8"/>
        <v>0</v>
      </c>
      <c r="S75" s="116">
        <f t="shared" si="9"/>
        <v>0</v>
      </c>
      <c r="U75" s="3">
        <v>0</v>
      </c>
      <c r="V75" s="51">
        <v>0</v>
      </c>
      <c r="W75" s="113">
        <v>0</v>
      </c>
      <c r="X75" s="113" t="s">
        <v>373</v>
      </c>
      <c r="Y75" s="114">
        <v>0</v>
      </c>
      <c r="Z75" s="114" t="s">
        <v>265</v>
      </c>
      <c r="AA75" s="114">
        <v>0</v>
      </c>
      <c r="AB75" s="114" t="s">
        <v>288</v>
      </c>
      <c r="AC75" s="113">
        <v>0</v>
      </c>
      <c r="AD75" s="115">
        <v>0</v>
      </c>
    </row>
    <row r="76" spans="1:30" x14ac:dyDescent="0.2">
      <c r="A76" s="50">
        <f t="shared" si="6"/>
        <v>0</v>
      </c>
      <c r="B76" s="51">
        <f t="shared" si="7"/>
        <v>0</v>
      </c>
      <c r="C76" s="52"/>
      <c r="D76" s="53"/>
      <c r="E76" s="53"/>
      <c r="F76" s="54"/>
      <c r="G76" s="52"/>
      <c r="H76" s="53"/>
      <c r="I76" s="53"/>
      <c r="J76" s="54"/>
      <c r="K76" s="52"/>
      <c r="L76" s="53"/>
      <c r="M76" s="53"/>
      <c r="N76" s="89"/>
      <c r="O76" s="66">
        <f t="shared" ref="O76:R76" si="10">SUM(C20,G20,K20,O20,C48,G48,K48,O48,C76,G76,K76)</f>
        <v>0</v>
      </c>
      <c r="P76" s="67">
        <f t="shared" si="10"/>
        <v>0</v>
      </c>
      <c r="Q76" s="67">
        <f t="shared" si="10"/>
        <v>0</v>
      </c>
      <c r="R76" s="68">
        <f t="shared" si="10"/>
        <v>0</v>
      </c>
      <c r="S76" s="116">
        <f t="shared" si="9"/>
        <v>0</v>
      </c>
      <c r="U76" s="3">
        <v>0</v>
      </c>
      <c r="V76" s="51">
        <v>0</v>
      </c>
      <c r="W76" s="113">
        <v>0</v>
      </c>
      <c r="X76" s="113" t="s">
        <v>373</v>
      </c>
      <c r="Y76" s="114">
        <v>0</v>
      </c>
      <c r="Z76" s="114" t="s">
        <v>265</v>
      </c>
      <c r="AA76" s="114">
        <v>0</v>
      </c>
      <c r="AB76" s="114" t="s">
        <v>288</v>
      </c>
      <c r="AC76" s="113">
        <v>0</v>
      </c>
      <c r="AD76" s="115">
        <v>0</v>
      </c>
    </row>
    <row r="77" spans="1:30" ht="13.5" thickBot="1" x14ac:dyDescent="0.25">
      <c r="A77" s="50"/>
      <c r="B77" s="56"/>
      <c r="C77" s="57"/>
      <c r="D77" s="58"/>
      <c r="E77" s="58"/>
      <c r="F77" s="59"/>
      <c r="G77" s="57"/>
      <c r="H77" s="58"/>
      <c r="I77" s="58"/>
      <c r="J77" s="59"/>
      <c r="K77" s="57"/>
      <c r="L77" s="58"/>
      <c r="M77" s="58"/>
      <c r="N77" s="92"/>
      <c r="O77" s="123"/>
      <c r="P77" s="124"/>
      <c r="Q77" s="124"/>
      <c r="R77" s="125"/>
      <c r="S77" s="126"/>
      <c r="V77" s="127"/>
      <c r="W77" s="128"/>
      <c r="X77" s="128"/>
      <c r="Y77" s="129"/>
      <c r="Z77" s="129"/>
      <c r="AA77" s="129"/>
      <c r="AB77" s="129"/>
      <c r="AC77" s="130"/>
    </row>
    <row r="78" spans="1:30" x14ac:dyDescent="0.2">
      <c r="A78" s="1" t="s">
        <v>4</v>
      </c>
      <c r="B78" s="131" t="str">
        <f>B50</f>
        <v>Jacob Worley</v>
      </c>
      <c r="C78" s="61"/>
      <c r="D78" s="62"/>
      <c r="E78" s="62"/>
      <c r="F78" s="63"/>
      <c r="G78" s="132"/>
      <c r="H78" s="133"/>
      <c r="I78" s="133"/>
      <c r="J78" s="134"/>
      <c r="K78" s="132"/>
      <c r="L78" s="133"/>
      <c r="M78" s="133"/>
      <c r="N78" s="134"/>
      <c r="O78" s="73">
        <f t="shared" ref="O78:Q81" si="11">SUM(C22,G22,K22,O22,C50,G50,K50,O50,C78,G78,K78)</f>
        <v>140</v>
      </c>
      <c r="P78" s="62">
        <f t="shared" si="11"/>
        <v>3</v>
      </c>
      <c r="Q78" s="135">
        <f t="shared" si="11"/>
        <v>99</v>
      </c>
      <c r="R78" s="136"/>
      <c r="S78" s="137">
        <f>SUM(Q78/O78)</f>
        <v>0.70714285714285718</v>
      </c>
      <c r="V78" s="67" t="s">
        <v>319</v>
      </c>
      <c r="W78" s="113">
        <v>53</v>
      </c>
      <c r="X78" s="113">
        <v>53</v>
      </c>
      <c r="Y78" s="130"/>
      <c r="Z78" s="130"/>
      <c r="AA78" s="130"/>
      <c r="AB78" s="130"/>
      <c r="AC78" s="39"/>
    </row>
    <row r="79" spans="1:30" x14ac:dyDescent="0.2">
      <c r="A79" s="28"/>
      <c r="B79" s="138" t="str">
        <f>B51</f>
        <v>Glenda Mitchell</v>
      </c>
      <c r="C79" s="52"/>
      <c r="D79" s="53"/>
      <c r="E79" s="53"/>
      <c r="F79" s="54"/>
      <c r="G79" s="52"/>
      <c r="H79" s="53"/>
      <c r="I79" s="53"/>
      <c r="J79" s="54"/>
      <c r="K79" s="52"/>
      <c r="L79" s="53"/>
      <c r="M79" s="53"/>
      <c r="N79" s="54"/>
      <c r="O79" s="66">
        <f t="shared" si="11"/>
        <v>3</v>
      </c>
      <c r="P79" s="67">
        <f t="shared" si="11"/>
        <v>0</v>
      </c>
      <c r="Q79" s="67">
        <f t="shared" si="11"/>
        <v>3</v>
      </c>
      <c r="R79" s="68"/>
      <c r="S79" s="139">
        <f>SUM(Q79/O79)</f>
        <v>1</v>
      </c>
      <c r="V79" s="40" t="s">
        <v>320</v>
      </c>
      <c r="W79" s="39"/>
      <c r="X79" s="39"/>
      <c r="Y79" s="140">
        <v>0.13043478260869565</v>
      </c>
      <c r="Z79" s="140"/>
      <c r="AA79" s="140">
        <v>5.5714285714285712</v>
      </c>
      <c r="AB79" s="140"/>
      <c r="AC79" s="39"/>
    </row>
    <row r="80" spans="1:30" x14ac:dyDescent="0.2">
      <c r="A80" s="28"/>
      <c r="B80" s="138">
        <f>B52</f>
        <v>0</v>
      </c>
      <c r="C80" s="52"/>
      <c r="D80" s="53"/>
      <c r="E80" s="53"/>
      <c r="F80" s="54"/>
      <c r="G80" s="52"/>
      <c r="H80" s="53"/>
      <c r="I80" s="53"/>
      <c r="J80" s="54"/>
      <c r="K80" s="52"/>
      <c r="L80" s="53"/>
      <c r="M80" s="53"/>
      <c r="N80" s="54"/>
      <c r="O80" s="66">
        <f t="shared" si="11"/>
        <v>0</v>
      </c>
      <c r="P80" s="67">
        <f t="shared" si="11"/>
        <v>0</v>
      </c>
      <c r="Q80" s="67">
        <f t="shared" si="11"/>
        <v>0</v>
      </c>
      <c r="R80" s="68"/>
      <c r="S80" s="139" t="e">
        <f>SUM(Q80/O80)</f>
        <v>#DIV/0!</v>
      </c>
      <c r="V80" s="40"/>
      <c r="W80" s="39"/>
      <c r="X80" s="39"/>
      <c r="Y80" s="140"/>
      <c r="Z80" s="140"/>
      <c r="AA80" s="140"/>
      <c r="AB80" s="140"/>
      <c r="AC80" s="39"/>
    </row>
    <row r="81" spans="1:29" ht="13.5" thickBot="1" x14ac:dyDescent="0.25">
      <c r="A81" s="28"/>
      <c r="B81" s="138">
        <f>B53</f>
        <v>0</v>
      </c>
      <c r="C81" s="141"/>
      <c r="D81" s="142"/>
      <c r="E81" s="142"/>
      <c r="F81" s="143"/>
      <c r="G81" s="141"/>
      <c r="H81" s="142"/>
      <c r="I81" s="142"/>
      <c r="J81" s="143"/>
      <c r="K81" s="141"/>
      <c r="L81" s="142"/>
      <c r="M81" s="142"/>
      <c r="N81" s="143"/>
      <c r="O81" s="144">
        <f t="shared" si="11"/>
        <v>0</v>
      </c>
      <c r="P81" s="145">
        <f t="shared" si="11"/>
        <v>0</v>
      </c>
      <c r="Q81" s="145">
        <f t="shared" si="11"/>
        <v>0</v>
      </c>
      <c r="R81" s="146"/>
      <c r="S81" s="147" t="e">
        <f>SUM(Q81/O81)</f>
        <v>#DIV/0!</v>
      </c>
      <c r="V81" s="40"/>
      <c r="W81" s="39"/>
      <c r="X81" s="39"/>
      <c r="Y81" s="140"/>
      <c r="Z81" s="140"/>
      <c r="AA81" s="140"/>
      <c r="AB81" s="140"/>
      <c r="AC81" s="39"/>
    </row>
    <row r="82" spans="1:29" ht="13.5" thickBot="1" x14ac:dyDescent="0.25">
      <c r="A82" s="1"/>
      <c r="B82" s="69" t="s">
        <v>304</v>
      </c>
      <c r="C82" s="70">
        <f t="shared" ref="C82:R82" si="12">SUM(C59:C76)</f>
        <v>0</v>
      </c>
      <c r="D82" s="70">
        <f t="shared" si="12"/>
        <v>0</v>
      </c>
      <c r="E82" s="70">
        <f t="shared" si="12"/>
        <v>0</v>
      </c>
      <c r="F82" s="70">
        <f t="shared" si="12"/>
        <v>0</v>
      </c>
      <c r="G82" s="70">
        <f t="shared" si="12"/>
        <v>0</v>
      </c>
      <c r="H82" s="70">
        <f t="shared" si="12"/>
        <v>0</v>
      </c>
      <c r="I82" s="70">
        <f t="shared" si="12"/>
        <v>0</v>
      </c>
      <c r="J82" s="70">
        <f t="shared" si="12"/>
        <v>0</v>
      </c>
      <c r="K82" s="70">
        <f t="shared" si="12"/>
        <v>0</v>
      </c>
      <c r="L82" s="70">
        <f t="shared" si="12"/>
        <v>0</v>
      </c>
      <c r="M82" s="70">
        <f t="shared" si="12"/>
        <v>0</v>
      </c>
      <c r="N82" s="70">
        <f t="shared" si="12"/>
        <v>0</v>
      </c>
      <c r="O82" s="70">
        <f t="shared" si="12"/>
        <v>143</v>
      </c>
      <c r="P82" s="70">
        <f t="shared" si="12"/>
        <v>3</v>
      </c>
      <c r="Q82" s="70">
        <f t="shared" si="12"/>
        <v>102</v>
      </c>
      <c r="R82" s="70">
        <f t="shared" si="12"/>
        <v>53</v>
      </c>
      <c r="S82" s="148">
        <f>AVERAGE(P82/O82)</f>
        <v>2.097902097902098E-2</v>
      </c>
      <c r="Y82" s="39"/>
      <c r="Z82" s="39"/>
    </row>
    <row r="83" spans="1:29" ht="13.5" thickBot="1" x14ac:dyDescent="0.25">
      <c r="A83" s="1"/>
      <c r="B83" s="69" t="s">
        <v>305</v>
      </c>
      <c r="C83" s="70">
        <f>SUM(O55,C82)</f>
        <v>143</v>
      </c>
      <c r="D83" s="70">
        <f>SUM(P55,D82)</f>
        <v>3</v>
      </c>
      <c r="E83" s="70">
        <f>SUM(Q55,E82)</f>
        <v>102</v>
      </c>
      <c r="F83" s="70">
        <f>SUM(R55,F82)</f>
        <v>53</v>
      </c>
      <c r="G83" s="70">
        <f t="shared" ref="G83:M83" si="13">SUM(C83,G82)</f>
        <v>143</v>
      </c>
      <c r="H83" s="70">
        <f t="shared" si="13"/>
        <v>3</v>
      </c>
      <c r="I83" s="70">
        <f t="shared" si="13"/>
        <v>102</v>
      </c>
      <c r="J83" s="70">
        <f t="shared" si="13"/>
        <v>53</v>
      </c>
      <c r="K83" s="70">
        <f t="shared" si="13"/>
        <v>143</v>
      </c>
      <c r="L83" s="70">
        <f t="shared" si="13"/>
        <v>3</v>
      </c>
      <c r="M83" s="70">
        <f t="shared" si="13"/>
        <v>102</v>
      </c>
      <c r="N83" s="70">
        <f>SUM(AA27,N82)</f>
        <v>0</v>
      </c>
      <c r="O83" s="149"/>
      <c r="P83" s="150"/>
      <c r="Q83" s="150"/>
      <c r="R83" s="150"/>
      <c r="S83" s="151"/>
      <c r="Y83" s="39"/>
      <c r="Z83" s="39"/>
      <c r="AC83" s="39"/>
    </row>
    <row r="84" spans="1:29" ht="13.5" thickBot="1" x14ac:dyDescent="0.25">
      <c r="B84" s="101" t="s">
        <v>306</v>
      </c>
      <c r="C84" s="152"/>
      <c r="D84" s="153"/>
      <c r="E84" s="153"/>
      <c r="F84" s="154"/>
      <c r="G84" s="152"/>
      <c r="H84" s="153"/>
      <c r="I84" s="153"/>
      <c r="J84" s="154"/>
      <c r="K84" s="152"/>
      <c r="L84" s="153"/>
      <c r="M84" s="153"/>
      <c r="N84" s="154"/>
      <c r="O84" s="152"/>
      <c r="P84" s="153"/>
      <c r="Q84" s="153">
        <f>SUM(E28,I28,M28,Q28,E56,I56,M56,Q56,E84,I84,M84)</f>
        <v>0</v>
      </c>
      <c r="R84" s="154"/>
      <c r="S84" s="24">
        <f>1-(P82/(O82-Q82))</f>
        <v>0.92682926829268297</v>
      </c>
      <c r="V84" s="190" t="s">
        <v>321</v>
      </c>
      <c r="W84" s="191"/>
      <c r="X84" s="192"/>
      <c r="Y84" s="39"/>
      <c r="Z84" s="39"/>
      <c r="AA84" s="155" t="s">
        <v>322</v>
      </c>
      <c r="AB84" s="155"/>
      <c r="AC84" s="39"/>
    </row>
    <row r="85" spans="1:29" x14ac:dyDescent="0.2">
      <c r="V85" s="156" t="s">
        <v>323</v>
      </c>
      <c r="W85" s="130"/>
      <c r="X85" s="157"/>
      <c r="Y85" s="39"/>
      <c r="Z85" s="39"/>
      <c r="AA85" s="155" t="s">
        <v>324</v>
      </c>
      <c r="AB85" s="155"/>
      <c r="AC85" s="39"/>
    </row>
    <row r="86" spans="1:29" x14ac:dyDescent="0.2">
      <c r="A86" s="40" t="s">
        <v>325</v>
      </c>
      <c r="C86" s="53">
        <f>MAX(AC59:AC76)</f>
        <v>7</v>
      </c>
      <c r="E86" s="155" t="s">
        <v>326</v>
      </c>
      <c r="V86" s="156" t="s">
        <v>327</v>
      </c>
      <c r="W86" s="130" t="s">
        <v>277</v>
      </c>
      <c r="X86" s="158">
        <v>0.29285714285714282</v>
      </c>
      <c r="Y86" s="39" t="s">
        <v>260</v>
      </c>
      <c r="Z86" s="39"/>
      <c r="AA86" s="155" t="s">
        <v>328</v>
      </c>
      <c r="AB86" s="155"/>
      <c r="AC86" s="39"/>
    </row>
    <row r="87" spans="1:29" x14ac:dyDescent="0.2">
      <c r="E87" s="155"/>
      <c r="V87" s="156" t="s">
        <v>327</v>
      </c>
      <c r="W87" s="130" t="s">
        <v>287</v>
      </c>
      <c r="X87" s="159">
        <v>0</v>
      </c>
      <c r="Y87" s="39" t="s">
        <v>279</v>
      </c>
      <c r="Z87" s="39"/>
      <c r="AA87" s="39"/>
      <c r="AB87" s="39"/>
      <c r="AC87" s="39"/>
    </row>
    <row r="88" spans="1:29" x14ac:dyDescent="0.2">
      <c r="V88" s="156" t="s">
        <v>327</v>
      </c>
      <c r="W88" s="130">
        <v>0</v>
      </c>
      <c r="X88" s="159" t="e">
        <v>#DIV/0!</v>
      </c>
      <c r="Y88" s="39" t="s">
        <v>279</v>
      </c>
    </row>
    <row r="89" spans="1:29" x14ac:dyDescent="0.2">
      <c r="V89" s="160" t="s">
        <v>327</v>
      </c>
      <c r="W89" s="161">
        <v>0</v>
      </c>
      <c r="X89" s="162" t="e">
        <v>#DIV/0!</v>
      </c>
      <c r="Y89" s="39" t="s">
        <v>279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113" priority="5" stopIfTrue="1" operator="equal">
      <formula>$Y$79</formula>
    </cfRule>
  </conditionalFormatting>
  <conditionalFormatting sqref="AA59:AB74 AA77:AB77">
    <cfRule type="cellIs" dxfId="112" priority="6" stopIfTrue="1" operator="equal">
      <formula>$AA$79</formula>
    </cfRule>
  </conditionalFormatting>
  <conditionalFormatting sqref="Y75:Z75">
    <cfRule type="cellIs" dxfId="111" priority="3" stopIfTrue="1" operator="equal">
      <formula>$Y$79</formula>
    </cfRule>
  </conditionalFormatting>
  <conditionalFormatting sqref="AA75:AB75">
    <cfRule type="cellIs" dxfId="110" priority="4" stopIfTrue="1" operator="equal">
      <formula>$AA$79</formula>
    </cfRule>
  </conditionalFormatting>
  <conditionalFormatting sqref="Y76:Z76">
    <cfRule type="cellIs" dxfId="109" priority="1" stopIfTrue="1" operator="equal">
      <formula>$Y$79</formula>
    </cfRule>
  </conditionalFormatting>
  <conditionalFormatting sqref="AA76:AB76">
    <cfRule type="cellIs" dxfId="108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24"/>
    <col min="2" max="2" width="18.140625" style="24" customWidth="1"/>
    <col min="3" max="18" width="5.28515625" style="24" customWidth="1"/>
    <col min="19" max="19" width="18" style="24" customWidth="1"/>
    <col min="20" max="21" width="9.140625" style="24"/>
    <col min="22" max="22" width="20.5703125" style="24" customWidth="1"/>
    <col min="23" max="24" width="9.28515625" style="24" bestFit="1" customWidth="1"/>
    <col min="25" max="25" width="9.42578125" style="24" bestFit="1" customWidth="1"/>
    <col min="26" max="26" width="9.140625" style="24"/>
    <col min="27" max="27" width="12.140625" style="24" customWidth="1"/>
    <col min="28" max="28" width="9.140625" style="24"/>
    <col min="29" max="29" width="9.28515625" style="24" bestFit="1" customWidth="1"/>
    <col min="30" max="16384" width="9.140625" style="24"/>
  </cols>
  <sheetData>
    <row r="1" spans="1:20" ht="13.5" thickBot="1" x14ac:dyDescent="0.25">
      <c r="A1" s="43" t="s">
        <v>289</v>
      </c>
      <c r="B1" s="44" t="s">
        <v>290</v>
      </c>
      <c r="C1" s="186" t="s">
        <v>252</v>
      </c>
      <c r="D1" s="187"/>
      <c r="E1" s="188"/>
      <c r="F1" s="45">
        <v>2</v>
      </c>
      <c r="G1" s="186" t="s">
        <v>259</v>
      </c>
      <c r="H1" s="187"/>
      <c r="I1" s="188"/>
      <c r="J1" s="45">
        <v>13</v>
      </c>
      <c r="K1" s="186" t="s">
        <v>252</v>
      </c>
      <c r="L1" s="187"/>
      <c r="M1" s="188"/>
      <c r="N1" s="45">
        <v>3</v>
      </c>
      <c r="O1" s="193" t="s">
        <v>330</v>
      </c>
      <c r="P1" s="187"/>
      <c r="Q1" s="188"/>
      <c r="R1" s="170">
        <v>5</v>
      </c>
      <c r="S1" s="46"/>
    </row>
    <row r="2" spans="1:20" ht="13.5" thickBot="1" x14ac:dyDescent="0.25">
      <c r="A2" s="47" t="s">
        <v>291</v>
      </c>
      <c r="B2" s="44" t="s">
        <v>292</v>
      </c>
      <c r="C2" s="48" t="s">
        <v>0</v>
      </c>
      <c r="D2" s="48" t="s">
        <v>1</v>
      </c>
      <c r="E2" s="48" t="s">
        <v>2</v>
      </c>
      <c r="F2" s="48" t="s">
        <v>3</v>
      </c>
      <c r="G2" s="48" t="s">
        <v>0</v>
      </c>
      <c r="H2" s="48" t="s">
        <v>1</v>
      </c>
      <c r="I2" s="48" t="s">
        <v>2</v>
      </c>
      <c r="J2" s="48" t="s">
        <v>3</v>
      </c>
      <c r="K2" s="48" t="s">
        <v>0</v>
      </c>
      <c r="L2" s="48" t="s">
        <v>1</v>
      </c>
      <c r="M2" s="48" t="s">
        <v>2</v>
      </c>
      <c r="N2" s="48" t="s">
        <v>3</v>
      </c>
      <c r="O2" s="82" t="s">
        <v>0</v>
      </c>
      <c r="P2" s="48" t="s">
        <v>1</v>
      </c>
      <c r="Q2" s="48" t="s">
        <v>2</v>
      </c>
      <c r="R2" s="48" t="s">
        <v>3</v>
      </c>
      <c r="S2" s="49"/>
    </row>
    <row r="3" spans="1:20" x14ac:dyDescent="0.2">
      <c r="A3" s="50" t="s">
        <v>363</v>
      </c>
      <c r="B3" s="51" t="s">
        <v>99</v>
      </c>
      <c r="C3" s="52">
        <v>4</v>
      </c>
      <c r="D3" s="53">
        <v>2</v>
      </c>
      <c r="E3" s="53">
        <v>0</v>
      </c>
      <c r="F3" s="54">
        <v>0</v>
      </c>
      <c r="G3" s="52">
        <v>3</v>
      </c>
      <c r="H3" s="53">
        <v>0</v>
      </c>
      <c r="I3" s="53">
        <v>0</v>
      </c>
      <c r="J3" s="54">
        <v>1</v>
      </c>
      <c r="K3" s="52">
        <v>4</v>
      </c>
      <c r="L3" s="53">
        <v>1</v>
      </c>
      <c r="M3" s="53">
        <v>0</v>
      </c>
      <c r="N3" s="54">
        <v>2</v>
      </c>
      <c r="O3" s="52">
        <v>5</v>
      </c>
      <c r="P3" s="53">
        <v>2</v>
      </c>
      <c r="Q3" s="53">
        <v>0</v>
      </c>
      <c r="R3" s="54">
        <v>0</v>
      </c>
      <c r="S3" s="55"/>
    </row>
    <row r="4" spans="1:20" x14ac:dyDescent="0.2">
      <c r="A4" s="50" t="s">
        <v>299</v>
      </c>
      <c r="B4" s="51" t="s">
        <v>213</v>
      </c>
      <c r="C4" s="52">
        <v>1</v>
      </c>
      <c r="D4" s="53">
        <v>0</v>
      </c>
      <c r="E4" s="53">
        <v>1</v>
      </c>
      <c r="F4" s="54">
        <v>0</v>
      </c>
      <c r="G4" s="163">
        <v>1</v>
      </c>
      <c r="H4" s="164">
        <v>0</v>
      </c>
      <c r="I4" s="164">
        <v>0</v>
      </c>
      <c r="J4" s="165">
        <v>0</v>
      </c>
      <c r="K4" s="163"/>
      <c r="L4" s="164"/>
      <c r="M4" s="164"/>
      <c r="N4" s="165"/>
      <c r="O4" s="52">
        <v>0</v>
      </c>
      <c r="P4" s="53">
        <v>0</v>
      </c>
      <c r="Q4" s="53">
        <v>0</v>
      </c>
      <c r="R4" s="54">
        <v>0</v>
      </c>
      <c r="S4" s="55"/>
      <c r="T4" s="5"/>
    </row>
    <row r="5" spans="1:20" x14ac:dyDescent="0.2">
      <c r="A5" s="50" t="s">
        <v>334</v>
      </c>
      <c r="B5" s="51" t="s">
        <v>161</v>
      </c>
      <c r="C5" s="52">
        <v>4</v>
      </c>
      <c r="D5" s="53">
        <v>1</v>
      </c>
      <c r="E5" s="53">
        <v>1</v>
      </c>
      <c r="F5" s="54">
        <v>2</v>
      </c>
      <c r="G5" s="163">
        <v>3</v>
      </c>
      <c r="H5" s="164">
        <v>1</v>
      </c>
      <c r="I5" s="164">
        <v>0</v>
      </c>
      <c r="J5" s="165">
        <v>1</v>
      </c>
      <c r="K5" s="163">
        <v>3</v>
      </c>
      <c r="L5" s="164">
        <v>0</v>
      </c>
      <c r="M5" s="164">
        <v>2</v>
      </c>
      <c r="N5" s="165">
        <v>0</v>
      </c>
      <c r="O5" s="52">
        <v>4</v>
      </c>
      <c r="P5" s="53">
        <v>0</v>
      </c>
      <c r="Q5" s="53">
        <v>0</v>
      </c>
      <c r="R5" s="54">
        <v>0</v>
      </c>
      <c r="S5" s="55"/>
      <c r="T5" s="5"/>
    </row>
    <row r="6" spans="1:20" x14ac:dyDescent="0.2">
      <c r="A6" s="50" t="s">
        <v>296</v>
      </c>
      <c r="B6" s="51" t="s">
        <v>229</v>
      </c>
      <c r="C6" s="52">
        <v>5</v>
      </c>
      <c r="D6" s="53">
        <v>2</v>
      </c>
      <c r="E6" s="53">
        <v>1</v>
      </c>
      <c r="F6" s="54">
        <v>0</v>
      </c>
      <c r="G6" s="163">
        <v>4</v>
      </c>
      <c r="H6" s="164">
        <v>0</v>
      </c>
      <c r="I6" s="164">
        <v>0</v>
      </c>
      <c r="J6" s="165">
        <v>2</v>
      </c>
      <c r="K6" s="163">
        <v>4</v>
      </c>
      <c r="L6" s="164">
        <v>1</v>
      </c>
      <c r="M6" s="164">
        <v>2</v>
      </c>
      <c r="N6" s="165">
        <v>1</v>
      </c>
      <c r="O6" s="52">
        <v>4</v>
      </c>
      <c r="P6" s="53">
        <v>1</v>
      </c>
      <c r="Q6" s="53">
        <v>1</v>
      </c>
      <c r="R6" s="54">
        <v>2</v>
      </c>
      <c r="S6" s="55" t="s">
        <v>297</v>
      </c>
      <c r="T6" s="5"/>
    </row>
    <row r="7" spans="1:20" x14ac:dyDescent="0.2">
      <c r="A7" s="50" t="s">
        <v>333</v>
      </c>
      <c r="B7" s="51" t="s">
        <v>75</v>
      </c>
      <c r="C7" s="52">
        <v>4</v>
      </c>
      <c r="D7" s="53">
        <v>3</v>
      </c>
      <c r="E7" s="53">
        <v>0</v>
      </c>
      <c r="F7" s="54">
        <v>0</v>
      </c>
      <c r="G7" s="163">
        <v>3</v>
      </c>
      <c r="H7" s="164">
        <v>0</v>
      </c>
      <c r="I7" s="164">
        <v>1</v>
      </c>
      <c r="J7" s="165">
        <v>0</v>
      </c>
      <c r="K7" s="163">
        <v>3</v>
      </c>
      <c r="L7" s="164">
        <v>0</v>
      </c>
      <c r="M7" s="164">
        <v>0</v>
      </c>
      <c r="N7" s="165">
        <v>0</v>
      </c>
      <c r="O7" s="52">
        <v>4</v>
      </c>
      <c r="P7" s="53">
        <v>2</v>
      </c>
      <c r="Q7" s="53">
        <v>0</v>
      </c>
      <c r="R7" s="54">
        <v>0</v>
      </c>
      <c r="S7" s="55"/>
      <c r="T7" s="5"/>
    </row>
    <row r="8" spans="1:20" x14ac:dyDescent="0.2">
      <c r="A8" s="50" t="s">
        <v>302</v>
      </c>
      <c r="B8" s="51" t="s">
        <v>54</v>
      </c>
      <c r="C8" s="52">
        <v>4</v>
      </c>
      <c r="D8" s="53">
        <v>3</v>
      </c>
      <c r="E8" s="53">
        <v>1</v>
      </c>
      <c r="F8" s="54">
        <v>4</v>
      </c>
      <c r="G8" s="163">
        <v>2</v>
      </c>
      <c r="H8" s="164">
        <v>1</v>
      </c>
      <c r="I8" s="164">
        <v>0</v>
      </c>
      <c r="J8" s="165">
        <v>3</v>
      </c>
      <c r="K8" s="163">
        <v>3</v>
      </c>
      <c r="L8" s="164">
        <v>0</v>
      </c>
      <c r="M8" s="164">
        <v>0</v>
      </c>
      <c r="N8" s="165">
        <v>6</v>
      </c>
      <c r="O8" s="52">
        <v>4</v>
      </c>
      <c r="P8" s="53">
        <v>1</v>
      </c>
      <c r="Q8" s="53">
        <v>0</v>
      </c>
      <c r="R8" s="54">
        <v>4</v>
      </c>
      <c r="S8" s="55"/>
      <c r="T8" s="172"/>
    </row>
    <row r="9" spans="1:20" x14ac:dyDescent="0.2">
      <c r="A9" s="50" t="s">
        <v>357</v>
      </c>
      <c r="B9" s="51" t="s">
        <v>76</v>
      </c>
      <c r="C9" s="52">
        <v>2</v>
      </c>
      <c r="D9" s="53">
        <v>0</v>
      </c>
      <c r="E9" s="53">
        <v>0</v>
      </c>
      <c r="F9" s="54">
        <v>0</v>
      </c>
      <c r="G9" s="163">
        <v>2</v>
      </c>
      <c r="H9" s="164">
        <v>0</v>
      </c>
      <c r="I9" s="164">
        <v>0</v>
      </c>
      <c r="J9" s="165">
        <v>0</v>
      </c>
      <c r="K9" s="163">
        <v>2</v>
      </c>
      <c r="L9" s="164">
        <v>0</v>
      </c>
      <c r="M9" s="164">
        <v>0</v>
      </c>
      <c r="N9" s="165">
        <v>0</v>
      </c>
      <c r="O9" s="52"/>
      <c r="P9" s="53"/>
      <c r="Q9" s="53"/>
      <c r="R9" s="54"/>
      <c r="S9" s="55"/>
    </row>
    <row r="10" spans="1:20" x14ac:dyDescent="0.2">
      <c r="A10" s="50" t="s">
        <v>345</v>
      </c>
      <c r="B10" s="51" t="s">
        <v>212</v>
      </c>
      <c r="C10" s="52">
        <v>2</v>
      </c>
      <c r="D10" s="53">
        <v>0</v>
      </c>
      <c r="E10" s="53">
        <v>1</v>
      </c>
      <c r="F10" s="54">
        <v>0</v>
      </c>
      <c r="G10" s="163">
        <v>1</v>
      </c>
      <c r="H10" s="164">
        <v>0</v>
      </c>
      <c r="I10" s="164">
        <v>0</v>
      </c>
      <c r="J10" s="165">
        <v>0</v>
      </c>
      <c r="K10" s="163">
        <v>1</v>
      </c>
      <c r="L10" s="164">
        <v>0</v>
      </c>
      <c r="M10" s="164">
        <v>0</v>
      </c>
      <c r="N10" s="165">
        <v>0</v>
      </c>
      <c r="O10" s="52">
        <v>4</v>
      </c>
      <c r="P10" s="53">
        <v>0</v>
      </c>
      <c r="Q10" s="53">
        <v>2</v>
      </c>
      <c r="R10" s="54">
        <v>0</v>
      </c>
      <c r="S10" s="55"/>
      <c r="T10" s="5"/>
    </row>
    <row r="11" spans="1:20" x14ac:dyDescent="0.2">
      <c r="A11" s="50" t="s">
        <v>295</v>
      </c>
      <c r="B11" s="51" t="s">
        <v>73</v>
      </c>
      <c r="C11" s="52">
        <v>0</v>
      </c>
      <c r="D11" s="53">
        <v>0</v>
      </c>
      <c r="E11" s="53">
        <v>0</v>
      </c>
      <c r="F11" s="54">
        <v>2</v>
      </c>
      <c r="G11" s="163">
        <v>0</v>
      </c>
      <c r="H11" s="164">
        <v>0</v>
      </c>
      <c r="I11" s="164">
        <v>0</v>
      </c>
      <c r="J11" s="165">
        <v>0</v>
      </c>
      <c r="K11" s="163">
        <v>0</v>
      </c>
      <c r="L11" s="164">
        <v>0</v>
      </c>
      <c r="M11" s="164">
        <v>0</v>
      </c>
      <c r="N11" s="165">
        <v>2</v>
      </c>
      <c r="O11" s="87">
        <v>0</v>
      </c>
      <c r="P11" s="53">
        <v>0</v>
      </c>
      <c r="Q11" s="53">
        <v>0</v>
      </c>
      <c r="R11" s="89">
        <v>6</v>
      </c>
      <c r="S11" s="55"/>
      <c r="T11" s="5"/>
    </row>
    <row r="12" spans="1:20" x14ac:dyDescent="0.2">
      <c r="A12" s="50" t="s">
        <v>346</v>
      </c>
      <c r="B12" s="51" t="s">
        <v>230</v>
      </c>
      <c r="C12" s="52"/>
      <c r="D12" s="53"/>
      <c r="E12" s="53"/>
      <c r="F12" s="54"/>
      <c r="G12" s="163">
        <v>1</v>
      </c>
      <c r="H12" s="164">
        <v>0</v>
      </c>
      <c r="I12" s="164">
        <v>1</v>
      </c>
      <c r="J12" s="165">
        <v>0</v>
      </c>
      <c r="K12" s="163"/>
      <c r="L12" s="164"/>
      <c r="M12" s="164"/>
      <c r="N12" s="165"/>
      <c r="O12" s="87"/>
      <c r="P12" s="53"/>
      <c r="Q12" s="53"/>
      <c r="R12" s="89"/>
      <c r="S12" s="55"/>
      <c r="T12" s="5"/>
    </row>
    <row r="13" spans="1:20" x14ac:dyDescent="0.2">
      <c r="A13" s="50" t="s">
        <v>344</v>
      </c>
      <c r="B13" s="51" t="s">
        <v>227</v>
      </c>
      <c r="C13" s="52"/>
      <c r="D13" s="53"/>
      <c r="E13" s="53"/>
      <c r="F13" s="54"/>
      <c r="G13" s="163"/>
      <c r="H13" s="164"/>
      <c r="I13" s="164"/>
      <c r="J13" s="165"/>
      <c r="K13" s="163"/>
      <c r="L13" s="164"/>
      <c r="M13" s="164"/>
      <c r="N13" s="165"/>
      <c r="O13" s="87"/>
      <c r="P13" s="53"/>
      <c r="Q13" s="53"/>
      <c r="R13" s="89"/>
      <c r="S13" s="55"/>
      <c r="T13" s="5"/>
    </row>
    <row r="14" spans="1:20" x14ac:dyDescent="0.2">
      <c r="A14" s="50"/>
      <c r="B14" s="51"/>
      <c r="C14" s="52"/>
      <c r="D14" s="53"/>
      <c r="E14" s="53"/>
      <c r="F14" s="54"/>
      <c r="G14" s="52"/>
      <c r="H14" s="53"/>
      <c r="I14" s="53"/>
      <c r="J14" s="54"/>
      <c r="K14" s="52"/>
      <c r="L14" s="53"/>
      <c r="M14" s="53"/>
      <c r="N14" s="54"/>
      <c r="O14" s="87"/>
      <c r="P14" s="53"/>
      <c r="Q14" s="53"/>
      <c r="R14" s="89"/>
      <c r="S14" s="55"/>
    </row>
    <row r="15" spans="1:20" x14ac:dyDescent="0.2">
      <c r="A15" s="50"/>
      <c r="B15" s="51"/>
      <c r="C15" s="52"/>
      <c r="D15" s="53"/>
      <c r="E15" s="53"/>
      <c r="F15" s="54"/>
      <c r="G15" s="52"/>
      <c r="H15" s="53"/>
      <c r="I15" s="53"/>
      <c r="J15" s="54"/>
      <c r="K15" s="52"/>
      <c r="L15" s="53"/>
      <c r="M15" s="53"/>
      <c r="N15" s="54"/>
      <c r="O15" s="87"/>
      <c r="P15" s="53"/>
      <c r="Q15" s="53"/>
      <c r="R15" s="89"/>
      <c r="S15" s="55"/>
    </row>
    <row r="16" spans="1:20" x14ac:dyDescent="0.2">
      <c r="A16" s="50"/>
      <c r="B16" s="51"/>
      <c r="C16" s="52"/>
      <c r="D16" s="53"/>
      <c r="E16" s="53"/>
      <c r="F16" s="54"/>
      <c r="G16" s="52"/>
      <c r="H16" s="53"/>
      <c r="I16" s="53"/>
      <c r="J16" s="54"/>
      <c r="K16" s="52"/>
      <c r="L16" s="53"/>
      <c r="M16" s="53"/>
      <c r="N16" s="54"/>
      <c r="O16" s="87"/>
      <c r="P16" s="53"/>
      <c r="Q16" s="53"/>
      <c r="R16" s="89"/>
      <c r="S16" s="55" t="s">
        <v>297</v>
      </c>
    </row>
    <row r="17" spans="1:24" x14ac:dyDescent="0.2">
      <c r="A17" s="50"/>
      <c r="B17" s="51"/>
      <c r="C17" s="52"/>
      <c r="D17" s="53"/>
      <c r="E17" s="53"/>
      <c r="F17" s="54"/>
      <c r="G17" s="52"/>
      <c r="H17" s="53"/>
      <c r="I17" s="53"/>
      <c r="J17" s="54"/>
      <c r="K17" s="52"/>
      <c r="L17" s="53"/>
      <c r="M17" s="53"/>
      <c r="N17" s="54"/>
      <c r="O17" s="87"/>
      <c r="P17" s="53"/>
      <c r="Q17" s="53"/>
      <c r="R17" s="54"/>
      <c r="S17" s="55"/>
    </row>
    <row r="18" spans="1:24" x14ac:dyDescent="0.2">
      <c r="A18" s="50"/>
      <c r="B18" s="51"/>
      <c r="C18" s="52"/>
      <c r="D18" s="53"/>
      <c r="E18" s="53"/>
      <c r="F18" s="54"/>
      <c r="G18" s="52"/>
      <c r="H18" s="53"/>
      <c r="I18" s="53"/>
      <c r="J18" s="54"/>
      <c r="K18" s="52"/>
      <c r="L18" s="53"/>
      <c r="M18" s="53"/>
      <c r="N18" s="54"/>
      <c r="O18" s="87"/>
      <c r="P18" s="53"/>
      <c r="Q18" s="53"/>
      <c r="R18" s="54"/>
      <c r="S18" s="55"/>
    </row>
    <row r="19" spans="1:24" x14ac:dyDescent="0.2">
      <c r="A19" s="50"/>
      <c r="B19" s="51"/>
      <c r="C19" s="52"/>
      <c r="D19" s="53"/>
      <c r="E19" s="53"/>
      <c r="F19" s="54"/>
      <c r="G19" s="52"/>
      <c r="H19" s="53"/>
      <c r="I19" s="53"/>
      <c r="J19" s="54"/>
      <c r="K19" s="52"/>
      <c r="L19" s="53"/>
      <c r="M19" s="53"/>
      <c r="N19" s="54"/>
      <c r="O19" s="87"/>
      <c r="P19" s="53"/>
      <c r="Q19" s="53"/>
      <c r="R19" s="54"/>
      <c r="S19" s="55"/>
    </row>
    <row r="20" spans="1:24" x14ac:dyDescent="0.2">
      <c r="A20" s="50"/>
      <c r="B20" s="51"/>
      <c r="C20" s="52"/>
      <c r="D20" s="53"/>
      <c r="E20" s="53"/>
      <c r="F20" s="54"/>
      <c r="G20" s="52"/>
      <c r="H20" s="53"/>
      <c r="I20" s="53"/>
      <c r="J20" s="54"/>
      <c r="K20" s="52"/>
      <c r="L20" s="53"/>
      <c r="M20" s="53"/>
      <c r="N20" s="54"/>
      <c r="O20" s="87"/>
      <c r="P20" s="53"/>
      <c r="Q20" s="53"/>
      <c r="R20" s="54"/>
      <c r="S20" s="55"/>
    </row>
    <row r="21" spans="1:24" ht="13.5" thickBot="1" x14ac:dyDescent="0.25">
      <c r="A21" s="50"/>
      <c r="B21" s="56"/>
      <c r="C21" s="57"/>
      <c r="D21" s="58"/>
      <c r="E21" s="58"/>
      <c r="F21" s="59"/>
      <c r="G21" s="57"/>
      <c r="H21" s="58"/>
      <c r="I21" s="58"/>
      <c r="J21" s="59"/>
      <c r="K21" s="57"/>
      <c r="L21" s="58"/>
      <c r="M21" s="58"/>
      <c r="N21" s="59"/>
      <c r="O21" s="91"/>
      <c r="P21" s="58"/>
      <c r="Q21" s="58"/>
      <c r="R21" s="92"/>
      <c r="S21" s="55"/>
    </row>
    <row r="22" spans="1:24" x14ac:dyDescent="0.2">
      <c r="A22" s="1" t="s">
        <v>4</v>
      </c>
      <c r="B22" s="60" t="s">
        <v>263</v>
      </c>
      <c r="C22" s="61">
        <v>26</v>
      </c>
      <c r="D22" s="62">
        <v>11</v>
      </c>
      <c r="E22" s="62">
        <v>5</v>
      </c>
      <c r="F22" s="63">
        <v>8</v>
      </c>
      <c r="G22" s="61">
        <v>20</v>
      </c>
      <c r="H22" s="62">
        <v>2</v>
      </c>
      <c r="I22" s="62">
        <v>2</v>
      </c>
      <c r="J22" s="63">
        <v>7</v>
      </c>
      <c r="K22" s="61">
        <v>20</v>
      </c>
      <c r="L22" s="62">
        <v>2</v>
      </c>
      <c r="M22" s="62">
        <v>4</v>
      </c>
      <c r="N22" s="63">
        <v>11</v>
      </c>
      <c r="O22" s="61">
        <v>25</v>
      </c>
      <c r="P22" s="62">
        <v>6</v>
      </c>
      <c r="Q22" s="62">
        <v>3</v>
      </c>
      <c r="R22" s="94">
        <v>12</v>
      </c>
      <c r="S22" s="64"/>
    </row>
    <row r="23" spans="1:24" x14ac:dyDescent="0.2">
      <c r="A23" s="1"/>
      <c r="B23" s="65"/>
      <c r="C23" s="66"/>
      <c r="D23" s="67"/>
      <c r="E23" s="67"/>
      <c r="F23" s="68"/>
      <c r="G23" s="66"/>
      <c r="H23" s="67"/>
      <c r="I23" s="67"/>
      <c r="J23" s="68"/>
      <c r="K23" s="66"/>
      <c r="L23" s="67"/>
      <c r="M23" s="67"/>
      <c r="N23" s="68"/>
      <c r="O23" s="66"/>
      <c r="P23" s="67"/>
      <c r="Q23" s="67"/>
      <c r="R23" s="68"/>
      <c r="S23" s="64"/>
    </row>
    <row r="24" spans="1:24" x14ac:dyDescent="0.2">
      <c r="A24" s="1"/>
      <c r="B24" s="95"/>
      <c r="C24" s="66"/>
      <c r="D24" s="67"/>
      <c r="E24" s="67"/>
      <c r="F24" s="68"/>
      <c r="G24" s="66"/>
      <c r="H24" s="67"/>
      <c r="I24" s="67"/>
      <c r="J24" s="68"/>
      <c r="K24" s="66"/>
      <c r="L24" s="67"/>
      <c r="M24" s="67"/>
      <c r="N24" s="68"/>
      <c r="O24" s="66"/>
      <c r="P24" s="67"/>
      <c r="Q24" s="67"/>
      <c r="R24" s="68"/>
      <c r="S24" s="64"/>
    </row>
    <row r="25" spans="1:24" ht="13.5" thickBot="1" x14ac:dyDescent="0.25">
      <c r="A25" s="1"/>
      <c r="B25" s="95"/>
      <c r="C25" s="66"/>
      <c r="D25" s="67"/>
      <c r="E25" s="67"/>
      <c r="F25" s="68"/>
      <c r="G25" s="66"/>
      <c r="H25" s="67"/>
      <c r="I25" s="67"/>
      <c r="J25" s="68"/>
      <c r="K25" s="66"/>
      <c r="L25" s="67"/>
      <c r="M25" s="67"/>
      <c r="N25" s="68"/>
      <c r="O25" s="66"/>
      <c r="P25" s="67"/>
      <c r="Q25" s="67"/>
      <c r="R25" s="68"/>
      <c r="S25" s="64"/>
    </row>
    <row r="26" spans="1:24" ht="13.5" thickBot="1" x14ac:dyDescent="0.25">
      <c r="A26" s="1"/>
      <c r="B26" s="69" t="s">
        <v>304</v>
      </c>
      <c r="C26" s="70">
        <f t="shared" ref="C26:R26" si="0">SUM(C3:C20)</f>
        <v>26</v>
      </c>
      <c r="D26" s="70">
        <f t="shared" si="0"/>
        <v>11</v>
      </c>
      <c r="E26" s="70">
        <f t="shared" si="0"/>
        <v>5</v>
      </c>
      <c r="F26" s="70">
        <f t="shared" si="0"/>
        <v>8</v>
      </c>
      <c r="G26" s="70">
        <f t="shared" si="0"/>
        <v>20</v>
      </c>
      <c r="H26" s="70">
        <f t="shared" si="0"/>
        <v>2</v>
      </c>
      <c r="I26" s="70">
        <f t="shared" si="0"/>
        <v>2</v>
      </c>
      <c r="J26" s="70">
        <f t="shared" si="0"/>
        <v>7</v>
      </c>
      <c r="K26" s="70">
        <f t="shared" si="0"/>
        <v>20</v>
      </c>
      <c r="L26" s="70">
        <f t="shared" si="0"/>
        <v>2</v>
      </c>
      <c r="M26" s="70">
        <f t="shared" si="0"/>
        <v>4</v>
      </c>
      <c r="N26" s="70">
        <f t="shared" si="0"/>
        <v>11</v>
      </c>
      <c r="O26" s="70">
        <f t="shared" si="0"/>
        <v>25</v>
      </c>
      <c r="P26" s="70">
        <f t="shared" si="0"/>
        <v>6</v>
      </c>
      <c r="Q26" s="70">
        <f t="shared" si="0"/>
        <v>3</v>
      </c>
      <c r="R26" s="70">
        <f t="shared" si="0"/>
        <v>12</v>
      </c>
      <c r="S26" s="64"/>
    </row>
    <row r="27" spans="1:24" ht="13.5" thickBot="1" x14ac:dyDescent="0.25">
      <c r="A27" s="1"/>
      <c r="B27" s="69" t="s">
        <v>305</v>
      </c>
      <c r="C27" s="71">
        <f>C26</f>
        <v>26</v>
      </c>
      <c r="D27" s="71">
        <f>D26</f>
        <v>11</v>
      </c>
      <c r="E27" s="71">
        <f>E26</f>
        <v>5</v>
      </c>
      <c r="F27" s="71">
        <f>F26</f>
        <v>8</v>
      </c>
      <c r="G27" s="71">
        <f t="shared" ref="G27:R27" si="1">SUM(C27,G26)</f>
        <v>46</v>
      </c>
      <c r="H27" s="71">
        <f t="shared" si="1"/>
        <v>13</v>
      </c>
      <c r="I27" s="71">
        <f t="shared" si="1"/>
        <v>7</v>
      </c>
      <c r="J27" s="71">
        <f t="shared" si="1"/>
        <v>15</v>
      </c>
      <c r="K27" s="71">
        <f t="shared" si="1"/>
        <v>66</v>
      </c>
      <c r="L27" s="71">
        <f t="shared" si="1"/>
        <v>15</v>
      </c>
      <c r="M27" s="71">
        <f t="shared" si="1"/>
        <v>11</v>
      </c>
      <c r="N27" s="71">
        <f t="shared" si="1"/>
        <v>26</v>
      </c>
      <c r="O27" s="72">
        <f t="shared" si="1"/>
        <v>91</v>
      </c>
      <c r="P27" s="71">
        <f t="shared" si="1"/>
        <v>21</v>
      </c>
      <c r="Q27" s="71">
        <f t="shared" si="1"/>
        <v>14</v>
      </c>
      <c r="R27" s="73">
        <f t="shared" si="1"/>
        <v>38</v>
      </c>
      <c r="S27" s="64"/>
    </row>
    <row r="28" spans="1:24" ht="13.5" thickBot="1" x14ac:dyDescent="0.25">
      <c r="A28" s="74"/>
      <c r="B28" s="75" t="s">
        <v>306</v>
      </c>
      <c r="C28" s="76"/>
      <c r="D28" s="77"/>
      <c r="E28" s="77">
        <v>0</v>
      </c>
      <c r="F28" s="77"/>
      <c r="G28" s="76"/>
      <c r="H28" s="77"/>
      <c r="I28" s="77">
        <v>0</v>
      </c>
      <c r="J28" s="77"/>
      <c r="K28" s="76"/>
      <c r="L28" s="77"/>
      <c r="M28" s="77">
        <v>0</v>
      </c>
      <c r="N28" s="77"/>
      <c r="O28" s="76"/>
      <c r="P28" s="77"/>
      <c r="Q28" s="77">
        <v>0</v>
      </c>
      <c r="R28" s="77"/>
      <c r="S28" s="78"/>
    </row>
    <row r="29" spans="1:24" ht="13.5" customHeight="1" thickBot="1" x14ac:dyDescent="0.3">
      <c r="A29" s="43" t="s">
        <v>289</v>
      </c>
      <c r="B29" s="44" t="s">
        <v>290</v>
      </c>
      <c r="C29" s="186" t="s">
        <v>257</v>
      </c>
      <c r="D29" s="187"/>
      <c r="E29" s="188"/>
      <c r="F29" s="45">
        <v>10</v>
      </c>
      <c r="G29" s="186" t="s">
        <v>248</v>
      </c>
      <c r="H29" s="187"/>
      <c r="I29" s="188"/>
      <c r="J29" s="45">
        <v>5</v>
      </c>
      <c r="K29" s="186" t="s">
        <v>247</v>
      </c>
      <c r="L29" s="187"/>
      <c r="M29" s="188"/>
      <c r="N29" s="45">
        <v>6</v>
      </c>
      <c r="O29" s="193"/>
      <c r="P29" s="187"/>
      <c r="Q29" s="188"/>
      <c r="R29" s="170"/>
      <c r="S29" s="79"/>
      <c r="U29" s="80"/>
      <c r="V29" s="81"/>
      <c r="W29" s="80"/>
      <c r="X29" s="80"/>
    </row>
    <row r="30" spans="1:24" ht="13.5" thickBot="1" x14ac:dyDescent="0.25">
      <c r="A30" s="47" t="s">
        <v>291</v>
      </c>
      <c r="B30" s="44" t="s">
        <v>292</v>
      </c>
      <c r="C30" s="48" t="s">
        <v>0</v>
      </c>
      <c r="D30" s="48" t="s">
        <v>1</v>
      </c>
      <c r="E30" s="48" t="s">
        <v>2</v>
      </c>
      <c r="F30" s="48" t="s">
        <v>3</v>
      </c>
      <c r="G30" s="48" t="s">
        <v>0</v>
      </c>
      <c r="H30" s="48" t="s">
        <v>1</v>
      </c>
      <c r="I30" s="48" t="s">
        <v>2</v>
      </c>
      <c r="J30" s="48" t="s">
        <v>3</v>
      </c>
      <c r="K30" s="48" t="s">
        <v>0</v>
      </c>
      <c r="L30" s="48" t="s">
        <v>1</v>
      </c>
      <c r="M30" s="48" t="s">
        <v>2</v>
      </c>
      <c r="N30" s="48" t="s">
        <v>3</v>
      </c>
      <c r="O30" s="82" t="s">
        <v>0</v>
      </c>
      <c r="P30" s="48" t="s">
        <v>1</v>
      </c>
      <c r="Q30" s="48" t="s">
        <v>2</v>
      </c>
      <c r="R30" s="83" t="s">
        <v>3</v>
      </c>
      <c r="S30" s="49"/>
      <c r="U30" s="80"/>
      <c r="V30" s="80"/>
      <c r="W30" s="80"/>
      <c r="X30" s="80"/>
    </row>
    <row r="31" spans="1:24" x14ac:dyDescent="0.2">
      <c r="A31" s="50" t="str">
        <f t="shared" ref="A31:B46" si="2">A3</f>
        <v>88</v>
      </c>
      <c r="B31" s="51" t="str">
        <f t="shared" si="2"/>
        <v>Ed Brown</v>
      </c>
      <c r="C31" s="52">
        <v>5</v>
      </c>
      <c r="D31" s="53">
        <v>4</v>
      </c>
      <c r="E31" s="53">
        <v>0</v>
      </c>
      <c r="F31" s="54">
        <v>0</v>
      </c>
      <c r="G31" s="52">
        <v>5</v>
      </c>
      <c r="H31" s="53">
        <v>3</v>
      </c>
      <c r="I31" s="53">
        <v>0</v>
      </c>
      <c r="J31" s="54">
        <v>0</v>
      </c>
      <c r="K31" s="52">
        <v>4</v>
      </c>
      <c r="L31" s="53">
        <v>1</v>
      </c>
      <c r="M31" s="53">
        <v>1</v>
      </c>
      <c r="N31" s="54">
        <v>1</v>
      </c>
      <c r="O31" s="87"/>
      <c r="P31" s="53"/>
      <c r="Q31" s="53"/>
      <c r="R31" s="89"/>
      <c r="S31" s="55"/>
      <c r="U31" s="2"/>
      <c r="V31" s="85"/>
      <c r="W31" s="2"/>
      <c r="X31" s="80"/>
    </row>
    <row r="32" spans="1:24" ht="12.75" customHeight="1" x14ac:dyDescent="0.2">
      <c r="A32" s="50" t="str">
        <f t="shared" si="2"/>
        <v>11</v>
      </c>
      <c r="B32" s="51" t="str">
        <f t="shared" si="2"/>
        <v>Joe Higdon</v>
      </c>
      <c r="C32" s="52"/>
      <c r="D32" s="53"/>
      <c r="E32" s="53"/>
      <c r="F32" s="54"/>
      <c r="G32" s="52">
        <v>2</v>
      </c>
      <c r="H32" s="53">
        <v>0</v>
      </c>
      <c r="I32" s="53">
        <v>0</v>
      </c>
      <c r="J32" s="54">
        <v>2</v>
      </c>
      <c r="K32" s="52">
        <v>0</v>
      </c>
      <c r="L32" s="53">
        <v>0</v>
      </c>
      <c r="M32" s="53">
        <v>0</v>
      </c>
      <c r="N32" s="54">
        <v>0</v>
      </c>
      <c r="O32" s="87"/>
      <c r="P32" s="53"/>
      <c r="Q32" s="53"/>
      <c r="R32" s="89"/>
      <c r="S32" s="55"/>
      <c r="U32" s="3"/>
      <c r="V32" s="80"/>
      <c r="W32" s="80"/>
      <c r="X32" s="80"/>
    </row>
    <row r="33" spans="1:24" ht="12.75" customHeight="1" x14ac:dyDescent="0.2">
      <c r="A33" s="50" t="str">
        <f t="shared" si="2"/>
        <v>6</v>
      </c>
      <c r="B33" s="51" t="str">
        <f t="shared" si="2"/>
        <v>Daniel Lowery</v>
      </c>
      <c r="C33" s="52">
        <v>5</v>
      </c>
      <c r="D33" s="53">
        <v>2</v>
      </c>
      <c r="E33" s="53">
        <v>0</v>
      </c>
      <c r="F33" s="54">
        <v>0</v>
      </c>
      <c r="G33" s="52">
        <v>1</v>
      </c>
      <c r="H33" s="53">
        <v>0</v>
      </c>
      <c r="I33" s="53">
        <v>0</v>
      </c>
      <c r="J33" s="54">
        <v>0</v>
      </c>
      <c r="K33" s="52">
        <v>4</v>
      </c>
      <c r="L33" s="53">
        <v>1</v>
      </c>
      <c r="M33" s="53">
        <v>0</v>
      </c>
      <c r="N33" s="54">
        <v>4</v>
      </c>
      <c r="O33" s="87"/>
      <c r="P33" s="53"/>
      <c r="Q33" s="53"/>
      <c r="R33" s="89"/>
      <c r="S33" s="55"/>
      <c r="U33" s="3"/>
      <c r="V33" s="80"/>
      <c r="W33" s="80"/>
      <c r="X33" s="80"/>
    </row>
    <row r="34" spans="1:24" ht="12.75" customHeight="1" x14ac:dyDescent="0.2">
      <c r="A34" s="50" t="str">
        <f t="shared" si="2"/>
        <v>10</v>
      </c>
      <c r="B34" s="51" t="str">
        <f t="shared" si="2"/>
        <v>Marcus Morris</v>
      </c>
      <c r="C34" s="52">
        <v>5</v>
      </c>
      <c r="D34" s="53">
        <v>1</v>
      </c>
      <c r="E34" s="53">
        <v>0</v>
      </c>
      <c r="F34" s="54">
        <v>2</v>
      </c>
      <c r="G34" s="52">
        <v>4</v>
      </c>
      <c r="H34" s="53">
        <v>1</v>
      </c>
      <c r="I34" s="53">
        <v>0</v>
      </c>
      <c r="J34" s="54">
        <v>2</v>
      </c>
      <c r="K34" s="52">
        <v>4</v>
      </c>
      <c r="L34" s="53">
        <v>1</v>
      </c>
      <c r="M34" s="53">
        <v>0</v>
      </c>
      <c r="N34" s="54">
        <v>0</v>
      </c>
      <c r="O34" s="87"/>
      <c r="P34" s="53"/>
      <c r="Q34" s="53"/>
      <c r="R34" s="89"/>
      <c r="S34" s="55"/>
      <c r="U34" s="3"/>
      <c r="V34" s="80"/>
      <c r="W34" s="86"/>
      <c r="X34" s="80"/>
    </row>
    <row r="35" spans="1:24" ht="12.75" customHeight="1" x14ac:dyDescent="0.2">
      <c r="A35" s="50" t="str">
        <f t="shared" si="2"/>
        <v>12</v>
      </c>
      <c r="B35" s="51" t="str">
        <f t="shared" si="2"/>
        <v>John Boggs</v>
      </c>
      <c r="C35" s="52">
        <v>4</v>
      </c>
      <c r="D35" s="53">
        <v>1</v>
      </c>
      <c r="E35" s="53">
        <v>3</v>
      </c>
      <c r="F35" s="54">
        <v>0</v>
      </c>
      <c r="G35" s="52">
        <v>4</v>
      </c>
      <c r="H35" s="53">
        <v>1</v>
      </c>
      <c r="I35" s="53">
        <v>0</v>
      </c>
      <c r="J35" s="54">
        <v>0</v>
      </c>
      <c r="K35" s="52">
        <v>4</v>
      </c>
      <c r="L35" s="53">
        <v>1</v>
      </c>
      <c r="M35" s="53">
        <v>0</v>
      </c>
      <c r="N35" s="54">
        <v>0</v>
      </c>
      <c r="O35" s="87"/>
      <c r="P35" s="53"/>
      <c r="Q35" s="53"/>
      <c r="R35" s="89"/>
      <c r="S35" s="55"/>
      <c r="U35" s="3"/>
      <c r="V35" s="80"/>
      <c r="W35" s="86"/>
      <c r="X35" s="80"/>
    </row>
    <row r="36" spans="1:24" ht="12.75" customHeight="1" x14ac:dyDescent="0.2">
      <c r="A36" s="50" t="str">
        <f t="shared" si="2"/>
        <v>7</v>
      </c>
      <c r="B36" s="51" t="str">
        <f t="shared" si="2"/>
        <v>Dave Benney</v>
      </c>
      <c r="C36" s="52">
        <v>3</v>
      </c>
      <c r="D36" s="53">
        <v>0</v>
      </c>
      <c r="E36" s="53">
        <v>1</v>
      </c>
      <c r="F36" s="54">
        <v>2</v>
      </c>
      <c r="G36" s="52">
        <v>4</v>
      </c>
      <c r="H36" s="53">
        <v>1</v>
      </c>
      <c r="I36" s="53">
        <v>1</v>
      </c>
      <c r="J36" s="54">
        <v>3</v>
      </c>
      <c r="K36" s="52">
        <v>3</v>
      </c>
      <c r="L36" s="53">
        <v>1</v>
      </c>
      <c r="M36" s="53">
        <v>0</v>
      </c>
      <c r="N36" s="54">
        <v>5</v>
      </c>
      <c r="O36" s="87"/>
      <c r="P36" s="53"/>
      <c r="Q36" s="53"/>
      <c r="R36" s="89"/>
      <c r="S36" s="55" t="s">
        <v>297</v>
      </c>
      <c r="U36" s="3"/>
      <c r="V36" s="80"/>
      <c r="W36" s="86"/>
      <c r="X36" s="80"/>
    </row>
    <row r="37" spans="1:24" ht="12.75" customHeight="1" x14ac:dyDescent="0.2">
      <c r="A37" s="50" t="str">
        <f t="shared" si="2"/>
        <v>15</v>
      </c>
      <c r="B37" s="51" t="str">
        <f t="shared" si="2"/>
        <v>John Lombardo</v>
      </c>
      <c r="C37" s="52"/>
      <c r="D37" s="53"/>
      <c r="E37" s="53"/>
      <c r="F37" s="54"/>
      <c r="G37" s="52"/>
      <c r="H37" s="53"/>
      <c r="I37" s="53"/>
      <c r="J37" s="54"/>
      <c r="K37" s="52"/>
      <c r="L37" s="53"/>
      <c r="M37" s="53"/>
      <c r="N37" s="54"/>
      <c r="O37" s="87"/>
      <c r="P37" s="53"/>
      <c r="Q37" s="53"/>
      <c r="R37" s="89"/>
      <c r="S37" s="55"/>
      <c r="U37" s="3"/>
      <c r="V37" s="80"/>
      <c r="W37" s="86"/>
      <c r="X37" s="80"/>
    </row>
    <row r="38" spans="1:24" ht="12.75" customHeight="1" x14ac:dyDescent="0.2">
      <c r="A38" s="50" t="str">
        <f t="shared" si="2"/>
        <v>3</v>
      </c>
      <c r="B38" s="51" t="str">
        <f t="shared" si="2"/>
        <v>Tony Guy</v>
      </c>
      <c r="C38" s="52">
        <v>1</v>
      </c>
      <c r="D38" s="53">
        <v>1</v>
      </c>
      <c r="E38" s="53">
        <v>0</v>
      </c>
      <c r="F38" s="54">
        <v>0</v>
      </c>
      <c r="G38" s="52">
        <v>4</v>
      </c>
      <c r="H38" s="53">
        <v>1</v>
      </c>
      <c r="I38" s="53">
        <v>1</v>
      </c>
      <c r="J38" s="54">
        <v>0</v>
      </c>
      <c r="K38" s="52">
        <v>4</v>
      </c>
      <c r="L38" s="53">
        <v>0</v>
      </c>
      <c r="M38" s="53">
        <v>2</v>
      </c>
      <c r="N38" s="54">
        <v>2</v>
      </c>
      <c r="O38" s="87"/>
      <c r="P38" s="53"/>
      <c r="Q38" s="53"/>
      <c r="R38" s="89"/>
      <c r="S38" s="55"/>
      <c r="U38" s="3"/>
      <c r="V38" s="80"/>
      <c r="W38" s="86"/>
      <c r="X38" s="80"/>
    </row>
    <row r="39" spans="1:24" ht="12.75" customHeight="1" x14ac:dyDescent="0.2">
      <c r="A39" s="50" t="str">
        <f t="shared" si="2"/>
        <v>41</v>
      </c>
      <c r="B39" s="51" t="str">
        <f t="shared" si="2"/>
        <v>Stanley Griffin</v>
      </c>
      <c r="C39" s="52">
        <v>0</v>
      </c>
      <c r="D39" s="53">
        <v>0</v>
      </c>
      <c r="E39" s="53">
        <v>0</v>
      </c>
      <c r="F39" s="54">
        <v>6</v>
      </c>
      <c r="G39" s="52">
        <v>0</v>
      </c>
      <c r="H39" s="53">
        <v>0</v>
      </c>
      <c r="I39" s="53">
        <v>0</v>
      </c>
      <c r="J39" s="54">
        <v>3</v>
      </c>
      <c r="K39" s="52">
        <v>0</v>
      </c>
      <c r="L39" s="53">
        <v>0</v>
      </c>
      <c r="M39" s="53">
        <v>0</v>
      </c>
      <c r="N39" s="54">
        <v>1</v>
      </c>
      <c r="O39" s="87"/>
      <c r="P39" s="53"/>
      <c r="Q39" s="53"/>
      <c r="R39" s="89"/>
      <c r="S39" s="55"/>
      <c r="U39" s="3"/>
      <c r="V39" s="80"/>
      <c r="W39" s="86"/>
      <c r="X39" s="80"/>
    </row>
    <row r="40" spans="1:24" ht="12.75" customHeight="1" x14ac:dyDescent="0.2">
      <c r="A40" s="50" t="str">
        <f t="shared" si="2"/>
        <v>18</v>
      </c>
      <c r="B40" s="51" t="str">
        <f t="shared" si="2"/>
        <v>Jean Brown</v>
      </c>
      <c r="C40" s="52"/>
      <c r="D40" s="53"/>
      <c r="E40" s="53"/>
      <c r="F40" s="54"/>
      <c r="G40" s="52"/>
      <c r="H40" s="53"/>
      <c r="I40" s="53"/>
      <c r="J40" s="54"/>
      <c r="K40" s="52"/>
      <c r="L40" s="53"/>
      <c r="M40" s="53"/>
      <c r="N40" s="54"/>
      <c r="O40" s="87"/>
      <c r="P40" s="53"/>
      <c r="Q40" s="53"/>
      <c r="R40" s="89"/>
      <c r="S40" s="55"/>
      <c r="U40" s="3"/>
      <c r="V40" s="80"/>
      <c r="W40" s="86"/>
      <c r="X40" s="80"/>
    </row>
    <row r="41" spans="1:24" ht="12.75" customHeight="1" x14ac:dyDescent="0.2">
      <c r="A41" s="50" t="str">
        <f t="shared" si="2"/>
        <v>25</v>
      </c>
      <c r="B41" s="51" t="str">
        <f t="shared" si="2"/>
        <v>Ron Brown</v>
      </c>
      <c r="C41" s="52">
        <v>4</v>
      </c>
      <c r="D41" s="53">
        <v>0</v>
      </c>
      <c r="E41" s="53">
        <v>1</v>
      </c>
      <c r="F41" s="54">
        <v>0</v>
      </c>
      <c r="G41" s="52">
        <v>1</v>
      </c>
      <c r="H41" s="53">
        <v>0</v>
      </c>
      <c r="I41" s="53">
        <v>0</v>
      </c>
      <c r="J41" s="54">
        <v>0</v>
      </c>
      <c r="K41" s="52"/>
      <c r="L41" s="53"/>
      <c r="M41" s="53"/>
      <c r="N41" s="54"/>
      <c r="O41" s="87"/>
      <c r="P41" s="53"/>
      <c r="Q41" s="53"/>
      <c r="R41" s="89"/>
      <c r="S41" s="55"/>
      <c r="U41" s="3"/>
      <c r="V41" s="80"/>
      <c r="W41" s="86"/>
      <c r="X41" s="80"/>
    </row>
    <row r="42" spans="1:24" x14ac:dyDescent="0.2">
      <c r="A42" s="50">
        <f t="shared" si="2"/>
        <v>0</v>
      </c>
      <c r="B42" s="51">
        <f t="shared" si="2"/>
        <v>0</v>
      </c>
      <c r="C42" s="52"/>
      <c r="D42" s="53"/>
      <c r="E42" s="53"/>
      <c r="F42" s="54"/>
      <c r="G42" s="52"/>
      <c r="H42" s="53"/>
      <c r="I42" s="53"/>
      <c r="J42" s="54"/>
      <c r="K42" s="52"/>
      <c r="L42" s="53"/>
      <c r="M42" s="53"/>
      <c r="N42" s="54"/>
      <c r="O42" s="87"/>
      <c r="P42" s="53"/>
      <c r="Q42" s="53"/>
      <c r="R42" s="89"/>
      <c r="S42" s="55"/>
      <c r="U42" s="3"/>
      <c r="V42" s="80"/>
      <c r="W42" s="80"/>
      <c r="X42" s="80"/>
    </row>
    <row r="43" spans="1:24" x14ac:dyDescent="0.2">
      <c r="A43" s="50">
        <f t="shared" si="2"/>
        <v>0</v>
      </c>
      <c r="B43" s="51">
        <f t="shared" si="2"/>
        <v>0</v>
      </c>
      <c r="C43" s="52"/>
      <c r="D43" s="53"/>
      <c r="E43" s="53"/>
      <c r="F43" s="54"/>
      <c r="G43" s="52"/>
      <c r="H43" s="53"/>
      <c r="I43" s="53"/>
      <c r="J43" s="54"/>
      <c r="K43" s="52"/>
      <c r="L43" s="53"/>
      <c r="M43" s="53"/>
      <c r="N43" s="54"/>
      <c r="O43" s="87"/>
      <c r="P43" s="53"/>
      <c r="Q43" s="53"/>
      <c r="R43" s="89"/>
      <c r="S43" s="55"/>
      <c r="U43" s="3"/>
      <c r="V43" s="80"/>
      <c r="W43" s="80"/>
      <c r="X43" s="80"/>
    </row>
    <row r="44" spans="1:24" x14ac:dyDescent="0.2">
      <c r="A44" s="50">
        <f t="shared" si="2"/>
        <v>0</v>
      </c>
      <c r="B44" s="51">
        <f t="shared" si="2"/>
        <v>0</v>
      </c>
      <c r="C44" s="52"/>
      <c r="D44" s="53"/>
      <c r="E44" s="53"/>
      <c r="F44" s="54"/>
      <c r="G44" s="52"/>
      <c r="H44" s="53"/>
      <c r="I44" s="53"/>
      <c r="J44" s="54"/>
      <c r="K44" s="52"/>
      <c r="L44" s="53"/>
      <c r="M44" s="53"/>
      <c r="N44" s="54"/>
      <c r="O44" s="87"/>
      <c r="P44" s="53"/>
      <c r="Q44" s="53"/>
      <c r="R44" s="89"/>
      <c r="S44" s="55" t="s">
        <v>297</v>
      </c>
      <c r="U44" s="3"/>
      <c r="V44" s="80"/>
      <c r="W44" s="80"/>
      <c r="X44" s="80"/>
    </row>
    <row r="45" spans="1:24" x14ac:dyDescent="0.2">
      <c r="A45" s="50">
        <f t="shared" si="2"/>
        <v>0</v>
      </c>
      <c r="B45" s="90">
        <f t="shared" si="2"/>
        <v>0</v>
      </c>
      <c r="C45" s="52"/>
      <c r="D45" s="53"/>
      <c r="E45" s="53"/>
      <c r="F45" s="54"/>
      <c r="G45" s="52"/>
      <c r="H45" s="53"/>
      <c r="I45" s="53"/>
      <c r="J45" s="54"/>
      <c r="K45" s="52"/>
      <c r="L45" s="53"/>
      <c r="M45" s="53"/>
      <c r="N45" s="54"/>
      <c r="O45" s="87"/>
      <c r="P45" s="53"/>
      <c r="Q45" s="53"/>
      <c r="R45" s="54"/>
      <c r="S45" s="55"/>
      <c r="U45" s="3"/>
      <c r="V45" s="80"/>
      <c r="W45" s="80"/>
      <c r="X45" s="80"/>
    </row>
    <row r="46" spans="1:24" x14ac:dyDescent="0.2">
      <c r="A46" s="50">
        <f t="shared" si="2"/>
        <v>0</v>
      </c>
      <c r="B46" s="51">
        <f t="shared" si="2"/>
        <v>0</v>
      </c>
      <c r="C46" s="52"/>
      <c r="D46" s="53"/>
      <c r="E46" s="53"/>
      <c r="F46" s="54"/>
      <c r="G46" s="52"/>
      <c r="H46" s="53"/>
      <c r="I46" s="53"/>
      <c r="J46" s="54"/>
      <c r="K46" s="52"/>
      <c r="L46" s="53"/>
      <c r="M46" s="53"/>
      <c r="N46" s="54"/>
      <c r="O46" s="87"/>
      <c r="P46" s="53"/>
      <c r="Q46" s="53"/>
      <c r="R46" s="54"/>
      <c r="S46" s="55"/>
      <c r="U46" s="3"/>
      <c r="V46" s="80"/>
      <c r="W46" s="80"/>
      <c r="X46" s="80"/>
    </row>
    <row r="47" spans="1:24" x14ac:dyDescent="0.2">
      <c r="A47" s="50">
        <f t="shared" ref="A47:B48" si="3">A19</f>
        <v>0</v>
      </c>
      <c r="B47" s="51">
        <f t="shared" si="3"/>
        <v>0</v>
      </c>
      <c r="C47" s="52"/>
      <c r="D47" s="53"/>
      <c r="E47" s="53"/>
      <c r="F47" s="54"/>
      <c r="G47" s="52"/>
      <c r="H47" s="53"/>
      <c r="I47" s="53"/>
      <c r="J47" s="54"/>
      <c r="K47" s="52"/>
      <c r="L47" s="53"/>
      <c r="M47" s="53"/>
      <c r="N47" s="54"/>
      <c r="O47" s="87"/>
      <c r="P47" s="53"/>
      <c r="Q47" s="53"/>
      <c r="R47" s="54"/>
      <c r="S47" s="55"/>
      <c r="U47" s="3"/>
      <c r="V47" s="80"/>
      <c r="W47" s="80"/>
      <c r="X47" s="80"/>
    </row>
    <row r="48" spans="1:24" x14ac:dyDescent="0.2">
      <c r="A48" s="50">
        <f t="shared" si="3"/>
        <v>0</v>
      </c>
      <c r="B48" s="51">
        <f t="shared" si="3"/>
        <v>0</v>
      </c>
      <c r="C48" s="52"/>
      <c r="D48" s="53"/>
      <c r="E48" s="53"/>
      <c r="F48" s="54"/>
      <c r="G48" s="52"/>
      <c r="H48" s="53"/>
      <c r="I48" s="53"/>
      <c r="J48" s="54"/>
      <c r="K48" s="52"/>
      <c r="L48" s="53"/>
      <c r="M48" s="53"/>
      <c r="N48" s="54"/>
      <c r="O48" s="87"/>
      <c r="P48" s="53"/>
      <c r="Q48" s="53"/>
      <c r="R48" s="54"/>
      <c r="S48" s="55"/>
      <c r="U48" s="3"/>
      <c r="V48" s="80"/>
      <c r="W48" s="80"/>
      <c r="X48" s="80"/>
    </row>
    <row r="49" spans="1:30" ht="13.5" thickBot="1" x14ac:dyDescent="0.25">
      <c r="A49" s="50"/>
      <c r="B49" s="56"/>
      <c r="C49" s="57"/>
      <c r="D49" s="58"/>
      <c r="E49" s="58"/>
      <c r="F49" s="59"/>
      <c r="G49" s="57"/>
      <c r="H49" s="58"/>
      <c r="I49" s="58"/>
      <c r="J49" s="59"/>
      <c r="K49" s="57"/>
      <c r="L49" s="58"/>
      <c r="M49" s="58"/>
      <c r="N49" s="59"/>
      <c r="O49" s="91"/>
      <c r="P49" s="58"/>
      <c r="Q49" s="58"/>
      <c r="R49" s="92"/>
      <c r="S49" s="55"/>
      <c r="U49" s="3"/>
      <c r="V49" s="80"/>
      <c r="W49" s="80"/>
      <c r="X49" s="80"/>
    </row>
    <row r="50" spans="1:30" x14ac:dyDescent="0.2">
      <c r="A50" s="1" t="s">
        <v>4</v>
      </c>
      <c r="B50" s="93" t="str">
        <f>B22</f>
        <v>Darnell Booker</v>
      </c>
      <c r="C50" s="61">
        <v>27</v>
      </c>
      <c r="D50" s="62">
        <v>9</v>
      </c>
      <c r="E50" s="62">
        <v>5</v>
      </c>
      <c r="F50" s="63">
        <v>10</v>
      </c>
      <c r="G50" s="61">
        <v>25</v>
      </c>
      <c r="H50" s="62">
        <v>7</v>
      </c>
      <c r="I50" s="62">
        <v>2</v>
      </c>
      <c r="J50" s="63">
        <v>10</v>
      </c>
      <c r="K50" s="61">
        <v>23</v>
      </c>
      <c r="L50" s="62">
        <v>5</v>
      </c>
      <c r="M50" s="62">
        <v>3</v>
      </c>
      <c r="N50" s="63">
        <v>13</v>
      </c>
      <c r="O50" s="61"/>
      <c r="P50" s="62"/>
      <c r="Q50" s="62"/>
      <c r="R50" s="94"/>
      <c r="S50" s="64"/>
      <c r="U50" s="80"/>
      <c r="V50" s="80"/>
      <c r="W50" s="80"/>
      <c r="X50" s="80"/>
    </row>
    <row r="51" spans="1:30" x14ac:dyDescent="0.2">
      <c r="A51" s="1"/>
      <c r="B51" s="95">
        <f>B23</f>
        <v>0</v>
      </c>
      <c r="C51" s="66"/>
      <c r="D51" s="67"/>
      <c r="E51" s="67"/>
      <c r="F51" s="68"/>
      <c r="G51" s="66"/>
      <c r="H51" s="67"/>
      <c r="I51" s="67"/>
      <c r="J51" s="68"/>
      <c r="K51" s="66"/>
      <c r="L51" s="67"/>
      <c r="M51" s="67"/>
      <c r="N51" s="68"/>
      <c r="O51" s="66"/>
      <c r="P51" s="67"/>
      <c r="Q51" s="67"/>
      <c r="R51" s="68"/>
      <c r="S51" s="64"/>
      <c r="U51" s="80"/>
      <c r="V51" s="80"/>
      <c r="W51" s="80"/>
      <c r="X51" s="80"/>
    </row>
    <row r="52" spans="1:30" x14ac:dyDescent="0.2">
      <c r="A52" s="1"/>
      <c r="B52" s="95">
        <f>B24</f>
        <v>0</v>
      </c>
      <c r="C52" s="66"/>
      <c r="D52" s="67"/>
      <c r="E52" s="67"/>
      <c r="F52" s="68"/>
      <c r="G52" s="66"/>
      <c r="H52" s="67"/>
      <c r="I52" s="67"/>
      <c r="J52" s="68"/>
      <c r="K52" s="66"/>
      <c r="L52" s="67"/>
      <c r="M52" s="67"/>
      <c r="N52" s="68"/>
      <c r="O52" s="66"/>
      <c r="P52" s="67"/>
      <c r="Q52" s="67"/>
      <c r="R52" s="68"/>
      <c r="S52" s="64"/>
      <c r="U52" s="80"/>
      <c r="V52" s="80"/>
      <c r="W52" s="80"/>
      <c r="X52" s="80"/>
    </row>
    <row r="53" spans="1:30" ht="13.5" thickBot="1" x14ac:dyDescent="0.25">
      <c r="A53" s="1"/>
      <c r="B53" s="95">
        <f>B25</f>
        <v>0</v>
      </c>
      <c r="C53" s="66"/>
      <c r="D53" s="67"/>
      <c r="E53" s="67"/>
      <c r="F53" s="68"/>
      <c r="G53" s="66"/>
      <c r="H53" s="67"/>
      <c r="I53" s="67"/>
      <c r="J53" s="68"/>
      <c r="K53" s="66"/>
      <c r="L53" s="67"/>
      <c r="M53" s="67"/>
      <c r="N53" s="68"/>
      <c r="O53" s="66"/>
      <c r="P53" s="67"/>
      <c r="Q53" s="67"/>
      <c r="R53" s="68"/>
      <c r="S53" s="64"/>
      <c r="U53" s="80"/>
      <c r="V53" s="80"/>
      <c r="W53" s="80"/>
      <c r="X53" s="80"/>
    </row>
    <row r="54" spans="1:30" ht="13.5" thickBot="1" x14ac:dyDescent="0.25">
      <c r="A54" s="1"/>
      <c r="B54" s="69" t="s">
        <v>304</v>
      </c>
      <c r="C54" s="70">
        <f t="shared" ref="C54:R54" si="4">SUM(C31:C48)</f>
        <v>27</v>
      </c>
      <c r="D54" s="70">
        <f t="shared" si="4"/>
        <v>9</v>
      </c>
      <c r="E54" s="70">
        <f t="shared" si="4"/>
        <v>5</v>
      </c>
      <c r="F54" s="70">
        <f t="shared" si="4"/>
        <v>10</v>
      </c>
      <c r="G54" s="70">
        <f t="shared" si="4"/>
        <v>25</v>
      </c>
      <c r="H54" s="70">
        <f t="shared" si="4"/>
        <v>7</v>
      </c>
      <c r="I54" s="70">
        <f t="shared" si="4"/>
        <v>2</v>
      </c>
      <c r="J54" s="70">
        <f t="shared" si="4"/>
        <v>10</v>
      </c>
      <c r="K54" s="70">
        <f t="shared" si="4"/>
        <v>23</v>
      </c>
      <c r="L54" s="70">
        <f t="shared" si="4"/>
        <v>5</v>
      </c>
      <c r="M54" s="70">
        <f t="shared" si="4"/>
        <v>3</v>
      </c>
      <c r="N54" s="70">
        <f t="shared" si="4"/>
        <v>13</v>
      </c>
      <c r="O54" s="70">
        <f t="shared" si="4"/>
        <v>0</v>
      </c>
      <c r="P54" s="70">
        <f t="shared" si="4"/>
        <v>0</v>
      </c>
      <c r="Q54" s="70">
        <f t="shared" si="4"/>
        <v>0</v>
      </c>
      <c r="R54" s="70">
        <f t="shared" si="4"/>
        <v>0</v>
      </c>
      <c r="S54" s="64"/>
      <c r="U54" s="80"/>
      <c r="V54" s="80"/>
      <c r="W54" s="80"/>
      <c r="X54" s="80"/>
    </row>
    <row r="55" spans="1:30" ht="13.5" thickBot="1" x14ac:dyDescent="0.25">
      <c r="A55" s="1"/>
      <c r="B55" s="69" t="s">
        <v>305</v>
      </c>
      <c r="C55" s="71">
        <f>SUM(O27,C54)</f>
        <v>118</v>
      </c>
      <c r="D55" s="71">
        <f>SUM(P27,D54)</f>
        <v>30</v>
      </c>
      <c r="E55" s="71">
        <f>SUM(Q27,E54)</f>
        <v>19</v>
      </c>
      <c r="F55" s="71">
        <f>SUM(R27,F54)</f>
        <v>48</v>
      </c>
      <c r="G55" s="71">
        <f t="shared" ref="G55:R55" si="5">SUM(C55,G54)</f>
        <v>143</v>
      </c>
      <c r="H55" s="71">
        <f t="shared" si="5"/>
        <v>37</v>
      </c>
      <c r="I55" s="71">
        <f t="shared" si="5"/>
        <v>21</v>
      </c>
      <c r="J55" s="71">
        <f t="shared" si="5"/>
        <v>58</v>
      </c>
      <c r="K55" s="71">
        <f t="shared" si="5"/>
        <v>166</v>
      </c>
      <c r="L55" s="71">
        <f t="shared" si="5"/>
        <v>42</v>
      </c>
      <c r="M55" s="71">
        <f t="shared" si="5"/>
        <v>24</v>
      </c>
      <c r="N55" s="71">
        <f t="shared" si="5"/>
        <v>71</v>
      </c>
      <c r="O55" s="72">
        <f t="shared" si="5"/>
        <v>166</v>
      </c>
      <c r="P55" s="71">
        <f t="shared" si="5"/>
        <v>42</v>
      </c>
      <c r="Q55" s="71">
        <f t="shared" si="5"/>
        <v>24</v>
      </c>
      <c r="R55" s="73">
        <f t="shared" si="5"/>
        <v>71</v>
      </c>
      <c r="S55" s="96"/>
      <c r="U55" s="80"/>
      <c r="V55" s="80"/>
      <c r="W55" s="80"/>
      <c r="X55" s="80"/>
    </row>
    <row r="56" spans="1:30" ht="13.5" thickBot="1" x14ac:dyDescent="0.25">
      <c r="A56" s="74"/>
      <c r="B56" s="75" t="s">
        <v>306</v>
      </c>
      <c r="C56" s="76"/>
      <c r="D56" s="77"/>
      <c r="E56" s="77"/>
      <c r="F56" s="77"/>
      <c r="G56" s="76"/>
      <c r="H56" s="77"/>
      <c r="I56" s="77"/>
      <c r="J56" s="77"/>
      <c r="K56" s="76"/>
      <c r="L56" s="77"/>
      <c r="M56" s="77"/>
      <c r="N56" s="77"/>
      <c r="O56" s="76"/>
      <c r="P56" s="77"/>
      <c r="Q56" s="77"/>
      <c r="R56" s="97"/>
      <c r="S56" s="98"/>
      <c r="V56" s="99" t="s">
        <v>307</v>
      </c>
    </row>
    <row r="57" spans="1:30" ht="13.5" thickBot="1" x14ac:dyDescent="0.25">
      <c r="A57" s="43" t="s">
        <v>289</v>
      </c>
      <c r="B57" s="69" t="s">
        <v>290</v>
      </c>
      <c r="C57" s="186"/>
      <c r="D57" s="187"/>
      <c r="E57" s="188"/>
      <c r="F57" s="100"/>
      <c r="G57" s="186"/>
      <c r="H57" s="187"/>
      <c r="I57" s="188"/>
      <c r="J57" s="100"/>
      <c r="K57" s="186"/>
      <c r="L57" s="187"/>
      <c r="M57" s="189"/>
      <c r="N57" s="101"/>
      <c r="O57" s="102" t="s">
        <v>308</v>
      </c>
      <c r="P57" s="103"/>
      <c r="Q57" s="45"/>
      <c r="R57" s="104">
        <f>SUM(F1,J1,N1,R1,F29,J29,N29,R29,F57,J57,N57)</f>
        <v>44</v>
      </c>
      <c r="S57" s="105" t="s">
        <v>309</v>
      </c>
    </row>
    <row r="58" spans="1:30" ht="13.5" thickBot="1" x14ac:dyDescent="0.25">
      <c r="A58" s="47" t="s">
        <v>291</v>
      </c>
      <c r="B58" s="44" t="s">
        <v>292</v>
      </c>
      <c r="C58" s="48" t="s">
        <v>0</v>
      </c>
      <c r="D58" s="48" t="s">
        <v>1</v>
      </c>
      <c r="E58" s="48" t="s">
        <v>2</v>
      </c>
      <c r="F58" s="48" t="s">
        <v>3</v>
      </c>
      <c r="G58" s="48" t="s">
        <v>0</v>
      </c>
      <c r="H58" s="48" t="s">
        <v>1</v>
      </c>
      <c r="I58" s="48" t="s">
        <v>2</v>
      </c>
      <c r="J58" s="48" t="s">
        <v>3</v>
      </c>
      <c r="K58" s="48" t="s">
        <v>0</v>
      </c>
      <c r="L58" s="48" t="s">
        <v>310</v>
      </c>
      <c r="M58" s="48" t="s">
        <v>2</v>
      </c>
      <c r="N58" s="48" t="s">
        <v>3</v>
      </c>
      <c r="O58" s="43" t="s">
        <v>0</v>
      </c>
      <c r="P58" s="43" t="s">
        <v>1</v>
      </c>
      <c r="Q58" s="43" t="s">
        <v>2</v>
      </c>
      <c r="R58" s="43" t="s">
        <v>3</v>
      </c>
      <c r="S58" s="106" t="s">
        <v>311</v>
      </c>
      <c r="U58" s="2" t="s">
        <v>312</v>
      </c>
      <c r="V58" s="67" t="s">
        <v>313</v>
      </c>
      <c r="W58" s="107" t="s">
        <v>3</v>
      </c>
      <c r="X58" s="107" t="s">
        <v>314</v>
      </c>
      <c r="Y58" s="107" t="s">
        <v>315</v>
      </c>
      <c r="Z58" s="107" t="s">
        <v>316</v>
      </c>
      <c r="AA58" s="107" t="s">
        <v>372</v>
      </c>
      <c r="AB58" s="107" t="s">
        <v>316</v>
      </c>
      <c r="AC58" s="107" t="s">
        <v>317</v>
      </c>
      <c r="AD58" s="108" t="s">
        <v>318</v>
      </c>
    </row>
    <row r="59" spans="1:30" ht="13.5" thickTop="1" x14ac:dyDescent="0.2">
      <c r="A59" s="50" t="str">
        <f t="shared" ref="A59:A76" si="6">A3</f>
        <v>88</v>
      </c>
      <c r="B59" s="51" t="str">
        <f t="shared" ref="B59:B76" si="7">B31</f>
        <v>Ed Brown</v>
      </c>
      <c r="C59" s="52"/>
      <c r="D59" s="53"/>
      <c r="E59" s="53"/>
      <c r="F59" s="54"/>
      <c r="G59" s="52"/>
      <c r="H59" s="53"/>
      <c r="I59" s="53"/>
      <c r="J59" s="54"/>
      <c r="K59" s="52"/>
      <c r="L59" s="53"/>
      <c r="M59" s="53"/>
      <c r="N59" s="54"/>
      <c r="O59" s="109">
        <f>SUM(C3,G3,K3,O3,C31,G31,K31,O31,C59,G59,K59)</f>
        <v>30</v>
      </c>
      <c r="P59" s="110">
        <f>SUM(D3,H3,L3,P3,D31,H31,L31,P31,D59,H59,L59)</f>
        <v>13</v>
      </c>
      <c r="Q59" s="110">
        <f>SUM(E3,I3,M3,Q3,E31,I31,M31,Q31,E59,I59,M59)</f>
        <v>1</v>
      </c>
      <c r="R59" s="111">
        <f>SUM(F3,J3,N3,R3,F31,J31,N31,R31,F59,J59,N59)</f>
        <v>4</v>
      </c>
      <c r="S59" s="112">
        <f>IF(O59=0,0,AVERAGE(P59/O59))</f>
        <v>0.43333333333333335</v>
      </c>
      <c r="U59" s="3" t="s">
        <v>363</v>
      </c>
      <c r="V59" s="51" t="s">
        <v>99</v>
      </c>
      <c r="W59" s="113">
        <v>4</v>
      </c>
      <c r="X59" s="113">
        <v>4</v>
      </c>
      <c r="Y59" s="114">
        <v>0.43333333333333335</v>
      </c>
      <c r="Z59" s="114" t="s">
        <v>260</v>
      </c>
      <c r="AA59" s="114">
        <v>0.5714285714285714</v>
      </c>
      <c r="AB59" s="114" t="s">
        <v>260</v>
      </c>
      <c r="AC59" s="113">
        <v>7</v>
      </c>
      <c r="AD59" s="115">
        <v>0.43333333333333335</v>
      </c>
    </row>
    <row r="60" spans="1:30" x14ac:dyDescent="0.2">
      <c r="A60" s="50" t="str">
        <f t="shared" si="6"/>
        <v>11</v>
      </c>
      <c r="B60" s="51" t="str">
        <f t="shared" si="7"/>
        <v>Joe Higdon</v>
      </c>
      <c r="C60" s="52"/>
      <c r="D60" s="53"/>
      <c r="E60" s="53"/>
      <c r="F60" s="54"/>
      <c r="G60" s="52"/>
      <c r="H60" s="53"/>
      <c r="I60" s="53"/>
      <c r="J60" s="54"/>
      <c r="K60" s="52"/>
      <c r="L60" s="53"/>
      <c r="M60" s="53"/>
      <c r="N60" s="54"/>
      <c r="O60" s="66">
        <f t="shared" ref="O60:R75" si="8">SUM(C4,G4,K4,O4,C32,G32,K32,O32,C60,G60,K60)</f>
        <v>4</v>
      </c>
      <c r="P60" s="67">
        <f t="shared" si="8"/>
        <v>0</v>
      </c>
      <c r="Q60" s="67">
        <f t="shared" si="8"/>
        <v>1</v>
      </c>
      <c r="R60" s="68">
        <f t="shared" si="8"/>
        <v>2</v>
      </c>
      <c r="S60" s="116">
        <f t="shared" ref="S60:S76" si="9">IF(O60=0,0,AVERAGE(P60/O60))</f>
        <v>0</v>
      </c>
      <c r="U60" s="3" t="s">
        <v>299</v>
      </c>
      <c r="V60" s="51" t="s">
        <v>213</v>
      </c>
      <c r="W60" s="113">
        <v>2</v>
      </c>
      <c r="X60" s="113">
        <v>2</v>
      </c>
      <c r="Y60" s="114">
        <v>0</v>
      </c>
      <c r="Z60" s="114" t="s">
        <v>265</v>
      </c>
      <c r="AA60" s="114">
        <v>0.4</v>
      </c>
      <c r="AB60" s="114" t="s">
        <v>260</v>
      </c>
      <c r="AC60" s="113">
        <v>5</v>
      </c>
      <c r="AD60" s="115">
        <v>0</v>
      </c>
    </row>
    <row r="61" spans="1:30" x14ac:dyDescent="0.2">
      <c r="A61" s="50" t="str">
        <f t="shared" si="6"/>
        <v>6</v>
      </c>
      <c r="B61" s="51" t="str">
        <f t="shared" si="7"/>
        <v>Daniel Lowery</v>
      </c>
      <c r="C61" s="52"/>
      <c r="D61" s="53"/>
      <c r="E61" s="53"/>
      <c r="F61" s="54"/>
      <c r="G61" s="52"/>
      <c r="H61" s="53"/>
      <c r="I61" s="53"/>
      <c r="J61" s="54"/>
      <c r="K61" s="52"/>
      <c r="L61" s="53"/>
      <c r="M61" s="53"/>
      <c r="N61" s="54"/>
      <c r="O61" s="66">
        <f t="shared" si="8"/>
        <v>24</v>
      </c>
      <c r="P61" s="67">
        <f t="shared" si="8"/>
        <v>5</v>
      </c>
      <c r="Q61" s="67">
        <f t="shared" si="8"/>
        <v>3</v>
      </c>
      <c r="R61" s="68">
        <f t="shared" si="8"/>
        <v>7</v>
      </c>
      <c r="S61" s="116">
        <f t="shared" si="9"/>
        <v>0.20833333333333334</v>
      </c>
      <c r="U61" s="3" t="s">
        <v>334</v>
      </c>
      <c r="V61" s="51" t="s">
        <v>161</v>
      </c>
      <c r="W61" s="113">
        <v>7</v>
      </c>
      <c r="X61" s="113">
        <v>7</v>
      </c>
      <c r="Y61" s="114">
        <v>0.20833333333333334</v>
      </c>
      <c r="Z61" s="114" t="s">
        <v>260</v>
      </c>
      <c r="AA61" s="114">
        <v>1</v>
      </c>
      <c r="AB61" s="114" t="s">
        <v>260</v>
      </c>
      <c r="AC61" s="113">
        <v>7</v>
      </c>
      <c r="AD61" s="115">
        <v>0.20833333333333334</v>
      </c>
    </row>
    <row r="62" spans="1:30" x14ac:dyDescent="0.2">
      <c r="A62" s="50" t="str">
        <f t="shared" si="6"/>
        <v>10</v>
      </c>
      <c r="B62" s="51" t="str">
        <f t="shared" si="7"/>
        <v>Marcus Morris</v>
      </c>
      <c r="C62" s="52"/>
      <c r="D62" s="53"/>
      <c r="E62" s="53"/>
      <c r="F62" s="54"/>
      <c r="G62" s="52"/>
      <c r="H62" s="53"/>
      <c r="I62" s="53"/>
      <c r="J62" s="54"/>
      <c r="K62" s="52"/>
      <c r="L62" s="53"/>
      <c r="M62" s="53"/>
      <c r="N62" s="54"/>
      <c r="O62" s="66">
        <f t="shared" si="8"/>
        <v>30</v>
      </c>
      <c r="P62" s="67">
        <f t="shared" si="8"/>
        <v>7</v>
      </c>
      <c r="Q62" s="67">
        <f t="shared" si="8"/>
        <v>4</v>
      </c>
      <c r="R62" s="68">
        <f t="shared" si="8"/>
        <v>9</v>
      </c>
      <c r="S62" s="116">
        <f t="shared" si="9"/>
        <v>0.23333333333333334</v>
      </c>
      <c r="U62" s="3" t="s">
        <v>296</v>
      </c>
      <c r="V62" s="51" t="s">
        <v>229</v>
      </c>
      <c r="W62" s="113">
        <v>9</v>
      </c>
      <c r="X62" s="113">
        <v>9</v>
      </c>
      <c r="Y62" s="114">
        <v>0.23333333333333334</v>
      </c>
      <c r="Z62" s="114" t="s">
        <v>260</v>
      </c>
      <c r="AA62" s="114">
        <v>1.2857142857142858</v>
      </c>
      <c r="AB62" s="114" t="s">
        <v>260</v>
      </c>
      <c r="AC62" s="113">
        <v>7</v>
      </c>
      <c r="AD62" s="115">
        <v>0.23333333333333334</v>
      </c>
    </row>
    <row r="63" spans="1:30" x14ac:dyDescent="0.2">
      <c r="A63" s="50" t="str">
        <f t="shared" si="6"/>
        <v>12</v>
      </c>
      <c r="B63" s="51" t="str">
        <f t="shared" si="7"/>
        <v>John Boggs</v>
      </c>
      <c r="C63" s="52"/>
      <c r="D63" s="53"/>
      <c r="E63" s="53"/>
      <c r="F63" s="54"/>
      <c r="G63" s="52"/>
      <c r="H63" s="53"/>
      <c r="I63" s="53"/>
      <c r="J63" s="54"/>
      <c r="K63" s="52"/>
      <c r="L63" s="53"/>
      <c r="M63" s="53"/>
      <c r="N63" s="54"/>
      <c r="O63" s="66">
        <f t="shared" si="8"/>
        <v>26</v>
      </c>
      <c r="P63" s="67">
        <f t="shared" si="8"/>
        <v>8</v>
      </c>
      <c r="Q63" s="67">
        <f t="shared" si="8"/>
        <v>4</v>
      </c>
      <c r="R63" s="68">
        <f t="shared" si="8"/>
        <v>0</v>
      </c>
      <c r="S63" s="116">
        <f t="shared" si="9"/>
        <v>0.30769230769230771</v>
      </c>
      <c r="U63" s="3" t="s">
        <v>333</v>
      </c>
      <c r="V63" s="51" t="s">
        <v>75</v>
      </c>
      <c r="W63" s="113">
        <v>0</v>
      </c>
      <c r="X63" s="113" t="s">
        <v>373</v>
      </c>
      <c r="Y63" s="114">
        <v>0.30769230769230771</v>
      </c>
      <c r="Z63" s="114" t="s">
        <v>260</v>
      </c>
      <c r="AA63" s="114">
        <v>0</v>
      </c>
      <c r="AB63" s="114" t="s">
        <v>260</v>
      </c>
      <c r="AC63" s="113">
        <v>7</v>
      </c>
      <c r="AD63" s="115">
        <v>0.30769230769230771</v>
      </c>
    </row>
    <row r="64" spans="1:30" x14ac:dyDescent="0.2">
      <c r="A64" s="50" t="str">
        <f t="shared" si="6"/>
        <v>7</v>
      </c>
      <c r="B64" s="51" t="str">
        <f t="shared" si="7"/>
        <v>Dave Benney</v>
      </c>
      <c r="C64" s="52"/>
      <c r="D64" s="53"/>
      <c r="E64" s="53"/>
      <c r="F64" s="54"/>
      <c r="G64" s="52"/>
      <c r="H64" s="53"/>
      <c r="I64" s="53"/>
      <c r="J64" s="54"/>
      <c r="K64" s="52"/>
      <c r="L64" s="53"/>
      <c r="M64" s="53"/>
      <c r="N64" s="54"/>
      <c r="O64" s="66">
        <f t="shared" si="8"/>
        <v>23</v>
      </c>
      <c r="P64" s="67">
        <f t="shared" si="8"/>
        <v>7</v>
      </c>
      <c r="Q64" s="67">
        <f t="shared" si="8"/>
        <v>3</v>
      </c>
      <c r="R64" s="68">
        <f t="shared" si="8"/>
        <v>27</v>
      </c>
      <c r="S64" s="116">
        <f t="shared" si="9"/>
        <v>0.30434782608695654</v>
      </c>
      <c r="U64" s="3" t="s">
        <v>302</v>
      </c>
      <c r="V64" s="51" t="s">
        <v>54</v>
      </c>
      <c r="W64" s="113">
        <v>27</v>
      </c>
      <c r="X64" s="113">
        <v>27</v>
      </c>
      <c r="Y64" s="114">
        <v>0.30434782608695654</v>
      </c>
      <c r="Z64" s="114" t="s">
        <v>260</v>
      </c>
      <c r="AA64" s="114">
        <v>3.8571428571428572</v>
      </c>
      <c r="AB64" s="114" t="s">
        <v>260</v>
      </c>
      <c r="AC64" s="113">
        <v>7</v>
      </c>
      <c r="AD64" s="115">
        <v>0.30434782608695654</v>
      </c>
    </row>
    <row r="65" spans="1:30" x14ac:dyDescent="0.2">
      <c r="A65" s="50" t="str">
        <f t="shared" si="6"/>
        <v>15</v>
      </c>
      <c r="B65" s="51" t="str">
        <f t="shared" si="7"/>
        <v>John Lombardo</v>
      </c>
      <c r="C65" s="52"/>
      <c r="D65" s="53"/>
      <c r="E65" s="53"/>
      <c r="F65" s="54"/>
      <c r="G65" s="52"/>
      <c r="H65" s="53"/>
      <c r="I65" s="53"/>
      <c r="J65" s="54"/>
      <c r="K65" s="52"/>
      <c r="L65" s="53"/>
      <c r="M65" s="53"/>
      <c r="N65" s="54"/>
      <c r="O65" s="66">
        <f t="shared" si="8"/>
        <v>6</v>
      </c>
      <c r="P65" s="67">
        <f t="shared" si="8"/>
        <v>0</v>
      </c>
      <c r="Q65" s="67">
        <f t="shared" si="8"/>
        <v>0</v>
      </c>
      <c r="R65" s="68">
        <f t="shared" si="8"/>
        <v>0</v>
      </c>
      <c r="S65" s="116">
        <f t="shared" si="9"/>
        <v>0</v>
      </c>
      <c r="U65" s="3" t="s">
        <v>357</v>
      </c>
      <c r="V65" s="51" t="s">
        <v>76</v>
      </c>
      <c r="W65" s="113">
        <v>0</v>
      </c>
      <c r="X65" s="113" t="s">
        <v>373</v>
      </c>
      <c r="Y65" s="114">
        <v>0</v>
      </c>
      <c r="Z65" s="114" t="s">
        <v>265</v>
      </c>
      <c r="AA65" s="114">
        <v>0</v>
      </c>
      <c r="AB65" s="114" t="s">
        <v>288</v>
      </c>
      <c r="AC65" s="113">
        <v>3</v>
      </c>
      <c r="AD65" s="115">
        <v>0</v>
      </c>
    </row>
    <row r="66" spans="1:30" x14ac:dyDescent="0.2">
      <c r="A66" s="50" t="str">
        <f t="shared" si="6"/>
        <v>3</v>
      </c>
      <c r="B66" s="51" t="str">
        <f t="shared" si="7"/>
        <v>Tony Guy</v>
      </c>
      <c r="C66" s="52"/>
      <c r="D66" s="53"/>
      <c r="E66" s="53"/>
      <c r="F66" s="54"/>
      <c r="G66" s="52"/>
      <c r="H66" s="53"/>
      <c r="I66" s="53"/>
      <c r="J66" s="54"/>
      <c r="K66" s="52"/>
      <c r="L66" s="53"/>
      <c r="M66" s="53"/>
      <c r="N66" s="54"/>
      <c r="O66" s="66">
        <f t="shared" si="8"/>
        <v>17</v>
      </c>
      <c r="P66" s="67">
        <f t="shared" si="8"/>
        <v>2</v>
      </c>
      <c r="Q66" s="67">
        <f t="shared" si="8"/>
        <v>6</v>
      </c>
      <c r="R66" s="68">
        <f t="shared" si="8"/>
        <v>2</v>
      </c>
      <c r="S66" s="116">
        <f t="shared" si="9"/>
        <v>0.11764705882352941</v>
      </c>
      <c r="U66" s="3" t="s">
        <v>345</v>
      </c>
      <c r="V66" s="51" t="s">
        <v>212</v>
      </c>
      <c r="W66" s="113">
        <v>2</v>
      </c>
      <c r="X66" s="113">
        <v>2</v>
      </c>
      <c r="Y66" s="114">
        <v>0.11764705882352941</v>
      </c>
      <c r="Z66" s="114" t="s">
        <v>265</v>
      </c>
      <c r="AA66" s="114">
        <v>0.2857142857142857</v>
      </c>
      <c r="AB66" s="114" t="s">
        <v>260</v>
      </c>
      <c r="AC66" s="113">
        <v>7</v>
      </c>
      <c r="AD66" s="115">
        <v>0.1</v>
      </c>
    </row>
    <row r="67" spans="1:30" x14ac:dyDescent="0.2">
      <c r="A67" s="50" t="str">
        <f t="shared" si="6"/>
        <v>41</v>
      </c>
      <c r="B67" s="51" t="str">
        <f t="shared" si="7"/>
        <v>Stanley Griffin</v>
      </c>
      <c r="C67" s="52"/>
      <c r="D67" s="53"/>
      <c r="E67" s="53"/>
      <c r="F67" s="54"/>
      <c r="G67" s="52"/>
      <c r="H67" s="53"/>
      <c r="I67" s="53"/>
      <c r="J67" s="54"/>
      <c r="K67" s="52"/>
      <c r="L67" s="53"/>
      <c r="M67" s="53"/>
      <c r="N67" s="54"/>
      <c r="O67" s="66">
        <f t="shared" si="8"/>
        <v>0</v>
      </c>
      <c r="P67" s="67">
        <f t="shared" si="8"/>
        <v>0</v>
      </c>
      <c r="Q67" s="67">
        <f t="shared" si="8"/>
        <v>0</v>
      </c>
      <c r="R67" s="68">
        <f t="shared" si="8"/>
        <v>20</v>
      </c>
      <c r="S67" s="116">
        <f t="shared" si="9"/>
        <v>0</v>
      </c>
      <c r="U67" s="3" t="s">
        <v>295</v>
      </c>
      <c r="V67" s="51" t="s">
        <v>73</v>
      </c>
      <c r="W67" s="113">
        <v>20</v>
      </c>
      <c r="X67" s="113">
        <v>20</v>
      </c>
      <c r="Y67" s="114">
        <v>0</v>
      </c>
      <c r="Z67" s="114" t="s">
        <v>265</v>
      </c>
      <c r="AA67" s="114">
        <v>2.8571428571428572</v>
      </c>
      <c r="AB67" s="114" t="s">
        <v>260</v>
      </c>
      <c r="AC67" s="113">
        <v>7</v>
      </c>
      <c r="AD67" s="115">
        <v>0</v>
      </c>
    </row>
    <row r="68" spans="1:30" x14ac:dyDescent="0.2">
      <c r="A68" s="50" t="str">
        <f t="shared" si="6"/>
        <v>18</v>
      </c>
      <c r="B68" s="51" t="str">
        <f t="shared" si="7"/>
        <v>Jean Brown</v>
      </c>
      <c r="C68" s="52"/>
      <c r="D68" s="53"/>
      <c r="E68" s="53"/>
      <c r="F68" s="54"/>
      <c r="G68" s="52"/>
      <c r="H68" s="53"/>
      <c r="I68" s="53"/>
      <c r="J68" s="54"/>
      <c r="K68" s="52"/>
      <c r="L68" s="53"/>
      <c r="M68" s="53"/>
      <c r="N68" s="54"/>
      <c r="O68" s="66">
        <f t="shared" si="8"/>
        <v>1</v>
      </c>
      <c r="P68" s="67">
        <f t="shared" si="8"/>
        <v>0</v>
      </c>
      <c r="Q68" s="67">
        <f t="shared" si="8"/>
        <v>1</v>
      </c>
      <c r="R68" s="68">
        <f t="shared" si="8"/>
        <v>0</v>
      </c>
      <c r="S68" s="116">
        <f t="shared" si="9"/>
        <v>0</v>
      </c>
      <c r="U68" s="3" t="s">
        <v>346</v>
      </c>
      <c r="V68" s="51" t="s">
        <v>230</v>
      </c>
      <c r="W68" s="113">
        <v>0</v>
      </c>
      <c r="X68" s="113" t="s">
        <v>373</v>
      </c>
      <c r="Y68" s="114">
        <v>0</v>
      </c>
      <c r="Z68" s="114" t="s">
        <v>265</v>
      </c>
      <c r="AA68" s="114">
        <v>0</v>
      </c>
      <c r="AB68" s="114" t="s">
        <v>288</v>
      </c>
      <c r="AC68" s="113">
        <v>1</v>
      </c>
      <c r="AD68" s="115">
        <v>0</v>
      </c>
    </row>
    <row r="69" spans="1:30" x14ac:dyDescent="0.2">
      <c r="A69" s="50" t="str">
        <f t="shared" si="6"/>
        <v>25</v>
      </c>
      <c r="B69" s="51" t="str">
        <f t="shared" si="7"/>
        <v>Ron Brown</v>
      </c>
      <c r="C69" s="52"/>
      <c r="D69" s="53"/>
      <c r="E69" s="53"/>
      <c r="F69" s="54"/>
      <c r="G69" s="52"/>
      <c r="H69" s="53"/>
      <c r="I69" s="53"/>
      <c r="J69" s="54"/>
      <c r="K69" s="52"/>
      <c r="L69" s="53"/>
      <c r="M69" s="53"/>
      <c r="N69" s="54"/>
      <c r="O69" s="66">
        <f t="shared" si="8"/>
        <v>5</v>
      </c>
      <c r="P69" s="67">
        <f t="shared" si="8"/>
        <v>0</v>
      </c>
      <c r="Q69" s="67">
        <f t="shared" si="8"/>
        <v>1</v>
      </c>
      <c r="R69" s="68">
        <f t="shared" si="8"/>
        <v>0</v>
      </c>
      <c r="S69" s="116">
        <f t="shared" si="9"/>
        <v>0</v>
      </c>
      <c r="U69" s="3" t="s">
        <v>344</v>
      </c>
      <c r="V69" s="51" t="s">
        <v>227</v>
      </c>
      <c r="W69" s="113">
        <v>0</v>
      </c>
      <c r="X69" s="113" t="s">
        <v>373</v>
      </c>
      <c r="Y69" s="114">
        <v>0</v>
      </c>
      <c r="Z69" s="114" t="s">
        <v>265</v>
      </c>
      <c r="AA69" s="114">
        <v>0</v>
      </c>
      <c r="AB69" s="114" t="s">
        <v>288</v>
      </c>
      <c r="AC69" s="113">
        <v>2</v>
      </c>
      <c r="AD69" s="115">
        <v>0</v>
      </c>
    </row>
    <row r="70" spans="1:30" x14ac:dyDescent="0.2">
      <c r="A70" s="50">
        <f t="shared" si="6"/>
        <v>0</v>
      </c>
      <c r="B70" s="51">
        <f t="shared" si="7"/>
        <v>0</v>
      </c>
      <c r="C70" s="52"/>
      <c r="D70" s="53"/>
      <c r="E70" s="53"/>
      <c r="F70" s="54"/>
      <c r="G70" s="52"/>
      <c r="H70" s="53"/>
      <c r="I70" s="53"/>
      <c r="J70" s="54"/>
      <c r="K70" s="52"/>
      <c r="L70" s="53"/>
      <c r="M70" s="53"/>
      <c r="N70" s="54"/>
      <c r="O70" s="117">
        <f t="shared" si="8"/>
        <v>0</v>
      </c>
      <c r="P70" s="118">
        <f t="shared" si="8"/>
        <v>0</v>
      </c>
      <c r="Q70" s="118">
        <f t="shared" si="8"/>
        <v>0</v>
      </c>
      <c r="R70" s="119">
        <f t="shared" si="8"/>
        <v>0</v>
      </c>
      <c r="S70" s="116">
        <f t="shared" si="9"/>
        <v>0</v>
      </c>
      <c r="U70" s="3">
        <v>0</v>
      </c>
      <c r="V70" s="51">
        <v>0</v>
      </c>
      <c r="W70" s="113">
        <v>0</v>
      </c>
      <c r="X70" s="113" t="s">
        <v>373</v>
      </c>
      <c r="Y70" s="114">
        <v>0</v>
      </c>
      <c r="Z70" s="114" t="s">
        <v>265</v>
      </c>
      <c r="AA70" s="114">
        <v>0</v>
      </c>
      <c r="AB70" s="114" t="s">
        <v>288</v>
      </c>
      <c r="AC70" s="113">
        <v>0</v>
      </c>
      <c r="AD70" s="115">
        <v>0</v>
      </c>
    </row>
    <row r="71" spans="1:30" x14ac:dyDescent="0.2">
      <c r="A71" s="50">
        <f t="shared" si="6"/>
        <v>0</v>
      </c>
      <c r="B71" s="51">
        <f t="shared" si="7"/>
        <v>0</v>
      </c>
      <c r="C71" s="52"/>
      <c r="D71" s="53"/>
      <c r="E71" s="53"/>
      <c r="F71" s="54"/>
      <c r="G71" s="52"/>
      <c r="H71" s="53"/>
      <c r="I71" s="53"/>
      <c r="J71" s="54"/>
      <c r="K71" s="52"/>
      <c r="L71" s="53"/>
      <c r="M71" s="53"/>
      <c r="N71" s="89"/>
      <c r="O71" s="66">
        <f t="shared" si="8"/>
        <v>0</v>
      </c>
      <c r="P71" s="67">
        <f t="shared" si="8"/>
        <v>0</v>
      </c>
      <c r="Q71" s="67">
        <f t="shared" si="8"/>
        <v>0</v>
      </c>
      <c r="R71" s="68">
        <f t="shared" si="8"/>
        <v>0</v>
      </c>
      <c r="S71" s="116">
        <f t="shared" si="9"/>
        <v>0</v>
      </c>
      <c r="U71" s="3">
        <v>0</v>
      </c>
      <c r="V71" s="51">
        <v>0</v>
      </c>
      <c r="W71" s="113">
        <v>0</v>
      </c>
      <c r="X71" s="113" t="s">
        <v>373</v>
      </c>
      <c r="Y71" s="114">
        <v>0</v>
      </c>
      <c r="Z71" s="114" t="s">
        <v>265</v>
      </c>
      <c r="AA71" s="114">
        <v>0</v>
      </c>
      <c r="AB71" s="114" t="s">
        <v>288</v>
      </c>
      <c r="AC71" s="113">
        <v>0</v>
      </c>
      <c r="AD71" s="115">
        <v>0</v>
      </c>
    </row>
    <row r="72" spans="1:30" x14ac:dyDescent="0.2">
      <c r="A72" s="50">
        <f t="shared" si="6"/>
        <v>0</v>
      </c>
      <c r="B72" s="51">
        <f t="shared" si="7"/>
        <v>0</v>
      </c>
      <c r="C72" s="52"/>
      <c r="D72" s="53"/>
      <c r="E72" s="53"/>
      <c r="F72" s="54"/>
      <c r="G72" s="52"/>
      <c r="H72" s="53"/>
      <c r="I72" s="53"/>
      <c r="J72" s="54"/>
      <c r="K72" s="52"/>
      <c r="L72" s="53"/>
      <c r="M72" s="53"/>
      <c r="N72" s="89"/>
      <c r="O72" s="66">
        <f t="shared" si="8"/>
        <v>0</v>
      </c>
      <c r="P72" s="67">
        <f t="shared" si="8"/>
        <v>0</v>
      </c>
      <c r="Q72" s="67">
        <f t="shared" si="8"/>
        <v>0</v>
      </c>
      <c r="R72" s="68">
        <f t="shared" si="8"/>
        <v>0</v>
      </c>
      <c r="S72" s="116">
        <f t="shared" si="9"/>
        <v>0</v>
      </c>
      <c r="U72" s="3">
        <v>0</v>
      </c>
      <c r="V72" s="51">
        <v>0</v>
      </c>
      <c r="W72" s="113">
        <v>0</v>
      </c>
      <c r="X72" s="113" t="s">
        <v>373</v>
      </c>
      <c r="Y72" s="114">
        <v>0</v>
      </c>
      <c r="Z72" s="114" t="s">
        <v>265</v>
      </c>
      <c r="AA72" s="114">
        <v>0</v>
      </c>
      <c r="AB72" s="114" t="s">
        <v>288</v>
      </c>
      <c r="AC72" s="113">
        <v>0</v>
      </c>
      <c r="AD72" s="115">
        <v>0</v>
      </c>
    </row>
    <row r="73" spans="1:30" x14ac:dyDescent="0.2">
      <c r="A73" s="50">
        <f t="shared" si="6"/>
        <v>0</v>
      </c>
      <c r="B73" s="51">
        <f t="shared" si="7"/>
        <v>0</v>
      </c>
      <c r="C73" s="52"/>
      <c r="D73" s="53"/>
      <c r="E73" s="53"/>
      <c r="F73" s="54"/>
      <c r="G73" s="52"/>
      <c r="H73" s="53"/>
      <c r="I73" s="53"/>
      <c r="J73" s="54"/>
      <c r="K73" s="52"/>
      <c r="L73" s="53"/>
      <c r="M73" s="53"/>
      <c r="N73" s="54"/>
      <c r="O73" s="66">
        <f t="shared" si="8"/>
        <v>0</v>
      </c>
      <c r="P73" s="67">
        <f t="shared" si="8"/>
        <v>0</v>
      </c>
      <c r="Q73" s="67">
        <f t="shared" si="8"/>
        <v>0</v>
      </c>
      <c r="R73" s="68">
        <f t="shared" si="8"/>
        <v>0</v>
      </c>
      <c r="S73" s="116">
        <f t="shared" si="9"/>
        <v>0</v>
      </c>
      <c r="U73" s="3">
        <v>0</v>
      </c>
      <c r="V73" s="51">
        <v>0</v>
      </c>
      <c r="W73" s="113">
        <v>0</v>
      </c>
      <c r="X73" s="113" t="s">
        <v>373</v>
      </c>
      <c r="Y73" s="114">
        <v>0</v>
      </c>
      <c r="Z73" s="114" t="s">
        <v>265</v>
      </c>
      <c r="AA73" s="114">
        <v>0</v>
      </c>
      <c r="AB73" s="114" t="s">
        <v>288</v>
      </c>
      <c r="AC73" s="113">
        <v>0</v>
      </c>
      <c r="AD73" s="115">
        <v>0</v>
      </c>
    </row>
    <row r="74" spans="1:30" x14ac:dyDescent="0.2">
      <c r="A74" s="50">
        <f t="shared" si="6"/>
        <v>0</v>
      </c>
      <c r="B74" s="51">
        <f t="shared" si="7"/>
        <v>0</v>
      </c>
      <c r="C74" s="120"/>
      <c r="D74" s="121"/>
      <c r="E74" s="121"/>
      <c r="F74" s="122"/>
      <c r="G74" s="120"/>
      <c r="H74" s="121"/>
      <c r="I74" s="121"/>
      <c r="J74" s="122"/>
      <c r="K74" s="120"/>
      <c r="L74" s="121"/>
      <c r="M74" s="121"/>
      <c r="N74" s="122"/>
      <c r="O74" s="66">
        <f t="shared" si="8"/>
        <v>0</v>
      </c>
      <c r="P74" s="67">
        <f t="shared" si="8"/>
        <v>0</v>
      </c>
      <c r="Q74" s="67">
        <f t="shared" si="8"/>
        <v>0</v>
      </c>
      <c r="R74" s="68">
        <f t="shared" si="8"/>
        <v>0</v>
      </c>
      <c r="S74" s="116">
        <f t="shared" si="9"/>
        <v>0</v>
      </c>
      <c r="U74" s="3">
        <v>0</v>
      </c>
      <c r="V74" s="51">
        <v>0</v>
      </c>
      <c r="W74" s="113">
        <v>0</v>
      </c>
      <c r="X74" s="113" t="s">
        <v>373</v>
      </c>
      <c r="Y74" s="114">
        <v>0</v>
      </c>
      <c r="Z74" s="114" t="s">
        <v>265</v>
      </c>
      <c r="AA74" s="114">
        <v>0</v>
      </c>
      <c r="AB74" s="114" t="s">
        <v>288</v>
      </c>
      <c r="AC74" s="113">
        <v>0</v>
      </c>
      <c r="AD74" s="115">
        <v>0</v>
      </c>
    </row>
    <row r="75" spans="1:30" x14ac:dyDescent="0.2">
      <c r="A75" s="50">
        <f t="shared" si="6"/>
        <v>0</v>
      </c>
      <c r="B75" s="51">
        <f t="shared" si="7"/>
        <v>0</v>
      </c>
      <c r="C75" s="52"/>
      <c r="D75" s="53"/>
      <c r="E75" s="53"/>
      <c r="F75" s="54"/>
      <c r="G75" s="52"/>
      <c r="H75" s="53"/>
      <c r="I75" s="53"/>
      <c r="J75" s="54"/>
      <c r="K75" s="52"/>
      <c r="L75" s="53"/>
      <c r="M75" s="53"/>
      <c r="N75" s="89"/>
      <c r="O75" s="66">
        <f t="shared" si="8"/>
        <v>0</v>
      </c>
      <c r="P75" s="67">
        <f t="shared" si="8"/>
        <v>0</v>
      </c>
      <c r="Q75" s="67">
        <f t="shared" si="8"/>
        <v>0</v>
      </c>
      <c r="R75" s="68">
        <f t="shared" si="8"/>
        <v>0</v>
      </c>
      <c r="S75" s="116">
        <f t="shared" si="9"/>
        <v>0</v>
      </c>
      <c r="U75" s="3">
        <v>0</v>
      </c>
      <c r="V75" s="51">
        <v>0</v>
      </c>
      <c r="W75" s="113">
        <v>0</v>
      </c>
      <c r="X75" s="113" t="s">
        <v>373</v>
      </c>
      <c r="Y75" s="114">
        <v>0</v>
      </c>
      <c r="Z75" s="114" t="s">
        <v>265</v>
      </c>
      <c r="AA75" s="114">
        <v>0</v>
      </c>
      <c r="AB75" s="114" t="s">
        <v>288</v>
      </c>
      <c r="AC75" s="113">
        <v>0</v>
      </c>
      <c r="AD75" s="115">
        <v>0</v>
      </c>
    </row>
    <row r="76" spans="1:30" x14ac:dyDescent="0.2">
      <c r="A76" s="50">
        <f t="shared" si="6"/>
        <v>0</v>
      </c>
      <c r="B76" s="51">
        <f t="shared" si="7"/>
        <v>0</v>
      </c>
      <c r="C76" s="52"/>
      <c r="D76" s="53"/>
      <c r="E76" s="53"/>
      <c r="F76" s="54"/>
      <c r="G76" s="52"/>
      <c r="H76" s="53"/>
      <c r="I76" s="53"/>
      <c r="J76" s="54"/>
      <c r="K76" s="52"/>
      <c r="L76" s="53"/>
      <c r="M76" s="53"/>
      <c r="N76" s="89"/>
      <c r="O76" s="66">
        <f t="shared" ref="O76:R76" si="10">SUM(C20,G20,K20,O20,C48,G48,K48,O48,C76,G76,K76)</f>
        <v>0</v>
      </c>
      <c r="P76" s="67">
        <f t="shared" si="10"/>
        <v>0</v>
      </c>
      <c r="Q76" s="67">
        <f t="shared" si="10"/>
        <v>0</v>
      </c>
      <c r="R76" s="68">
        <f t="shared" si="10"/>
        <v>0</v>
      </c>
      <c r="S76" s="116">
        <f t="shared" si="9"/>
        <v>0</v>
      </c>
      <c r="U76" s="3">
        <v>0</v>
      </c>
      <c r="V76" s="51">
        <v>0</v>
      </c>
      <c r="W76" s="113">
        <v>0</v>
      </c>
      <c r="X76" s="113" t="s">
        <v>373</v>
      </c>
      <c r="Y76" s="114">
        <v>0</v>
      </c>
      <c r="Z76" s="114" t="s">
        <v>265</v>
      </c>
      <c r="AA76" s="114">
        <v>0</v>
      </c>
      <c r="AB76" s="114" t="s">
        <v>288</v>
      </c>
      <c r="AC76" s="113">
        <v>0</v>
      </c>
      <c r="AD76" s="115">
        <v>0</v>
      </c>
    </row>
    <row r="77" spans="1:30" ht="13.5" thickBot="1" x14ac:dyDescent="0.25">
      <c r="A77" s="50"/>
      <c r="B77" s="56"/>
      <c r="C77" s="57"/>
      <c r="D77" s="58"/>
      <c r="E77" s="58"/>
      <c r="F77" s="59"/>
      <c r="G77" s="57"/>
      <c r="H77" s="58"/>
      <c r="I77" s="58"/>
      <c r="J77" s="59"/>
      <c r="K77" s="57"/>
      <c r="L77" s="58"/>
      <c r="M77" s="58"/>
      <c r="N77" s="92"/>
      <c r="O77" s="123"/>
      <c r="P77" s="124"/>
      <c r="Q77" s="124"/>
      <c r="R77" s="125"/>
      <c r="S77" s="126"/>
      <c r="V77" s="127"/>
      <c r="W77" s="128"/>
      <c r="X77" s="128"/>
      <c r="Y77" s="129"/>
      <c r="Z77" s="129"/>
      <c r="AA77" s="129"/>
      <c r="AB77" s="129"/>
      <c r="AC77" s="130"/>
    </row>
    <row r="78" spans="1:30" x14ac:dyDescent="0.2">
      <c r="A78" s="1" t="s">
        <v>4</v>
      </c>
      <c r="B78" s="131" t="str">
        <f>B50</f>
        <v>Darnell Booker</v>
      </c>
      <c r="C78" s="61"/>
      <c r="D78" s="62"/>
      <c r="E78" s="62"/>
      <c r="F78" s="63"/>
      <c r="G78" s="132"/>
      <c r="H78" s="133"/>
      <c r="I78" s="133"/>
      <c r="J78" s="134"/>
      <c r="K78" s="132"/>
      <c r="L78" s="133"/>
      <c r="M78" s="133"/>
      <c r="N78" s="134"/>
      <c r="O78" s="73">
        <f t="shared" ref="O78:Q81" si="11">SUM(C22,G22,K22,O22,C50,G50,K50,O50,C78,G78,K78)</f>
        <v>166</v>
      </c>
      <c r="P78" s="62">
        <f t="shared" si="11"/>
        <v>42</v>
      </c>
      <c r="Q78" s="135">
        <f t="shared" si="11"/>
        <v>24</v>
      </c>
      <c r="R78" s="136"/>
      <c r="S78" s="137">
        <f>SUM(Q78/O78)</f>
        <v>0.14457831325301204</v>
      </c>
      <c r="V78" s="67" t="s">
        <v>319</v>
      </c>
      <c r="W78" s="113">
        <v>71</v>
      </c>
      <c r="X78" s="113">
        <v>71</v>
      </c>
      <c r="Y78" s="130"/>
      <c r="Z78" s="130"/>
      <c r="AA78" s="130"/>
      <c r="AB78" s="130"/>
      <c r="AC78" s="39"/>
    </row>
    <row r="79" spans="1:30" x14ac:dyDescent="0.2">
      <c r="A79" s="28"/>
      <c r="B79" s="138">
        <f>B51</f>
        <v>0</v>
      </c>
      <c r="C79" s="52"/>
      <c r="D79" s="53"/>
      <c r="E79" s="53"/>
      <c r="F79" s="54"/>
      <c r="G79" s="52"/>
      <c r="H79" s="53"/>
      <c r="I79" s="53"/>
      <c r="J79" s="54"/>
      <c r="K79" s="52"/>
      <c r="L79" s="53"/>
      <c r="M79" s="53"/>
      <c r="N79" s="54"/>
      <c r="O79" s="66">
        <f t="shared" si="11"/>
        <v>0</v>
      </c>
      <c r="P79" s="67">
        <f t="shared" si="11"/>
        <v>0</v>
      </c>
      <c r="Q79" s="67">
        <f t="shared" si="11"/>
        <v>0</v>
      </c>
      <c r="R79" s="68"/>
      <c r="S79" s="139" t="e">
        <f>SUM(Q79/O79)</f>
        <v>#DIV/0!</v>
      </c>
      <c r="V79" s="40" t="s">
        <v>320</v>
      </c>
      <c r="W79" s="39"/>
      <c r="X79" s="39"/>
      <c r="Y79" s="140">
        <v>0.43333333333333335</v>
      </c>
      <c r="Z79" s="140"/>
      <c r="AA79" s="140">
        <v>3.8571428571428572</v>
      </c>
      <c r="AB79" s="140"/>
      <c r="AC79" s="39"/>
    </row>
    <row r="80" spans="1:30" x14ac:dyDescent="0.2">
      <c r="A80" s="28"/>
      <c r="B80" s="138">
        <f>B52</f>
        <v>0</v>
      </c>
      <c r="C80" s="52"/>
      <c r="D80" s="53"/>
      <c r="E80" s="53"/>
      <c r="F80" s="54"/>
      <c r="G80" s="52"/>
      <c r="H80" s="53"/>
      <c r="I80" s="53"/>
      <c r="J80" s="54"/>
      <c r="K80" s="52"/>
      <c r="L80" s="53"/>
      <c r="M80" s="53"/>
      <c r="N80" s="54"/>
      <c r="O80" s="66">
        <f t="shared" si="11"/>
        <v>0</v>
      </c>
      <c r="P80" s="67">
        <f t="shared" si="11"/>
        <v>0</v>
      </c>
      <c r="Q80" s="67">
        <f t="shared" si="11"/>
        <v>0</v>
      </c>
      <c r="R80" s="68"/>
      <c r="S80" s="139" t="e">
        <f>SUM(Q80/O80)</f>
        <v>#DIV/0!</v>
      </c>
      <c r="V80" s="40"/>
      <c r="W80" s="39"/>
      <c r="X80" s="39"/>
      <c r="Y80" s="140"/>
      <c r="Z80" s="140"/>
      <c r="AA80" s="140"/>
      <c r="AB80" s="140"/>
      <c r="AC80" s="39"/>
    </row>
    <row r="81" spans="1:29" ht="13.5" thickBot="1" x14ac:dyDescent="0.25">
      <c r="A81" s="28"/>
      <c r="B81" s="138">
        <f>B53</f>
        <v>0</v>
      </c>
      <c r="C81" s="141"/>
      <c r="D81" s="142"/>
      <c r="E81" s="142"/>
      <c r="F81" s="143"/>
      <c r="G81" s="141"/>
      <c r="H81" s="142"/>
      <c r="I81" s="142"/>
      <c r="J81" s="143"/>
      <c r="K81" s="141"/>
      <c r="L81" s="142"/>
      <c r="M81" s="142"/>
      <c r="N81" s="143"/>
      <c r="O81" s="144">
        <f t="shared" si="11"/>
        <v>0</v>
      </c>
      <c r="P81" s="145">
        <f t="shared" si="11"/>
        <v>0</v>
      </c>
      <c r="Q81" s="145">
        <f t="shared" si="11"/>
        <v>0</v>
      </c>
      <c r="R81" s="146"/>
      <c r="S81" s="147" t="e">
        <f>SUM(Q81/O81)</f>
        <v>#DIV/0!</v>
      </c>
      <c r="V81" s="40"/>
      <c r="W81" s="39"/>
      <c r="X81" s="39"/>
      <c r="Y81" s="140"/>
      <c r="Z81" s="140"/>
      <c r="AA81" s="140"/>
      <c r="AB81" s="140"/>
      <c r="AC81" s="39"/>
    </row>
    <row r="82" spans="1:29" ht="13.5" thickBot="1" x14ac:dyDescent="0.25">
      <c r="A82" s="1"/>
      <c r="B82" s="69" t="s">
        <v>304</v>
      </c>
      <c r="C82" s="70">
        <f t="shared" ref="C82:R82" si="12">SUM(C59:C76)</f>
        <v>0</v>
      </c>
      <c r="D82" s="70">
        <f t="shared" si="12"/>
        <v>0</v>
      </c>
      <c r="E82" s="70">
        <f t="shared" si="12"/>
        <v>0</v>
      </c>
      <c r="F82" s="70">
        <f t="shared" si="12"/>
        <v>0</v>
      </c>
      <c r="G82" s="70">
        <f t="shared" si="12"/>
        <v>0</v>
      </c>
      <c r="H82" s="70">
        <f t="shared" si="12"/>
        <v>0</v>
      </c>
      <c r="I82" s="70">
        <f t="shared" si="12"/>
        <v>0</v>
      </c>
      <c r="J82" s="70">
        <f t="shared" si="12"/>
        <v>0</v>
      </c>
      <c r="K82" s="70">
        <f t="shared" si="12"/>
        <v>0</v>
      </c>
      <c r="L82" s="70">
        <f t="shared" si="12"/>
        <v>0</v>
      </c>
      <c r="M82" s="70">
        <f t="shared" si="12"/>
        <v>0</v>
      </c>
      <c r="N82" s="70">
        <f t="shared" si="12"/>
        <v>0</v>
      </c>
      <c r="O82" s="70">
        <f t="shared" si="12"/>
        <v>166</v>
      </c>
      <c r="P82" s="70">
        <f t="shared" si="12"/>
        <v>42</v>
      </c>
      <c r="Q82" s="70">
        <f t="shared" si="12"/>
        <v>24</v>
      </c>
      <c r="R82" s="70">
        <f t="shared" si="12"/>
        <v>71</v>
      </c>
      <c r="S82" s="148">
        <f>AVERAGE(P82/O82)</f>
        <v>0.25301204819277107</v>
      </c>
      <c r="Y82" s="39"/>
      <c r="Z82" s="39"/>
    </row>
    <row r="83" spans="1:29" ht="13.5" thickBot="1" x14ac:dyDescent="0.25">
      <c r="A83" s="1"/>
      <c r="B83" s="69" t="s">
        <v>305</v>
      </c>
      <c r="C83" s="70">
        <f>SUM(O55,C82)</f>
        <v>166</v>
      </c>
      <c r="D83" s="70">
        <f>SUM(P55,D82)</f>
        <v>42</v>
      </c>
      <c r="E83" s="70">
        <f>SUM(Q55,E82)</f>
        <v>24</v>
      </c>
      <c r="F83" s="70">
        <f>SUM(R55,F82)</f>
        <v>71</v>
      </c>
      <c r="G83" s="70">
        <f t="shared" ref="G83:M83" si="13">SUM(C83,G82)</f>
        <v>166</v>
      </c>
      <c r="H83" s="70">
        <f t="shared" si="13"/>
        <v>42</v>
      </c>
      <c r="I83" s="70">
        <f t="shared" si="13"/>
        <v>24</v>
      </c>
      <c r="J83" s="70">
        <f t="shared" si="13"/>
        <v>71</v>
      </c>
      <c r="K83" s="70">
        <f t="shared" si="13"/>
        <v>166</v>
      </c>
      <c r="L83" s="70">
        <f t="shared" si="13"/>
        <v>42</v>
      </c>
      <c r="M83" s="70">
        <f t="shared" si="13"/>
        <v>24</v>
      </c>
      <c r="N83" s="70">
        <f>SUM(AA27,N82)</f>
        <v>0</v>
      </c>
      <c r="O83" s="149"/>
      <c r="P83" s="150"/>
      <c r="Q83" s="150"/>
      <c r="R83" s="150"/>
      <c r="S83" s="151"/>
      <c r="Y83" s="39"/>
      <c r="Z83" s="39"/>
      <c r="AC83" s="39"/>
    </row>
    <row r="84" spans="1:29" ht="13.5" thickBot="1" x14ac:dyDescent="0.25">
      <c r="B84" s="101" t="s">
        <v>306</v>
      </c>
      <c r="C84" s="152"/>
      <c r="D84" s="153"/>
      <c r="E84" s="153"/>
      <c r="F84" s="154"/>
      <c r="G84" s="152"/>
      <c r="H84" s="153"/>
      <c r="I84" s="153"/>
      <c r="J84" s="154"/>
      <c r="K84" s="152"/>
      <c r="L84" s="153"/>
      <c r="M84" s="153"/>
      <c r="N84" s="154"/>
      <c r="O84" s="152"/>
      <c r="P84" s="153"/>
      <c r="Q84" s="153">
        <f>SUM(E28,I28,M28,Q28,E56,I56,M56,Q56,E84,I84,M84)</f>
        <v>0</v>
      </c>
      <c r="R84" s="154"/>
      <c r="S84" s="24">
        <f>1-(P82/(O82-Q82))</f>
        <v>0.70422535211267601</v>
      </c>
      <c r="V84" s="190" t="s">
        <v>321</v>
      </c>
      <c r="W84" s="191"/>
      <c r="X84" s="192"/>
      <c r="Y84" s="39"/>
      <c r="Z84" s="39"/>
      <c r="AA84" s="155" t="s">
        <v>322</v>
      </c>
      <c r="AB84" s="155"/>
      <c r="AC84" s="39"/>
    </row>
    <row r="85" spans="1:29" x14ac:dyDescent="0.2">
      <c r="V85" s="156" t="s">
        <v>323</v>
      </c>
      <c r="W85" s="130"/>
      <c r="X85" s="157"/>
      <c r="Y85" s="39"/>
      <c r="Z85" s="39"/>
      <c r="AA85" s="155" t="s">
        <v>324</v>
      </c>
      <c r="AB85" s="155"/>
      <c r="AC85" s="39"/>
    </row>
    <row r="86" spans="1:29" x14ac:dyDescent="0.2">
      <c r="A86" s="40" t="s">
        <v>325</v>
      </c>
      <c r="C86" s="53">
        <f>MAX(AC59:AC76)</f>
        <v>7</v>
      </c>
      <c r="E86" s="155" t="s">
        <v>326</v>
      </c>
      <c r="V86" s="156" t="s">
        <v>327</v>
      </c>
      <c r="W86" s="130" t="s">
        <v>263</v>
      </c>
      <c r="X86" s="158">
        <v>0.85542168674698793</v>
      </c>
      <c r="Y86" s="39" t="s">
        <v>260</v>
      </c>
      <c r="Z86" s="39"/>
      <c r="AA86" s="155" t="s">
        <v>328</v>
      </c>
      <c r="AB86" s="155"/>
      <c r="AC86" s="39"/>
    </row>
    <row r="87" spans="1:29" x14ac:dyDescent="0.2">
      <c r="E87" s="155"/>
      <c r="V87" s="156" t="s">
        <v>327</v>
      </c>
      <c r="W87" s="130">
        <v>0</v>
      </c>
      <c r="X87" s="159" t="e">
        <v>#DIV/0!</v>
      </c>
      <c r="Y87" s="39" t="s">
        <v>279</v>
      </c>
      <c r="Z87" s="39"/>
      <c r="AA87" s="39"/>
      <c r="AB87" s="39"/>
      <c r="AC87" s="39"/>
    </row>
    <row r="88" spans="1:29" x14ac:dyDescent="0.2">
      <c r="V88" s="156" t="s">
        <v>327</v>
      </c>
      <c r="W88" s="130">
        <v>0</v>
      </c>
      <c r="X88" s="159" t="e">
        <v>#DIV/0!</v>
      </c>
      <c r="Y88" s="39" t="s">
        <v>279</v>
      </c>
    </row>
    <row r="89" spans="1:29" x14ac:dyDescent="0.2">
      <c r="V89" s="160" t="s">
        <v>327</v>
      </c>
      <c r="W89" s="161">
        <v>0</v>
      </c>
      <c r="X89" s="162" t="e">
        <v>#DIV/0!</v>
      </c>
      <c r="Y89" s="39" t="s">
        <v>279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59" priority="5" stopIfTrue="1" operator="equal">
      <formula>$Y$79</formula>
    </cfRule>
  </conditionalFormatting>
  <conditionalFormatting sqref="AA59:AB74 AA77:AB77">
    <cfRule type="cellIs" dxfId="58" priority="6" stopIfTrue="1" operator="equal">
      <formula>$AA$79</formula>
    </cfRule>
  </conditionalFormatting>
  <conditionalFormatting sqref="Y75:Z75">
    <cfRule type="cellIs" dxfId="57" priority="3" stopIfTrue="1" operator="equal">
      <formula>$Y$79</formula>
    </cfRule>
  </conditionalFormatting>
  <conditionalFormatting sqref="AA75:AB75">
    <cfRule type="cellIs" dxfId="56" priority="4" stopIfTrue="1" operator="equal">
      <formula>$AA$79</formula>
    </cfRule>
  </conditionalFormatting>
  <conditionalFormatting sqref="Y76:Z76">
    <cfRule type="cellIs" dxfId="55" priority="1" stopIfTrue="1" operator="equal">
      <formula>$Y$79</formula>
    </cfRule>
  </conditionalFormatting>
  <conditionalFormatting sqref="AA76:AB76">
    <cfRule type="cellIs" dxfId="54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24"/>
    <col min="2" max="2" width="18.140625" style="24" customWidth="1"/>
    <col min="3" max="18" width="5.28515625" style="24" customWidth="1"/>
    <col min="19" max="19" width="18" style="24" customWidth="1"/>
    <col min="20" max="21" width="9.140625" style="24"/>
    <col min="22" max="22" width="20.5703125" style="24" customWidth="1"/>
    <col min="23" max="24" width="9.28515625" style="24" bestFit="1" customWidth="1"/>
    <col min="25" max="25" width="9.42578125" style="24" bestFit="1" customWidth="1"/>
    <col min="26" max="26" width="9.140625" style="24"/>
    <col min="27" max="27" width="12.140625" style="24" customWidth="1"/>
    <col min="28" max="28" width="9.140625" style="24"/>
    <col min="29" max="29" width="9.28515625" style="24" bestFit="1" customWidth="1"/>
    <col min="30" max="16384" width="9.140625" style="24"/>
  </cols>
  <sheetData>
    <row r="1" spans="1:19" ht="13.5" thickBot="1" x14ac:dyDescent="0.25">
      <c r="A1" s="43" t="s">
        <v>289</v>
      </c>
      <c r="B1" s="44" t="s">
        <v>290</v>
      </c>
      <c r="C1" s="186" t="s">
        <v>250</v>
      </c>
      <c r="D1" s="187"/>
      <c r="E1" s="188"/>
      <c r="F1" s="45">
        <v>8</v>
      </c>
      <c r="G1" s="186" t="s">
        <v>247</v>
      </c>
      <c r="H1" s="187"/>
      <c r="I1" s="188"/>
      <c r="J1" s="45">
        <v>7</v>
      </c>
      <c r="K1" s="186" t="s">
        <v>256</v>
      </c>
      <c r="L1" s="187"/>
      <c r="M1" s="188"/>
      <c r="N1" s="45">
        <v>0</v>
      </c>
      <c r="O1" s="186" t="s">
        <v>330</v>
      </c>
      <c r="P1" s="187"/>
      <c r="Q1" s="188"/>
      <c r="R1" s="45">
        <v>5</v>
      </c>
      <c r="S1" s="46"/>
    </row>
    <row r="2" spans="1:19" ht="13.5" thickBot="1" x14ac:dyDescent="0.25">
      <c r="A2" s="47" t="s">
        <v>291</v>
      </c>
      <c r="B2" s="44" t="s">
        <v>292</v>
      </c>
      <c r="C2" s="48" t="s">
        <v>0</v>
      </c>
      <c r="D2" s="48" t="s">
        <v>1</v>
      </c>
      <c r="E2" s="48" t="s">
        <v>2</v>
      </c>
      <c r="F2" s="48" t="s">
        <v>3</v>
      </c>
      <c r="G2" s="48" t="s">
        <v>0</v>
      </c>
      <c r="H2" s="48" t="s">
        <v>1</v>
      </c>
      <c r="I2" s="48" t="s">
        <v>2</v>
      </c>
      <c r="J2" s="48" t="s">
        <v>3</v>
      </c>
      <c r="K2" s="48" t="s">
        <v>0</v>
      </c>
      <c r="L2" s="48" t="s">
        <v>1</v>
      </c>
      <c r="M2" s="48" t="s">
        <v>2</v>
      </c>
      <c r="N2" s="48" t="s">
        <v>3</v>
      </c>
      <c r="O2" s="48" t="s">
        <v>0</v>
      </c>
      <c r="P2" s="48" t="s">
        <v>1</v>
      </c>
      <c r="Q2" s="48" t="s">
        <v>2</v>
      </c>
      <c r="R2" s="48" t="s">
        <v>3</v>
      </c>
      <c r="S2" s="49"/>
    </row>
    <row r="3" spans="1:19" x14ac:dyDescent="0.2">
      <c r="A3" s="50" t="s">
        <v>294</v>
      </c>
      <c r="B3" s="51" t="s">
        <v>136</v>
      </c>
      <c r="C3" s="52">
        <v>2</v>
      </c>
      <c r="D3" s="53">
        <v>0</v>
      </c>
      <c r="E3" s="53">
        <v>1</v>
      </c>
      <c r="F3" s="54">
        <v>0</v>
      </c>
      <c r="G3" s="52"/>
      <c r="H3" s="53"/>
      <c r="I3" s="53"/>
      <c r="J3" s="54"/>
      <c r="K3" s="52">
        <v>4</v>
      </c>
      <c r="L3" s="53">
        <v>0</v>
      </c>
      <c r="M3" s="53">
        <v>3</v>
      </c>
      <c r="N3" s="54">
        <v>0</v>
      </c>
      <c r="O3" s="52">
        <v>3</v>
      </c>
      <c r="P3" s="53">
        <v>0</v>
      </c>
      <c r="Q3" s="53">
        <v>1</v>
      </c>
      <c r="R3" s="54">
        <v>0</v>
      </c>
      <c r="S3" s="55"/>
    </row>
    <row r="4" spans="1:19" x14ac:dyDescent="0.2">
      <c r="A4" s="50" t="s">
        <v>300</v>
      </c>
      <c r="B4" s="51" t="s">
        <v>95</v>
      </c>
      <c r="C4" s="52">
        <v>1</v>
      </c>
      <c r="D4" s="53">
        <v>0</v>
      </c>
      <c r="E4" s="53">
        <v>1</v>
      </c>
      <c r="F4" s="54">
        <v>0</v>
      </c>
      <c r="G4" s="52">
        <v>2</v>
      </c>
      <c r="H4" s="53">
        <v>0</v>
      </c>
      <c r="I4" s="53">
        <v>2</v>
      </c>
      <c r="J4" s="54">
        <v>0</v>
      </c>
      <c r="K4" s="52">
        <v>1</v>
      </c>
      <c r="L4" s="53">
        <v>0</v>
      </c>
      <c r="M4" s="53">
        <v>1</v>
      </c>
      <c r="N4" s="54">
        <v>0</v>
      </c>
      <c r="O4" s="52"/>
      <c r="P4" s="53"/>
      <c r="Q4" s="53"/>
      <c r="R4" s="54"/>
      <c r="S4" s="55"/>
    </row>
    <row r="5" spans="1:19" x14ac:dyDescent="0.2">
      <c r="A5" s="50" t="s">
        <v>362</v>
      </c>
      <c r="B5" s="51" t="s">
        <v>102</v>
      </c>
      <c r="C5" s="52">
        <v>4</v>
      </c>
      <c r="D5" s="53">
        <v>0</v>
      </c>
      <c r="E5" s="53">
        <v>2</v>
      </c>
      <c r="F5" s="54">
        <v>6</v>
      </c>
      <c r="G5" s="52">
        <v>4</v>
      </c>
      <c r="H5" s="53">
        <v>0</v>
      </c>
      <c r="I5" s="53">
        <v>4</v>
      </c>
      <c r="J5" s="54">
        <v>5</v>
      </c>
      <c r="K5" s="52">
        <v>6</v>
      </c>
      <c r="L5" s="53">
        <v>0</v>
      </c>
      <c r="M5" s="53">
        <v>3</v>
      </c>
      <c r="N5" s="54">
        <v>6</v>
      </c>
      <c r="O5" s="52">
        <v>4</v>
      </c>
      <c r="P5" s="53">
        <v>0</v>
      </c>
      <c r="Q5" s="53">
        <v>1</v>
      </c>
      <c r="R5" s="54">
        <v>3</v>
      </c>
      <c r="S5" s="55"/>
    </row>
    <row r="6" spans="1:19" x14ac:dyDescent="0.2">
      <c r="A6" s="50" t="s">
        <v>364</v>
      </c>
      <c r="B6" s="51" t="s">
        <v>137</v>
      </c>
      <c r="C6" s="52">
        <v>3</v>
      </c>
      <c r="D6" s="53">
        <v>1</v>
      </c>
      <c r="E6" s="53">
        <v>0</v>
      </c>
      <c r="F6" s="54">
        <v>4</v>
      </c>
      <c r="G6" s="52">
        <v>4</v>
      </c>
      <c r="H6" s="53">
        <v>2</v>
      </c>
      <c r="I6" s="53">
        <v>1</v>
      </c>
      <c r="J6" s="54">
        <v>0</v>
      </c>
      <c r="K6" s="52">
        <v>5</v>
      </c>
      <c r="L6" s="53">
        <v>1</v>
      </c>
      <c r="M6" s="53">
        <v>2</v>
      </c>
      <c r="N6" s="54">
        <v>3</v>
      </c>
      <c r="O6" s="52">
        <v>3</v>
      </c>
      <c r="P6" s="53">
        <v>0</v>
      </c>
      <c r="Q6" s="53">
        <v>1</v>
      </c>
      <c r="R6" s="54">
        <v>1</v>
      </c>
      <c r="S6" s="55" t="s">
        <v>297</v>
      </c>
    </row>
    <row r="7" spans="1:19" x14ac:dyDescent="0.2">
      <c r="A7" s="50" t="s">
        <v>302</v>
      </c>
      <c r="B7" s="51" t="s">
        <v>187</v>
      </c>
      <c r="C7" s="52">
        <v>3</v>
      </c>
      <c r="D7" s="53">
        <v>0</v>
      </c>
      <c r="E7" s="53">
        <v>3</v>
      </c>
      <c r="F7" s="54">
        <v>1</v>
      </c>
      <c r="G7" s="52">
        <v>2</v>
      </c>
      <c r="H7" s="53">
        <v>0</v>
      </c>
      <c r="I7" s="53">
        <v>0</v>
      </c>
      <c r="J7" s="54">
        <v>0</v>
      </c>
      <c r="K7" s="52">
        <v>4</v>
      </c>
      <c r="L7" s="53">
        <v>0</v>
      </c>
      <c r="M7" s="53">
        <v>2</v>
      </c>
      <c r="N7" s="54">
        <v>0</v>
      </c>
      <c r="O7" s="52">
        <v>3</v>
      </c>
      <c r="P7" s="53">
        <v>0</v>
      </c>
      <c r="Q7" s="53">
        <v>1</v>
      </c>
      <c r="R7" s="54">
        <v>3</v>
      </c>
      <c r="S7" s="55"/>
    </row>
    <row r="8" spans="1:19" x14ac:dyDescent="0.2">
      <c r="A8" s="50" t="s">
        <v>332</v>
      </c>
      <c r="B8" s="51" t="s">
        <v>207</v>
      </c>
      <c r="C8" s="52">
        <v>3</v>
      </c>
      <c r="D8" s="53">
        <v>0</v>
      </c>
      <c r="E8" s="53">
        <v>3</v>
      </c>
      <c r="F8" s="54">
        <v>2</v>
      </c>
      <c r="G8" s="52">
        <v>4</v>
      </c>
      <c r="H8" s="53">
        <v>0</v>
      </c>
      <c r="I8" s="53">
        <v>2</v>
      </c>
      <c r="J8" s="54">
        <v>0</v>
      </c>
      <c r="K8" s="52">
        <v>3</v>
      </c>
      <c r="L8" s="53">
        <v>0</v>
      </c>
      <c r="M8" s="53">
        <v>2</v>
      </c>
      <c r="N8" s="54">
        <v>0</v>
      </c>
      <c r="O8" s="52">
        <v>3</v>
      </c>
      <c r="P8" s="53">
        <v>0</v>
      </c>
      <c r="Q8" s="53">
        <v>1</v>
      </c>
      <c r="R8" s="54">
        <v>1</v>
      </c>
      <c r="S8" s="55"/>
    </row>
    <row r="9" spans="1:19" x14ac:dyDescent="0.2">
      <c r="A9" s="50" t="s">
        <v>334</v>
      </c>
      <c r="B9" s="169" t="s">
        <v>188</v>
      </c>
      <c r="C9" s="52">
        <v>1</v>
      </c>
      <c r="D9" s="53">
        <v>0</v>
      </c>
      <c r="E9" s="53">
        <v>0</v>
      </c>
      <c r="F9" s="54">
        <v>0</v>
      </c>
      <c r="G9" s="52">
        <v>3</v>
      </c>
      <c r="H9" s="53">
        <v>1</v>
      </c>
      <c r="I9" s="53">
        <v>1</v>
      </c>
      <c r="J9" s="54">
        <v>2</v>
      </c>
      <c r="K9" s="52">
        <v>4</v>
      </c>
      <c r="L9" s="53">
        <v>0</v>
      </c>
      <c r="M9" s="53">
        <v>3</v>
      </c>
      <c r="N9" s="54">
        <v>0</v>
      </c>
      <c r="O9" s="52">
        <v>3</v>
      </c>
      <c r="P9" s="53">
        <v>1</v>
      </c>
      <c r="Q9" s="53">
        <v>1</v>
      </c>
      <c r="R9" s="54">
        <v>1</v>
      </c>
      <c r="S9" s="55"/>
    </row>
    <row r="10" spans="1:19" x14ac:dyDescent="0.2">
      <c r="A10" s="50" t="s">
        <v>301</v>
      </c>
      <c r="B10" s="51" t="s">
        <v>189</v>
      </c>
      <c r="C10" s="52">
        <v>1</v>
      </c>
      <c r="D10" s="53">
        <v>0</v>
      </c>
      <c r="E10" s="53">
        <v>1</v>
      </c>
      <c r="F10" s="54">
        <v>0</v>
      </c>
      <c r="G10" s="52">
        <v>3</v>
      </c>
      <c r="H10" s="53">
        <v>1</v>
      </c>
      <c r="I10" s="53">
        <v>1</v>
      </c>
      <c r="J10" s="54">
        <v>0</v>
      </c>
      <c r="K10" s="52">
        <v>4</v>
      </c>
      <c r="L10" s="53">
        <v>0</v>
      </c>
      <c r="M10" s="53">
        <v>4</v>
      </c>
      <c r="N10" s="54">
        <v>1</v>
      </c>
      <c r="O10" s="52"/>
      <c r="P10" s="53"/>
      <c r="Q10" s="53"/>
      <c r="R10" s="54"/>
      <c r="S10" s="55"/>
    </row>
    <row r="11" spans="1:19" x14ac:dyDescent="0.2">
      <c r="A11" s="50" t="s">
        <v>298</v>
      </c>
      <c r="B11" s="51" t="s">
        <v>216</v>
      </c>
      <c r="C11" s="52">
        <v>1</v>
      </c>
      <c r="D11" s="53">
        <v>0</v>
      </c>
      <c r="E11" s="53">
        <v>1</v>
      </c>
      <c r="F11" s="54">
        <v>0</v>
      </c>
      <c r="G11" s="52"/>
      <c r="H11" s="53"/>
      <c r="I11" s="53"/>
      <c r="J11" s="54"/>
      <c r="K11" s="52">
        <v>2</v>
      </c>
      <c r="L11" s="53">
        <v>0</v>
      </c>
      <c r="M11" s="53">
        <v>0</v>
      </c>
      <c r="N11" s="54">
        <v>0</v>
      </c>
      <c r="O11" s="52"/>
      <c r="P11" s="53"/>
      <c r="Q11" s="53"/>
      <c r="R11" s="54"/>
      <c r="S11" s="55"/>
    </row>
    <row r="12" spans="1:19" x14ac:dyDescent="0.2">
      <c r="A12" s="50"/>
      <c r="B12" s="51"/>
      <c r="C12" s="52"/>
      <c r="D12" s="53"/>
      <c r="E12" s="53"/>
      <c r="F12" s="54"/>
      <c r="G12" s="52"/>
      <c r="H12" s="53"/>
      <c r="I12" s="53"/>
      <c r="J12" s="54"/>
      <c r="K12" s="52"/>
      <c r="L12" s="53"/>
      <c r="M12" s="53"/>
      <c r="N12" s="54"/>
      <c r="O12" s="52"/>
      <c r="P12" s="53"/>
      <c r="Q12" s="53"/>
      <c r="R12" s="54"/>
      <c r="S12" s="55"/>
    </row>
    <row r="13" spans="1:19" x14ac:dyDescent="0.2">
      <c r="A13" s="50"/>
      <c r="B13" s="169"/>
      <c r="C13" s="52"/>
      <c r="D13" s="53"/>
      <c r="E13" s="53"/>
      <c r="F13" s="54"/>
      <c r="G13" s="52"/>
      <c r="H13" s="53"/>
      <c r="I13" s="53"/>
      <c r="J13" s="54"/>
      <c r="K13" s="52"/>
      <c r="L13" s="53"/>
      <c r="M13" s="53"/>
      <c r="N13" s="54"/>
      <c r="O13" s="52"/>
      <c r="P13" s="53"/>
      <c r="Q13" s="53"/>
      <c r="R13" s="54"/>
      <c r="S13" s="55"/>
    </row>
    <row r="14" spans="1:19" x14ac:dyDescent="0.2">
      <c r="A14" s="50"/>
      <c r="B14" s="51"/>
      <c r="C14" s="52"/>
      <c r="D14" s="53"/>
      <c r="E14" s="53"/>
      <c r="F14" s="54"/>
      <c r="G14" s="52"/>
      <c r="H14" s="53"/>
      <c r="I14" s="53"/>
      <c r="J14" s="54"/>
      <c r="K14" s="52"/>
      <c r="L14" s="53"/>
      <c r="M14" s="53"/>
      <c r="N14" s="54"/>
      <c r="O14" s="52"/>
      <c r="P14" s="53"/>
      <c r="Q14" s="53"/>
      <c r="R14" s="54"/>
      <c r="S14" s="55"/>
    </row>
    <row r="15" spans="1:19" x14ac:dyDescent="0.2">
      <c r="A15" s="50"/>
      <c r="B15" s="51"/>
      <c r="C15" s="52"/>
      <c r="D15" s="53"/>
      <c r="E15" s="53"/>
      <c r="F15" s="54"/>
      <c r="G15" s="52"/>
      <c r="H15" s="53"/>
      <c r="I15" s="53"/>
      <c r="J15" s="54"/>
      <c r="K15" s="52"/>
      <c r="L15" s="53"/>
      <c r="M15" s="53"/>
      <c r="N15" s="54"/>
      <c r="O15" s="52"/>
      <c r="P15" s="53"/>
      <c r="Q15" s="53"/>
      <c r="R15" s="54"/>
      <c r="S15" s="55"/>
    </row>
    <row r="16" spans="1:19" x14ac:dyDescent="0.2">
      <c r="A16" s="50"/>
      <c r="B16" s="169"/>
      <c r="C16" s="52"/>
      <c r="D16" s="53"/>
      <c r="E16" s="53"/>
      <c r="F16" s="54"/>
      <c r="G16" s="52"/>
      <c r="H16" s="53"/>
      <c r="I16" s="53"/>
      <c r="J16" s="54"/>
      <c r="K16" s="52"/>
      <c r="L16" s="53"/>
      <c r="M16" s="53"/>
      <c r="N16" s="54"/>
      <c r="O16" s="52"/>
      <c r="P16" s="53"/>
      <c r="Q16" s="53"/>
      <c r="R16" s="54"/>
      <c r="S16" s="55" t="s">
        <v>297</v>
      </c>
    </row>
    <row r="17" spans="1:24" x14ac:dyDescent="0.2">
      <c r="A17" s="50"/>
      <c r="B17" s="51"/>
      <c r="C17" s="52"/>
      <c r="D17" s="53"/>
      <c r="E17" s="53"/>
      <c r="F17" s="54"/>
      <c r="G17" s="52"/>
      <c r="H17" s="53"/>
      <c r="I17" s="53"/>
      <c r="J17" s="54"/>
      <c r="K17" s="52"/>
      <c r="L17" s="53"/>
      <c r="M17" s="53"/>
      <c r="N17" s="54"/>
      <c r="O17" s="52"/>
      <c r="P17" s="53"/>
      <c r="Q17" s="53"/>
      <c r="R17" s="54"/>
      <c r="S17" s="55"/>
    </row>
    <row r="18" spans="1:24" x14ac:dyDescent="0.2">
      <c r="A18" s="50"/>
      <c r="B18" s="51"/>
      <c r="C18" s="52"/>
      <c r="D18" s="53"/>
      <c r="E18" s="53"/>
      <c r="F18" s="54"/>
      <c r="G18" s="52"/>
      <c r="H18" s="53"/>
      <c r="I18" s="53"/>
      <c r="J18" s="54"/>
      <c r="K18" s="52"/>
      <c r="L18" s="53"/>
      <c r="M18" s="53"/>
      <c r="N18" s="54"/>
      <c r="O18" s="52"/>
      <c r="P18" s="53"/>
      <c r="Q18" s="53"/>
      <c r="R18" s="54"/>
      <c r="S18" s="55"/>
    </row>
    <row r="19" spans="1:24" x14ac:dyDescent="0.2">
      <c r="A19" s="50"/>
      <c r="B19" s="51"/>
      <c r="C19" s="52"/>
      <c r="D19" s="53"/>
      <c r="E19" s="53"/>
      <c r="F19" s="54"/>
      <c r="G19" s="52"/>
      <c r="H19" s="53"/>
      <c r="I19" s="53"/>
      <c r="J19" s="54"/>
      <c r="K19" s="52"/>
      <c r="L19" s="53"/>
      <c r="M19" s="53"/>
      <c r="N19" s="54"/>
      <c r="O19" s="52"/>
      <c r="P19" s="53"/>
      <c r="Q19" s="53"/>
      <c r="R19" s="54"/>
      <c r="S19" s="55"/>
    </row>
    <row r="20" spans="1:24" x14ac:dyDescent="0.2">
      <c r="A20" s="50"/>
      <c r="B20" s="51"/>
      <c r="C20" s="52"/>
      <c r="D20" s="53"/>
      <c r="E20" s="53"/>
      <c r="F20" s="54"/>
      <c r="G20" s="52"/>
      <c r="H20" s="53"/>
      <c r="I20" s="53"/>
      <c r="J20" s="54"/>
      <c r="K20" s="52"/>
      <c r="L20" s="53"/>
      <c r="M20" s="53"/>
      <c r="N20" s="54"/>
      <c r="O20" s="52"/>
      <c r="P20" s="53"/>
      <c r="Q20" s="53"/>
      <c r="R20" s="54"/>
      <c r="S20" s="55"/>
    </row>
    <row r="21" spans="1:24" ht="13.5" thickBot="1" x14ac:dyDescent="0.25">
      <c r="A21" s="50"/>
      <c r="B21" s="56"/>
      <c r="C21" s="57"/>
      <c r="D21" s="58"/>
      <c r="E21" s="58"/>
      <c r="F21" s="59"/>
      <c r="G21" s="57"/>
      <c r="H21" s="58"/>
      <c r="I21" s="58"/>
      <c r="J21" s="59"/>
      <c r="K21" s="57"/>
      <c r="L21" s="58"/>
      <c r="M21" s="58"/>
      <c r="N21" s="59"/>
      <c r="O21" s="57"/>
      <c r="P21" s="58"/>
      <c r="Q21" s="58"/>
      <c r="R21" s="59"/>
      <c r="S21" s="55"/>
    </row>
    <row r="22" spans="1:24" x14ac:dyDescent="0.2">
      <c r="A22" s="1" t="s">
        <v>4</v>
      </c>
      <c r="B22" s="60" t="s">
        <v>275</v>
      </c>
      <c r="C22" s="61">
        <v>19</v>
      </c>
      <c r="D22" s="62">
        <v>1</v>
      </c>
      <c r="E22" s="62">
        <v>12</v>
      </c>
      <c r="F22" s="63">
        <v>13</v>
      </c>
      <c r="G22" s="61">
        <v>22</v>
      </c>
      <c r="H22" s="62">
        <v>4</v>
      </c>
      <c r="I22" s="62">
        <v>11</v>
      </c>
      <c r="J22" s="63">
        <v>7</v>
      </c>
      <c r="K22" s="61">
        <v>33</v>
      </c>
      <c r="L22" s="62">
        <v>1</v>
      </c>
      <c r="M22" s="62">
        <v>20</v>
      </c>
      <c r="N22" s="63">
        <v>10</v>
      </c>
      <c r="O22" s="61">
        <v>3</v>
      </c>
      <c r="P22" s="62">
        <v>0</v>
      </c>
      <c r="Q22" s="62">
        <v>2</v>
      </c>
      <c r="R22" s="63">
        <v>9</v>
      </c>
      <c r="S22" s="64"/>
    </row>
    <row r="23" spans="1:24" x14ac:dyDescent="0.2">
      <c r="A23" s="1"/>
      <c r="B23" s="65" t="s">
        <v>281</v>
      </c>
      <c r="C23" s="66"/>
      <c r="D23" s="67"/>
      <c r="E23" s="67"/>
      <c r="F23" s="68"/>
      <c r="G23" s="66"/>
      <c r="H23" s="67"/>
      <c r="I23" s="67"/>
      <c r="J23" s="68"/>
      <c r="K23" s="66"/>
      <c r="L23" s="67"/>
      <c r="M23" s="67"/>
      <c r="N23" s="68"/>
      <c r="O23" s="66">
        <v>16</v>
      </c>
      <c r="P23" s="67">
        <v>1</v>
      </c>
      <c r="Q23" s="67">
        <v>4</v>
      </c>
      <c r="R23" s="68"/>
      <c r="S23" s="64"/>
    </row>
    <row r="24" spans="1:24" x14ac:dyDescent="0.2">
      <c r="A24" s="1"/>
      <c r="B24" s="95"/>
      <c r="C24" s="66"/>
      <c r="D24" s="67"/>
      <c r="E24" s="67"/>
      <c r="F24" s="68"/>
      <c r="G24" s="66"/>
      <c r="H24" s="67"/>
      <c r="I24" s="67"/>
      <c r="J24" s="68"/>
      <c r="K24" s="66"/>
      <c r="L24" s="67"/>
      <c r="M24" s="67"/>
      <c r="N24" s="68"/>
      <c r="O24" s="66"/>
      <c r="P24" s="67"/>
      <c r="Q24" s="67"/>
      <c r="R24" s="68"/>
      <c r="S24" s="64"/>
    </row>
    <row r="25" spans="1:24" ht="13.5" thickBot="1" x14ac:dyDescent="0.25">
      <c r="A25" s="1"/>
      <c r="B25" s="95"/>
      <c r="C25" s="66"/>
      <c r="D25" s="67"/>
      <c r="E25" s="67"/>
      <c r="F25" s="68"/>
      <c r="G25" s="66"/>
      <c r="H25" s="67"/>
      <c r="I25" s="67"/>
      <c r="J25" s="68"/>
      <c r="K25" s="66"/>
      <c r="L25" s="67"/>
      <c r="M25" s="67"/>
      <c r="N25" s="68"/>
      <c r="O25" s="66"/>
      <c r="P25" s="67"/>
      <c r="Q25" s="67"/>
      <c r="R25" s="68"/>
      <c r="S25" s="64"/>
    </row>
    <row r="26" spans="1:24" ht="13.5" thickBot="1" x14ac:dyDescent="0.25">
      <c r="A26" s="1"/>
      <c r="B26" s="69" t="s">
        <v>304</v>
      </c>
      <c r="C26" s="70">
        <f t="shared" ref="C26:R26" si="0">SUM(C3:C20)</f>
        <v>19</v>
      </c>
      <c r="D26" s="70">
        <f t="shared" si="0"/>
        <v>1</v>
      </c>
      <c r="E26" s="70">
        <f t="shared" si="0"/>
        <v>12</v>
      </c>
      <c r="F26" s="70">
        <f t="shared" si="0"/>
        <v>13</v>
      </c>
      <c r="G26" s="70">
        <f t="shared" si="0"/>
        <v>22</v>
      </c>
      <c r="H26" s="70">
        <f t="shared" si="0"/>
        <v>4</v>
      </c>
      <c r="I26" s="70">
        <f t="shared" si="0"/>
        <v>11</v>
      </c>
      <c r="J26" s="70">
        <f t="shared" si="0"/>
        <v>7</v>
      </c>
      <c r="K26" s="70">
        <f t="shared" si="0"/>
        <v>33</v>
      </c>
      <c r="L26" s="70">
        <f t="shared" si="0"/>
        <v>1</v>
      </c>
      <c r="M26" s="70">
        <f t="shared" si="0"/>
        <v>20</v>
      </c>
      <c r="N26" s="70">
        <f t="shared" si="0"/>
        <v>10</v>
      </c>
      <c r="O26" s="70">
        <f t="shared" si="0"/>
        <v>19</v>
      </c>
      <c r="P26" s="70">
        <f t="shared" si="0"/>
        <v>1</v>
      </c>
      <c r="Q26" s="70">
        <f t="shared" si="0"/>
        <v>6</v>
      </c>
      <c r="R26" s="70">
        <f t="shared" si="0"/>
        <v>9</v>
      </c>
      <c r="S26" s="64"/>
    </row>
    <row r="27" spans="1:24" ht="13.5" thickBot="1" x14ac:dyDescent="0.25">
      <c r="A27" s="1"/>
      <c r="B27" s="69" t="s">
        <v>305</v>
      </c>
      <c r="C27" s="71">
        <f>C26</f>
        <v>19</v>
      </c>
      <c r="D27" s="71">
        <f>D26</f>
        <v>1</v>
      </c>
      <c r="E27" s="71">
        <f>E26</f>
        <v>12</v>
      </c>
      <c r="F27" s="71">
        <f>F26</f>
        <v>13</v>
      </c>
      <c r="G27" s="71">
        <f t="shared" ref="G27:R27" si="1">SUM(C27,G26)</f>
        <v>41</v>
      </c>
      <c r="H27" s="71">
        <f t="shared" si="1"/>
        <v>5</v>
      </c>
      <c r="I27" s="71">
        <f t="shared" si="1"/>
        <v>23</v>
      </c>
      <c r="J27" s="71">
        <f t="shared" si="1"/>
        <v>20</v>
      </c>
      <c r="K27" s="71">
        <f t="shared" si="1"/>
        <v>74</v>
      </c>
      <c r="L27" s="71">
        <f t="shared" si="1"/>
        <v>6</v>
      </c>
      <c r="M27" s="71">
        <f t="shared" si="1"/>
        <v>43</v>
      </c>
      <c r="N27" s="71">
        <f t="shared" si="1"/>
        <v>30</v>
      </c>
      <c r="O27" s="72">
        <f t="shared" si="1"/>
        <v>93</v>
      </c>
      <c r="P27" s="71">
        <f t="shared" si="1"/>
        <v>7</v>
      </c>
      <c r="Q27" s="71">
        <f t="shared" si="1"/>
        <v>49</v>
      </c>
      <c r="R27" s="73">
        <f t="shared" si="1"/>
        <v>39</v>
      </c>
      <c r="S27" s="64"/>
    </row>
    <row r="28" spans="1:24" ht="13.5" thickBot="1" x14ac:dyDescent="0.25">
      <c r="A28" s="74"/>
      <c r="B28" s="75" t="s">
        <v>306</v>
      </c>
      <c r="C28" s="76"/>
      <c r="D28" s="77"/>
      <c r="E28" s="77">
        <v>0</v>
      </c>
      <c r="F28" s="77"/>
      <c r="G28" s="76"/>
      <c r="H28" s="77"/>
      <c r="I28" s="77">
        <v>0</v>
      </c>
      <c r="J28" s="77"/>
      <c r="K28" s="76"/>
      <c r="L28" s="77"/>
      <c r="M28" s="77">
        <v>0</v>
      </c>
      <c r="N28" s="77"/>
      <c r="O28" s="76"/>
      <c r="P28" s="77"/>
      <c r="Q28" s="77">
        <v>0</v>
      </c>
      <c r="R28" s="77"/>
      <c r="S28" s="78"/>
    </row>
    <row r="29" spans="1:24" ht="13.5" customHeight="1" thickBot="1" x14ac:dyDescent="0.3">
      <c r="A29" s="43" t="s">
        <v>289</v>
      </c>
      <c r="B29" s="44" t="s">
        <v>290</v>
      </c>
      <c r="C29" s="186" t="s">
        <v>249</v>
      </c>
      <c r="D29" s="187"/>
      <c r="E29" s="188"/>
      <c r="F29" s="45">
        <v>5</v>
      </c>
      <c r="G29" s="186" t="s">
        <v>256</v>
      </c>
      <c r="H29" s="187"/>
      <c r="I29" s="188"/>
      <c r="J29" s="45">
        <v>0</v>
      </c>
      <c r="K29" s="186" t="s">
        <v>244</v>
      </c>
      <c r="L29" s="187"/>
      <c r="M29" s="188"/>
      <c r="N29" s="45">
        <v>3</v>
      </c>
      <c r="O29" s="193"/>
      <c r="P29" s="187"/>
      <c r="Q29" s="188"/>
      <c r="R29" s="170"/>
      <c r="S29" s="79"/>
      <c r="U29" s="80"/>
      <c r="V29" s="81"/>
      <c r="W29" s="80"/>
      <c r="X29" s="80"/>
    </row>
    <row r="30" spans="1:24" ht="13.5" thickBot="1" x14ac:dyDescent="0.25">
      <c r="A30" s="47" t="s">
        <v>291</v>
      </c>
      <c r="B30" s="44" t="s">
        <v>292</v>
      </c>
      <c r="C30" s="48" t="s">
        <v>0</v>
      </c>
      <c r="D30" s="48" t="s">
        <v>1</v>
      </c>
      <c r="E30" s="48" t="s">
        <v>2</v>
      </c>
      <c r="F30" s="48" t="s">
        <v>3</v>
      </c>
      <c r="G30" s="48" t="s">
        <v>0</v>
      </c>
      <c r="H30" s="48" t="s">
        <v>1</v>
      </c>
      <c r="I30" s="48" t="s">
        <v>2</v>
      </c>
      <c r="J30" s="48" t="s">
        <v>3</v>
      </c>
      <c r="K30" s="48" t="s">
        <v>0</v>
      </c>
      <c r="L30" s="48" t="s">
        <v>1</v>
      </c>
      <c r="M30" s="48" t="s">
        <v>2</v>
      </c>
      <c r="N30" s="48" t="s">
        <v>3</v>
      </c>
      <c r="O30" s="82" t="s">
        <v>0</v>
      </c>
      <c r="P30" s="48" t="s">
        <v>1</v>
      </c>
      <c r="Q30" s="48" t="s">
        <v>2</v>
      </c>
      <c r="R30" s="83" t="s">
        <v>3</v>
      </c>
      <c r="S30" s="49"/>
      <c r="U30" s="80"/>
      <c r="V30" s="80"/>
      <c r="W30" s="80"/>
      <c r="X30" s="80"/>
    </row>
    <row r="31" spans="1:24" x14ac:dyDescent="0.2">
      <c r="A31" s="50" t="str">
        <f t="shared" ref="A31:B46" si="2">A3</f>
        <v>9</v>
      </c>
      <c r="B31" s="51" t="str">
        <f t="shared" si="2"/>
        <v>Nautica Whitehead</v>
      </c>
      <c r="C31" s="52">
        <v>2</v>
      </c>
      <c r="D31" s="53">
        <v>0</v>
      </c>
      <c r="E31" s="53">
        <v>0</v>
      </c>
      <c r="F31" s="54">
        <v>0</v>
      </c>
      <c r="G31" s="52">
        <v>2</v>
      </c>
      <c r="H31" s="53">
        <v>0</v>
      </c>
      <c r="I31" s="53">
        <v>1</v>
      </c>
      <c r="J31" s="54">
        <v>0</v>
      </c>
      <c r="K31" s="52">
        <v>3</v>
      </c>
      <c r="L31" s="53">
        <v>0</v>
      </c>
      <c r="M31" s="53">
        <v>1</v>
      </c>
      <c r="N31" s="54">
        <v>0</v>
      </c>
      <c r="O31" s="87"/>
      <c r="P31" s="53"/>
      <c r="Q31" s="53"/>
      <c r="R31" s="89"/>
      <c r="S31" s="55"/>
      <c r="T31" s="5"/>
      <c r="U31" s="2"/>
      <c r="V31" s="85"/>
      <c r="W31" s="2"/>
      <c r="X31" s="80"/>
    </row>
    <row r="32" spans="1:24" ht="12.75" customHeight="1" x14ac:dyDescent="0.2">
      <c r="A32" s="50" t="str">
        <f t="shared" si="2"/>
        <v>8</v>
      </c>
      <c r="B32" s="51" t="str">
        <f t="shared" si="2"/>
        <v>Steve Ryan</v>
      </c>
      <c r="C32" s="52"/>
      <c r="D32" s="53"/>
      <c r="E32" s="53"/>
      <c r="F32" s="54"/>
      <c r="G32" s="52"/>
      <c r="H32" s="53"/>
      <c r="I32" s="53"/>
      <c r="J32" s="54"/>
      <c r="K32" s="52"/>
      <c r="L32" s="53"/>
      <c r="M32" s="53"/>
      <c r="N32" s="54"/>
      <c r="O32" s="87"/>
      <c r="P32" s="53"/>
      <c r="Q32" s="53"/>
      <c r="R32" s="89"/>
      <c r="S32" s="55"/>
      <c r="T32" s="5"/>
      <c r="U32" s="3"/>
      <c r="V32" s="80"/>
      <c r="W32" s="80"/>
      <c r="X32" s="80"/>
    </row>
    <row r="33" spans="1:24" ht="12.75" customHeight="1" x14ac:dyDescent="0.2">
      <c r="A33" s="50" t="str">
        <f t="shared" si="2"/>
        <v>17</v>
      </c>
      <c r="B33" s="51" t="str">
        <f t="shared" si="2"/>
        <v>John Patterson</v>
      </c>
      <c r="C33" s="52">
        <v>4</v>
      </c>
      <c r="D33" s="53">
        <v>1</v>
      </c>
      <c r="E33" s="53">
        <v>3</v>
      </c>
      <c r="F33" s="54">
        <v>5</v>
      </c>
      <c r="G33" s="52">
        <v>4</v>
      </c>
      <c r="H33" s="53">
        <v>1</v>
      </c>
      <c r="I33" s="53">
        <v>2</v>
      </c>
      <c r="J33" s="54">
        <v>2</v>
      </c>
      <c r="K33" s="52">
        <v>3</v>
      </c>
      <c r="L33" s="53">
        <v>0</v>
      </c>
      <c r="M33" s="53">
        <v>1</v>
      </c>
      <c r="N33" s="54">
        <v>4</v>
      </c>
      <c r="O33" s="87"/>
      <c r="P33" s="53"/>
      <c r="Q33" s="53"/>
      <c r="R33" s="89"/>
      <c r="S33" s="55"/>
      <c r="T33" s="5"/>
      <c r="U33" s="3"/>
      <c r="V33" s="80"/>
      <c r="W33" s="80"/>
      <c r="X33" s="80"/>
    </row>
    <row r="34" spans="1:24" ht="12.75" customHeight="1" x14ac:dyDescent="0.2">
      <c r="A34" s="50" t="str">
        <f t="shared" si="2"/>
        <v>26</v>
      </c>
      <c r="B34" s="51" t="str">
        <f t="shared" si="2"/>
        <v>Lewis Thompson</v>
      </c>
      <c r="C34" s="52">
        <v>4</v>
      </c>
      <c r="D34" s="53">
        <v>2</v>
      </c>
      <c r="E34" s="53">
        <v>1</v>
      </c>
      <c r="F34" s="54">
        <v>2</v>
      </c>
      <c r="G34" s="52">
        <v>4</v>
      </c>
      <c r="H34" s="53">
        <v>1</v>
      </c>
      <c r="I34" s="53">
        <v>3</v>
      </c>
      <c r="J34" s="54">
        <v>3</v>
      </c>
      <c r="K34" s="52">
        <v>3</v>
      </c>
      <c r="L34" s="53">
        <v>0</v>
      </c>
      <c r="M34" s="53">
        <v>2</v>
      </c>
      <c r="N34" s="54">
        <v>0</v>
      </c>
      <c r="O34" s="87"/>
      <c r="P34" s="53"/>
      <c r="Q34" s="53"/>
      <c r="R34" s="89"/>
      <c r="S34" s="55"/>
      <c r="T34" s="5"/>
      <c r="U34" s="3"/>
      <c r="V34" s="80"/>
      <c r="W34" s="86"/>
      <c r="X34" s="80"/>
    </row>
    <row r="35" spans="1:24" ht="12.75" customHeight="1" x14ac:dyDescent="0.2">
      <c r="A35" s="50" t="str">
        <f t="shared" si="2"/>
        <v>7</v>
      </c>
      <c r="B35" s="51" t="str">
        <f t="shared" si="2"/>
        <v>Lori Trujillo</v>
      </c>
      <c r="C35" s="52">
        <v>4</v>
      </c>
      <c r="D35" s="53">
        <v>0</v>
      </c>
      <c r="E35" s="53">
        <v>3</v>
      </c>
      <c r="F35" s="54">
        <v>2</v>
      </c>
      <c r="G35" s="52">
        <v>4</v>
      </c>
      <c r="H35" s="53">
        <v>0</v>
      </c>
      <c r="I35" s="53">
        <v>1</v>
      </c>
      <c r="J35" s="54">
        <v>0</v>
      </c>
      <c r="K35" s="52">
        <v>3</v>
      </c>
      <c r="L35" s="53">
        <v>0</v>
      </c>
      <c r="M35" s="53">
        <v>1</v>
      </c>
      <c r="N35" s="54">
        <v>0</v>
      </c>
      <c r="O35" s="87"/>
      <c r="P35" s="53"/>
      <c r="Q35" s="53"/>
      <c r="R35" s="89"/>
      <c r="S35" s="55"/>
      <c r="T35" s="5"/>
      <c r="U35" s="3"/>
      <c r="V35" s="80"/>
      <c r="W35" s="86"/>
      <c r="X35" s="80"/>
    </row>
    <row r="36" spans="1:24" ht="12.75" customHeight="1" x14ac:dyDescent="0.2">
      <c r="A36" s="50" t="str">
        <f t="shared" si="2"/>
        <v>16</v>
      </c>
      <c r="B36" s="51" t="str">
        <f t="shared" si="2"/>
        <v>Carrie Chapman</v>
      </c>
      <c r="C36" s="52">
        <v>4</v>
      </c>
      <c r="D36" s="53">
        <v>1</v>
      </c>
      <c r="E36" s="53">
        <v>1</v>
      </c>
      <c r="F36" s="54">
        <v>0</v>
      </c>
      <c r="G36" s="52">
        <v>4</v>
      </c>
      <c r="H36" s="53">
        <v>1</v>
      </c>
      <c r="I36" s="53">
        <v>3</v>
      </c>
      <c r="J36" s="54">
        <v>0</v>
      </c>
      <c r="K36" s="52">
        <v>3</v>
      </c>
      <c r="L36" s="53">
        <v>0</v>
      </c>
      <c r="M36" s="53">
        <v>3</v>
      </c>
      <c r="N36" s="54">
        <v>0</v>
      </c>
      <c r="O36" s="87"/>
      <c r="P36" s="53"/>
      <c r="Q36" s="53"/>
      <c r="R36" s="89"/>
      <c r="S36" s="55" t="s">
        <v>297</v>
      </c>
      <c r="U36" s="3"/>
      <c r="V36" s="80"/>
      <c r="W36" s="86"/>
      <c r="X36" s="80"/>
    </row>
    <row r="37" spans="1:24" ht="12.75" customHeight="1" x14ac:dyDescent="0.2">
      <c r="A37" s="50" t="str">
        <f t="shared" si="2"/>
        <v>6</v>
      </c>
      <c r="B37" s="51" t="str">
        <f t="shared" si="2"/>
        <v>Casey Bahn</v>
      </c>
      <c r="C37" s="52">
        <v>3</v>
      </c>
      <c r="D37" s="53">
        <v>0</v>
      </c>
      <c r="E37" s="53">
        <v>2</v>
      </c>
      <c r="F37" s="54">
        <v>1</v>
      </c>
      <c r="G37" s="52">
        <v>3</v>
      </c>
      <c r="H37" s="53">
        <v>1</v>
      </c>
      <c r="I37" s="53">
        <v>0</v>
      </c>
      <c r="J37" s="54">
        <v>0</v>
      </c>
      <c r="K37" s="52">
        <v>3</v>
      </c>
      <c r="L37" s="53">
        <v>0</v>
      </c>
      <c r="M37" s="53">
        <v>1</v>
      </c>
      <c r="N37" s="54">
        <v>0</v>
      </c>
      <c r="O37" s="87"/>
      <c r="P37" s="53"/>
      <c r="Q37" s="53"/>
      <c r="R37" s="89"/>
      <c r="S37" s="55"/>
      <c r="U37" s="3"/>
      <c r="V37" s="80"/>
      <c r="W37" s="86"/>
      <c r="X37" s="80"/>
    </row>
    <row r="38" spans="1:24" ht="12.75" customHeight="1" x14ac:dyDescent="0.2">
      <c r="A38" s="50" t="str">
        <f t="shared" si="2"/>
        <v>4</v>
      </c>
      <c r="B38" s="51" t="str">
        <f t="shared" si="2"/>
        <v>James Cheek</v>
      </c>
      <c r="C38" s="52"/>
      <c r="D38" s="53"/>
      <c r="E38" s="53"/>
      <c r="F38" s="54"/>
      <c r="G38" s="52"/>
      <c r="H38" s="53"/>
      <c r="I38" s="53"/>
      <c r="J38" s="54"/>
      <c r="K38" s="52"/>
      <c r="L38" s="53"/>
      <c r="M38" s="53"/>
      <c r="N38" s="54"/>
      <c r="O38" s="87"/>
      <c r="P38" s="53"/>
      <c r="Q38" s="53"/>
      <c r="R38" s="89"/>
      <c r="S38" s="55"/>
      <c r="U38" s="3"/>
      <c r="V38" s="80"/>
      <c r="W38" s="86"/>
      <c r="X38" s="80"/>
    </row>
    <row r="39" spans="1:24" ht="12.75" customHeight="1" x14ac:dyDescent="0.2">
      <c r="A39" s="50" t="str">
        <f t="shared" si="2"/>
        <v>2</v>
      </c>
      <c r="B39" s="51" t="str">
        <f t="shared" si="2"/>
        <v>Vivian Ver Heur</v>
      </c>
      <c r="C39" s="52">
        <v>1</v>
      </c>
      <c r="D39" s="53">
        <v>0</v>
      </c>
      <c r="E39" s="53">
        <v>1</v>
      </c>
      <c r="F39" s="54">
        <v>0</v>
      </c>
      <c r="G39" s="52">
        <v>1</v>
      </c>
      <c r="H39" s="53">
        <v>0</v>
      </c>
      <c r="I39" s="53">
        <v>1</v>
      </c>
      <c r="J39" s="54">
        <v>0</v>
      </c>
      <c r="K39" s="52"/>
      <c r="L39" s="53"/>
      <c r="M39" s="53"/>
      <c r="N39" s="54"/>
      <c r="O39" s="87"/>
      <c r="P39" s="53"/>
      <c r="Q39" s="53"/>
      <c r="R39" s="89"/>
      <c r="S39" s="55"/>
      <c r="U39" s="3"/>
      <c r="V39" s="80"/>
      <c r="W39" s="86"/>
      <c r="X39" s="80"/>
    </row>
    <row r="40" spans="1:24" ht="12.75" customHeight="1" x14ac:dyDescent="0.2">
      <c r="A40" s="50">
        <f t="shared" si="2"/>
        <v>0</v>
      </c>
      <c r="B40" s="51">
        <f t="shared" si="2"/>
        <v>0</v>
      </c>
      <c r="C40" s="52"/>
      <c r="D40" s="53"/>
      <c r="E40" s="53"/>
      <c r="F40" s="54"/>
      <c r="G40" s="52"/>
      <c r="H40" s="53"/>
      <c r="I40" s="53"/>
      <c r="J40" s="54"/>
      <c r="K40" s="52"/>
      <c r="L40" s="53"/>
      <c r="M40" s="53"/>
      <c r="N40" s="54"/>
      <c r="O40" s="87"/>
      <c r="P40" s="53"/>
      <c r="Q40" s="53"/>
      <c r="R40" s="89"/>
      <c r="S40" s="55"/>
      <c r="T40" s="5"/>
      <c r="U40" s="3"/>
      <c r="V40" s="80"/>
      <c r="W40" s="86"/>
      <c r="X40" s="80"/>
    </row>
    <row r="41" spans="1:24" ht="12.75" customHeight="1" x14ac:dyDescent="0.2">
      <c r="A41" s="50">
        <f t="shared" si="2"/>
        <v>0</v>
      </c>
      <c r="B41" s="51">
        <f t="shared" si="2"/>
        <v>0</v>
      </c>
      <c r="C41" s="52"/>
      <c r="D41" s="53"/>
      <c r="E41" s="53"/>
      <c r="F41" s="54"/>
      <c r="G41" s="52"/>
      <c r="H41" s="53"/>
      <c r="I41" s="53"/>
      <c r="J41" s="54"/>
      <c r="K41" s="52"/>
      <c r="L41" s="53"/>
      <c r="M41" s="53"/>
      <c r="N41" s="54"/>
      <c r="O41" s="87"/>
      <c r="P41" s="53"/>
      <c r="Q41" s="53"/>
      <c r="R41" s="89"/>
      <c r="S41" s="55"/>
      <c r="T41" s="5"/>
      <c r="U41" s="3"/>
      <c r="V41" s="80"/>
      <c r="W41" s="86"/>
      <c r="X41" s="80"/>
    </row>
    <row r="42" spans="1:24" x14ac:dyDescent="0.2">
      <c r="A42" s="50">
        <f t="shared" si="2"/>
        <v>0</v>
      </c>
      <c r="B42" s="51">
        <f t="shared" si="2"/>
        <v>0</v>
      </c>
      <c r="C42" s="52"/>
      <c r="D42" s="53"/>
      <c r="E42" s="53"/>
      <c r="F42" s="54"/>
      <c r="G42" s="52"/>
      <c r="H42" s="53"/>
      <c r="I42" s="53"/>
      <c r="J42" s="54"/>
      <c r="K42" s="52"/>
      <c r="L42" s="53"/>
      <c r="M42" s="53"/>
      <c r="N42" s="54"/>
      <c r="O42" s="87"/>
      <c r="P42" s="53"/>
      <c r="Q42" s="53"/>
      <c r="R42" s="89"/>
      <c r="S42" s="55"/>
      <c r="U42" s="3"/>
      <c r="V42" s="80"/>
      <c r="W42" s="80"/>
      <c r="X42" s="80"/>
    </row>
    <row r="43" spans="1:24" x14ac:dyDescent="0.2">
      <c r="A43" s="50">
        <f t="shared" si="2"/>
        <v>0</v>
      </c>
      <c r="B43" s="51">
        <f t="shared" si="2"/>
        <v>0</v>
      </c>
      <c r="C43" s="52"/>
      <c r="D43" s="53"/>
      <c r="E43" s="53"/>
      <c r="F43" s="54"/>
      <c r="G43" s="52"/>
      <c r="H43" s="53"/>
      <c r="I43" s="53"/>
      <c r="J43" s="54"/>
      <c r="K43" s="52"/>
      <c r="L43" s="53"/>
      <c r="M43" s="53"/>
      <c r="N43" s="54"/>
      <c r="O43" s="87"/>
      <c r="P43" s="53"/>
      <c r="Q43" s="53"/>
      <c r="R43" s="89"/>
      <c r="S43" s="55"/>
      <c r="U43" s="3"/>
      <c r="V43" s="80"/>
      <c r="W43" s="80"/>
      <c r="X43" s="80"/>
    </row>
    <row r="44" spans="1:24" x14ac:dyDescent="0.2">
      <c r="A44" s="50">
        <f t="shared" si="2"/>
        <v>0</v>
      </c>
      <c r="B44" s="51">
        <f t="shared" si="2"/>
        <v>0</v>
      </c>
      <c r="C44" s="52"/>
      <c r="D44" s="53"/>
      <c r="E44" s="53"/>
      <c r="F44" s="54"/>
      <c r="G44" s="52"/>
      <c r="H44" s="53"/>
      <c r="I44" s="53"/>
      <c r="J44" s="54"/>
      <c r="K44" s="52"/>
      <c r="L44" s="53"/>
      <c r="M44" s="53"/>
      <c r="N44" s="54"/>
      <c r="O44" s="87"/>
      <c r="P44" s="53"/>
      <c r="Q44" s="53"/>
      <c r="R44" s="89"/>
      <c r="S44" s="55" t="s">
        <v>297</v>
      </c>
      <c r="U44" s="3"/>
      <c r="V44" s="80"/>
      <c r="W44" s="80"/>
      <c r="X44" s="80"/>
    </row>
    <row r="45" spans="1:24" x14ac:dyDescent="0.2">
      <c r="A45" s="50">
        <f t="shared" si="2"/>
        <v>0</v>
      </c>
      <c r="B45" s="90">
        <f t="shared" si="2"/>
        <v>0</v>
      </c>
      <c r="C45" s="52"/>
      <c r="D45" s="53"/>
      <c r="E45" s="53"/>
      <c r="F45" s="54"/>
      <c r="G45" s="52"/>
      <c r="H45" s="53"/>
      <c r="I45" s="53"/>
      <c r="J45" s="54"/>
      <c r="K45" s="52"/>
      <c r="L45" s="53"/>
      <c r="M45" s="53"/>
      <c r="N45" s="54"/>
      <c r="O45" s="87"/>
      <c r="P45" s="53"/>
      <c r="Q45" s="53"/>
      <c r="R45" s="54"/>
      <c r="S45" s="55"/>
      <c r="U45" s="3"/>
      <c r="V45" s="80"/>
      <c r="W45" s="80"/>
      <c r="X45" s="80"/>
    </row>
    <row r="46" spans="1:24" x14ac:dyDescent="0.2">
      <c r="A46" s="50">
        <f t="shared" si="2"/>
        <v>0</v>
      </c>
      <c r="B46" s="51">
        <f t="shared" si="2"/>
        <v>0</v>
      </c>
      <c r="C46" s="52"/>
      <c r="D46" s="53"/>
      <c r="E46" s="53"/>
      <c r="F46" s="54"/>
      <c r="G46" s="52"/>
      <c r="H46" s="53"/>
      <c r="I46" s="53"/>
      <c r="J46" s="54"/>
      <c r="K46" s="52"/>
      <c r="L46" s="53"/>
      <c r="M46" s="53"/>
      <c r="N46" s="54"/>
      <c r="O46" s="87"/>
      <c r="P46" s="53"/>
      <c r="Q46" s="53"/>
      <c r="R46" s="54"/>
      <c r="S46" s="55"/>
      <c r="U46" s="3"/>
      <c r="V46" s="80"/>
      <c r="W46" s="80"/>
      <c r="X46" s="80"/>
    </row>
    <row r="47" spans="1:24" x14ac:dyDescent="0.2">
      <c r="A47" s="50">
        <f t="shared" ref="A47:B48" si="3">A19</f>
        <v>0</v>
      </c>
      <c r="B47" s="51">
        <f t="shared" si="3"/>
        <v>0</v>
      </c>
      <c r="C47" s="52"/>
      <c r="D47" s="53"/>
      <c r="E47" s="53"/>
      <c r="F47" s="54"/>
      <c r="G47" s="52"/>
      <c r="H47" s="53"/>
      <c r="I47" s="53"/>
      <c r="J47" s="54"/>
      <c r="K47" s="52"/>
      <c r="L47" s="53"/>
      <c r="M47" s="53"/>
      <c r="N47" s="54"/>
      <c r="O47" s="87"/>
      <c r="P47" s="53"/>
      <c r="Q47" s="53"/>
      <c r="R47" s="54"/>
      <c r="S47" s="55"/>
      <c r="U47" s="3"/>
      <c r="V47" s="80"/>
      <c r="W47" s="80"/>
      <c r="X47" s="80"/>
    </row>
    <row r="48" spans="1:24" x14ac:dyDescent="0.2">
      <c r="A48" s="50">
        <f t="shared" si="3"/>
        <v>0</v>
      </c>
      <c r="B48" s="51">
        <f t="shared" si="3"/>
        <v>0</v>
      </c>
      <c r="C48" s="52"/>
      <c r="D48" s="53"/>
      <c r="E48" s="53"/>
      <c r="F48" s="54"/>
      <c r="G48" s="52"/>
      <c r="H48" s="53"/>
      <c r="I48" s="53"/>
      <c r="J48" s="54"/>
      <c r="K48" s="52"/>
      <c r="L48" s="53"/>
      <c r="M48" s="53"/>
      <c r="N48" s="54"/>
      <c r="O48" s="87"/>
      <c r="P48" s="53"/>
      <c r="Q48" s="53"/>
      <c r="R48" s="54"/>
      <c r="S48" s="55"/>
      <c r="U48" s="3"/>
      <c r="V48" s="80"/>
      <c r="W48" s="80"/>
      <c r="X48" s="80"/>
    </row>
    <row r="49" spans="1:30" ht="13.5" thickBot="1" x14ac:dyDescent="0.25">
      <c r="A49" s="50"/>
      <c r="B49" s="56"/>
      <c r="C49" s="57"/>
      <c r="D49" s="58"/>
      <c r="E49" s="58"/>
      <c r="F49" s="59"/>
      <c r="G49" s="57"/>
      <c r="H49" s="58"/>
      <c r="I49" s="58"/>
      <c r="J49" s="59"/>
      <c r="K49" s="57"/>
      <c r="L49" s="58"/>
      <c r="M49" s="58"/>
      <c r="N49" s="59"/>
      <c r="O49" s="91"/>
      <c r="P49" s="58"/>
      <c r="Q49" s="58"/>
      <c r="R49" s="92"/>
      <c r="S49" s="55"/>
      <c r="U49" s="3"/>
      <c r="V49" s="80"/>
      <c r="W49" s="80"/>
      <c r="X49" s="80"/>
    </row>
    <row r="50" spans="1:30" x14ac:dyDescent="0.2">
      <c r="A50" s="1" t="s">
        <v>4</v>
      </c>
      <c r="B50" s="93" t="str">
        <f>B22</f>
        <v>Frank Guerra</v>
      </c>
      <c r="C50" s="61">
        <v>22</v>
      </c>
      <c r="D50" s="62">
        <v>4</v>
      </c>
      <c r="E50" s="62">
        <v>11</v>
      </c>
      <c r="F50" s="63">
        <v>10</v>
      </c>
      <c r="G50" s="61">
        <v>22</v>
      </c>
      <c r="H50" s="62">
        <v>4</v>
      </c>
      <c r="I50" s="62">
        <v>11</v>
      </c>
      <c r="J50" s="63">
        <v>5</v>
      </c>
      <c r="K50" s="61">
        <v>10</v>
      </c>
      <c r="L50" s="62">
        <v>0</v>
      </c>
      <c r="M50" s="62">
        <v>5</v>
      </c>
      <c r="N50" s="63">
        <v>4</v>
      </c>
      <c r="O50" s="61"/>
      <c r="P50" s="62"/>
      <c r="Q50" s="62"/>
      <c r="R50" s="94"/>
      <c r="S50" s="64"/>
      <c r="U50" s="80"/>
      <c r="V50" s="80"/>
      <c r="W50" s="80"/>
      <c r="X50" s="80"/>
    </row>
    <row r="51" spans="1:30" x14ac:dyDescent="0.2">
      <c r="A51" s="1"/>
      <c r="B51" s="95" t="str">
        <f>B23</f>
        <v>Chris Bartlet</v>
      </c>
      <c r="C51" s="66"/>
      <c r="D51" s="67"/>
      <c r="E51" s="67"/>
      <c r="F51" s="68"/>
      <c r="G51" s="66"/>
      <c r="H51" s="67"/>
      <c r="I51" s="67"/>
      <c r="J51" s="68"/>
      <c r="K51" s="66">
        <v>8</v>
      </c>
      <c r="L51" s="67">
        <v>0</v>
      </c>
      <c r="M51" s="67">
        <v>4</v>
      </c>
      <c r="N51" s="68"/>
      <c r="O51" s="66"/>
      <c r="P51" s="67"/>
      <c r="Q51" s="67"/>
      <c r="R51" s="68"/>
      <c r="S51" s="64"/>
      <c r="U51" s="80"/>
      <c r="V51" s="80"/>
      <c r="W51" s="80"/>
      <c r="X51" s="80"/>
    </row>
    <row r="52" spans="1:30" x14ac:dyDescent="0.2">
      <c r="A52" s="1"/>
      <c r="B52" s="95">
        <f>B24</f>
        <v>0</v>
      </c>
      <c r="C52" s="66"/>
      <c r="D52" s="67"/>
      <c r="E52" s="67"/>
      <c r="F52" s="68"/>
      <c r="G52" s="66"/>
      <c r="H52" s="67"/>
      <c r="I52" s="67"/>
      <c r="J52" s="68"/>
      <c r="K52" s="66"/>
      <c r="L52" s="67"/>
      <c r="M52" s="67"/>
      <c r="N52" s="68"/>
      <c r="O52" s="66"/>
      <c r="P52" s="67"/>
      <c r="Q52" s="67"/>
      <c r="R52" s="68"/>
      <c r="S52" s="64"/>
      <c r="U52" s="80"/>
      <c r="V52" s="80"/>
      <c r="W52" s="80"/>
      <c r="X52" s="80"/>
    </row>
    <row r="53" spans="1:30" ht="13.5" thickBot="1" x14ac:dyDescent="0.25">
      <c r="A53" s="1"/>
      <c r="B53" s="95">
        <f>B25</f>
        <v>0</v>
      </c>
      <c r="C53" s="66"/>
      <c r="D53" s="67"/>
      <c r="E53" s="67"/>
      <c r="F53" s="68"/>
      <c r="G53" s="66"/>
      <c r="H53" s="67"/>
      <c r="I53" s="67"/>
      <c r="J53" s="68"/>
      <c r="K53" s="66"/>
      <c r="L53" s="67"/>
      <c r="M53" s="67"/>
      <c r="N53" s="68"/>
      <c r="O53" s="66"/>
      <c r="P53" s="67"/>
      <c r="Q53" s="67"/>
      <c r="R53" s="68"/>
      <c r="S53" s="64"/>
      <c r="U53" s="80"/>
      <c r="V53" s="80"/>
      <c r="W53" s="80"/>
      <c r="X53" s="80"/>
    </row>
    <row r="54" spans="1:30" ht="13.5" thickBot="1" x14ac:dyDescent="0.25">
      <c r="A54" s="1"/>
      <c r="B54" s="69" t="s">
        <v>304</v>
      </c>
      <c r="C54" s="70">
        <f t="shared" ref="C54:R54" si="4">SUM(C31:C48)</f>
        <v>22</v>
      </c>
      <c r="D54" s="70">
        <f t="shared" si="4"/>
        <v>4</v>
      </c>
      <c r="E54" s="70">
        <f t="shared" si="4"/>
        <v>11</v>
      </c>
      <c r="F54" s="70">
        <f t="shared" si="4"/>
        <v>10</v>
      </c>
      <c r="G54" s="70">
        <f t="shared" si="4"/>
        <v>22</v>
      </c>
      <c r="H54" s="70">
        <f t="shared" si="4"/>
        <v>4</v>
      </c>
      <c r="I54" s="70">
        <f t="shared" si="4"/>
        <v>11</v>
      </c>
      <c r="J54" s="70">
        <f t="shared" si="4"/>
        <v>5</v>
      </c>
      <c r="K54" s="70">
        <f t="shared" si="4"/>
        <v>18</v>
      </c>
      <c r="L54" s="70">
        <f t="shared" si="4"/>
        <v>0</v>
      </c>
      <c r="M54" s="70">
        <f t="shared" si="4"/>
        <v>9</v>
      </c>
      <c r="N54" s="70">
        <f t="shared" si="4"/>
        <v>4</v>
      </c>
      <c r="O54" s="70">
        <f t="shared" si="4"/>
        <v>0</v>
      </c>
      <c r="P54" s="70">
        <f t="shared" si="4"/>
        <v>0</v>
      </c>
      <c r="Q54" s="70">
        <f t="shared" si="4"/>
        <v>0</v>
      </c>
      <c r="R54" s="70">
        <f t="shared" si="4"/>
        <v>0</v>
      </c>
      <c r="S54" s="64"/>
      <c r="U54" s="80"/>
      <c r="V54" s="80"/>
      <c r="W54" s="80"/>
      <c r="X54" s="80"/>
    </row>
    <row r="55" spans="1:30" ht="13.5" thickBot="1" x14ac:dyDescent="0.25">
      <c r="A55" s="1"/>
      <c r="B55" s="69" t="s">
        <v>305</v>
      </c>
      <c r="C55" s="71">
        <f>SUM(O27,C54)</f>
        <v>115</v>
      </c>
      <c r="D55" s="71">
        <f>SUM(P27,D54)</f>
        <v>11</v>
      </c>
      <c r="E55" s="71">
        <f>SUM(Q27,E54)</f>
        <v>60</v>
      </c>
      <c r="F55" s="71">
        <f>SUM(R27,F54)</f>
        <v>49</v>
      </c>
      <c r="G55" s="71">
        <f t="shared" ref="G55:R55" si="5">SUM(C55,G54)</f>
        <v>137</v>
      </c>
      <c r="H55" s="71">
        <f t="shared" si="5"/>
        <v>15</v>
      </c>
      <c r="I55" s="71">
        <f t="shared" si="5"/>
        <v>71</v>
      </c>
      <c r="J55" s="71">
        <f t="shared" si="5"/>
        <v>54</v>
      </c>
      <c r="K55" s="71">
        <f t="shared" si="5"/>
        <v>155</v>
      </c>
      <c r="L55" s="71">
        <f t="shared" si="5"/>
        <v>15</v>
      </c>
      <c r="M55" s="71">
        <f t="shared" si="5"/>
        <v>80</v>
      </c>
      <c r="N55" s="71">
        <f t="shared" si="5"/>
        <v>58</v>
      </c>
      <c r="O55" s="72">
        <f t="shared" si="5"/>
        <v>155</v>
      </c>
      <c r="P55" s="71">
        <f t="shared" si="5"/>
        <v>15</v>
      </c>
      <c r="Q55" s="71">
        <f t="shared" si="5"/>
        <v>80</v>
      </c>
      <c r="R55" s="73">
        <f t="shared" si="5"/>
        <v>58</v>
      </c>
      <c r="S55" s="96"/>
      <c r="U55" s="80"/>
      <c r="V55" s="80"/>
      <c r="W55" s="80"/>
      <c r="X55" s="80"/>
    </row>
    <row r="56" spans="1:30" ht="13.5" thickBot="1" x14ac:dyDescent="0.25">
      <c r="A56" s="74"/>
      <c r="B56" s="75" t="s">
        <v>306</v>
      </c>
      <c r="C56" s="76"/>
      <c r="D56" s="77"/>
      <c r="E56" s="77"/>
      <c r="F56" s="77"/>
      <c r="G56" s="76"/>
      <c r="H56" s="77"/>
      <c r="I56" s="77"/>
      <c r="J56" s="77"/>
      <c r="K56" s="76"/>
      <c r="L56" s="77"/>
      <c r="M56" s="77"/>
      <c r="N56" s="77"/>
      <c r="O56" s="76"/>
      <c r="P56" s="77"/>
      <c r="Q56" s="77"/>
      <c r="R56" s="97"/>
      <c r="S56" s="98"/>
      <c r="V56" s="99" t="s">
        <v>307</v>
      </c>
    </row>
    <row r="57" spans="1:30" ht="13.5" thickBot="1" x14ac:dyDescent="0.25">
      <c r="A57" s="43" t="s">
        <v>289</v>
      </c>
      <c r="B57" s="69" t="s">
        <v>290</v>
      </c>
      <c r="C57" s="186"/>
      <c r="D57" s="187"/>
      <c r="E57" s="188"/>
      <c r="F57" s="100"/>
      <c r="G57" s="186"/>
      <c r="H57" s="187"/>
      <c r="I57" s="188"/>
      <c r="J57" s="100"/>
      <c r="K57" s="186"/>
      <c r="L57" s="187"/>
      <c r="M57" s="189"/>
      <c r="N57" s="101"/>
      <c r="O57" s="102" t="s">
        <v>308</v>
      </c>
      <c r="P57" s="103"/>
      <c r="Q57" s="45"/>
      <c r="R57" s="104">
        <f>SUM(F1,J1,N1,R1,F29,J29,N29,R29,F57,J57,N57)</f>
        <v>28</v>
      </c>
      <c r="S57" s="105" t="s">
        <v>309</v>
      </c>
    </row>
    <row r="58" spans="1:30" ht="13.5" thickBot="1" x14ac:dyDescent="0.25">
      <c r="A58" s="47" t="s">
        <v>291</v>
      </c>
      <c r="B58" s="44" t="s">
        <v>292</v>
      </c>
      <c r="C58" s="48" t="s">
        <v>0</v>
      </c>
      <c r="D58" s="48" t="s">
        <v>1</v>
      </c>
      <c r="E58" s="48" t="s">
        <v>2</v>
      </c>
      <c r="F58" s="48" t="s">
        <v>3</v>
      </c>
      <c r="G58" s="48" t="s">
        <v>0</v>
      </c>
      <c r="H58" s="48" t="s">
        <v>1</v>
      </c>
      <c r="I58" s="48" t="s">
        <v>2</v>
      </c>
      <c r="J58" s="48" t="s">
        <v>3</v>
      </c>
      <c r="K58" s="48" t="s">
        <v>0</v>
      </c>
      <c r="L58" s="48" t="s">
        <v>310</v>
      </c>
      <c r="M58" s="48" t="s">
        <v>2</v>
      </c>
      <c r="N58" s="48" t="s">
        <v>3</v>
      </c>
      <c r="O58" s="43" t="s">
        <v>0</v>
      </c>
      <c r="P58" s="43" t="s">
        <v>1</v>
      </c>
      <c r="Q58" s="43" t="s">
        <v>2</v>
      </c>
      <c r="R58" s="43" t="s">
        <v>3</v>
      </c>
      <c r="S58" s="106" t="s">
        <v>311</v>
      </c>
      <c r="U58" s="2" t="s">
        <v>312</v>
      </c>
      <c r="V58" s="67" t="s">
        <v>313</v>
      </c>
      <c r="W58" s="107" t="s">
        <v>3</v>
      </c>
      <c r="X58" s="107" t="s">
        <v>314</v>
      </c>
      <c r="Y58" s="107" t="s">
        <v>315</v>
      </c>
      <c r="Z58" s="107" t="s">
        <v>316</v>
      </c>
      <c r="AA58" s="107" t="s">
        <v>372</v>
      </c>
      <c r="AB58" s="107" t="s">
        <v>316</v>
      </c>
      <c r="AC58" s="107" t="s">
        <v>317</v>
      </c>
      <c r="AD58" s="108" t="s">
        <v>318</v>
      </c>
    </row>
    <row r="59" spans="1:30" ht="13.5" thickTop="1" x14ac:dyDescent="0.2">
      <c r="A59" s="50" t="str">
        <f t="shared" ref="A59:A76" si="6">A3</f>
        <v>9</v>
      </c>
      <c r="B59" s="51" t="str">
        <f t="shared" ref="B59:B76" si="7">B31</f>
        <v>Nautica Whitehead</v>
      </c>
      <c r="C59" s="52"/>
      <c r="D59" s="53"/>
      <c r="E59" s="53"/>
      <c r="F59" s="54"/>
      <c r="G59" s="52"/>
      <c r="H59" s="53"/>
      <c r="I59" s="53"/>
      <c r="J59" s="54"/>
      <c r="K59" s="52"/>
      <c r="L59" s="53"/>
      <c r="M59" s="53"/>
      <c r="N59" s="54"/>
      <c r="O59" s="109">
        <f>SUM(C3,G3,K3,O3,C31,G31,K31,O31,C59,G59,K59)</f>
        <v>16</v>
      </c>
      <c r="P59" s="110">
        <f>SUM(D3,H3,L3,P3,D31,H31,L31,P31,D59,H59,L59)</f>
        <v>0</v>
      </c>
      <c r="Q59" s="110">
        <f>SUM(E3,I3,M3,Q3,E31,I31,M31,Q31,E59,I59,M59)</f>
        <v>7</v>
      </c>
      <c r="R59" s="111">
        <f>SUM(F3,J3,N3,R3,F31,J31,N31,R31,F59,J59,N59)</f>
        <v>0</v>
      </c>
      <c r="S59" s="112">
        <f>IF(O59=0,0,AVERAGE(P59/O59))</f>
        <v>0</v>
      </c>
      <c r="U59" s="3" t="s">
        <v>294</v>
      </c>
      <c r="V59" s="51" t="s">
        <v>136</v>
      </c>
      <c r="W59" s="113">
        <v>0</v>
      </c>
      <c r="X59" s="113" t="s">
        <v>373</v>
      </c>
      <c r="Y59" s="114">
        <v>0</v>
      </c>
      <c r="Z59" s="114" t="s">
        <v>265</v>
      </c>
      <c r="AA59" s="114">
        <v>0</v>
      </c>
      <c r="AB59" s="114" t="s">
        <v>260</v>
      </c>
      <c r="AC59" s="113">
        <v>6</v>
      </c>
      <c r="AD59" s="115">
        <v>0</v>
      </c>
    </row>
    <row r="60" spans="1:30" x14ac:dyDescent="0.2">
      <c r="A60" s="50" t="str">
        <f t="shared" si="6"/>
        <v>8</v>
      </c>
      <c r="B60" s="51" t="str">
        <f t="shared" si="7"/>
        <v>Steve Ryan</v>
      </c>
      <c r="C60" s="52"/>
      <c r="D60" s="53"/>
      <c r="E60" s="53"/>
      <c r="F60" s="54"/>
      <c r="G60" s="52"/>
      <c r="H60" s="53"/>
      <c r="I60" s="53"/>
      <c r="J60" s="54"/>
      <c r="K60" s="52"/>
      <c r="L60" s="53"/>
      <c r="M60" s="53"/>
      <c r="N60" s="54"/>
      <c r="O60" s="66">
        <f t="shared" ref="O60:R75" si="8">SUM(C4,G4,K4,O4,C32,G32,K32,O32,C60,G60,K60)</f>
        <v>4</v>
      </c>
      <c r="P60" s="67">
        <f t="shared" si="8"/>
        <v>0</v>
      </c>
      <c r="Q60" s="67">
        <f t="shared" si="8"/>
        <v>4</v>
      </c>
      <c r="R60" s="68">
        <f t="shared" si="8"/>
        <v>0</v>
      </c>
      <c r="S60" s="116">
        <f t="shared" ref="S60:S76" si="9">IF(O60=0,0,AVERAGE(P60/O60))</f>
        <v>0</v>
      </c>
      <c r="U60" s="3" t="s">
        <v>300</v>
      </c>
      <c r="V60" s="51" t="s">
        <v>95</v>
      </c>
      <c r="W60" s="113">
        <v>0</v>
      </c>
      <c r="X60" s="113" t="s">
        <v>373</v>
      </c>
      <c r="Y60" s="114">
        <v>0</v>
      </c>
      <c r="Z60" s="114" t="s">
        <v>265</v>
      </c>
      <c r="AA60" s="114">
        <v>0</v>
      </c>
      <c r="AB60" s="114" t="s">
        <v>288</v>
      </c>
      <c r="AC60" s="113">
        <v>3</v>
      </c>
      <c r="AD60" s="115">
        <v>0</v>
      </c>
    </row>
    <row r="61" spans="1:30" x14ac:dyDescent="0.2">
      <c r="A61" s="50" t="str">
        <f t="shared" si="6"/>
        <v>17</v>
      </c>
      <c r="B61" s="51" t="str">
        <f t="shared" si="7"/>
        <v>John Patterson</v>
      </c>
      <c r="C61" s="52"/>
      <c r="D61" s="53"/>
      <c r="E61" s="53"/>
      <c r="F61" s="54"/>
      <c r="G61" s="52"/>
      <c r="H61" s="53"/>
      <c r="I61" s="53"/>
      <c r="J61" s="54"/>
      <c r="K61" s="52"/>
      <c r="L61" s="53"/>
      <c r="M61" s="53"/>
      <c r="N61" s="54"/>
      <c r="O61" s="66">
        <f t="shared" si="8"/>
        <v>29</v>
      </c>
      <c r="P61" s="67">
        <f t="shared" si="8"/>
        <v>2</v>
      </c>
      <c r="Q61" s="67">
        <f t="shared" si="8"/>
        <v>16</v>
      </c>
      <c r="R61" s="68">
        <f t="shared" si="8"/>
        <v>31</v>
      </c>
      <c r="S61" s="116">
        <f t="shared" si="9"/>
        <v>6.8965517241379309E-2</v>
      </c>
      <c r="U61" s="3" t="s">
        <v>362</v>
      </c>
      <c r="V61" s="51" t="s">
        <v>102</v>
      </c>
      <c r="W61" s="113">
        <v>31</v>
      </c>
      <c r="X61" s="113">
        <v>31</v>
      </c>
      <c r="Y61" s="114">
        <v>6.8965517241379309E-2</v>
      </c>
      <c r="Z61" s="114" t="s">
        <v>260</v>
      </c>
      <c r="AA61" s="114">
        <v>4.4285714285714288</v>
      </c>
      <c r="AB61" s="114" t="s">
        <v>260</v>
      </c>
      <c r="AC61" s="113">
        <v>7</v>
      </c>
      <c r="AD61" s="115">
        <v>6.8965517241379309E-2</v>
      </c>
    </row>
    <row r="62" spans="1:30" x14ac:dyDescent="0.2">
      <c r="A62" s="50" t="str">
        <f t="shared" si="6"/>
        <v>26</v>
      </c>
      <c r="B62" s="51" t="str">
        <f t="shared" si="7"/>
        <v>Lewis Thompson</v>
      </c>
      <c r="C62" s="52"/>
      <c r="D62" s="53"/>
      <c r="E62" s="53"/>
      <c r="F62" s="54"/>
      <c r="G62" s="52"/>
      <c r="H62" s="53"/>
      <c r="I62" s="53"/>
      <c r="J62" s="54"/>
      <c r="K62" s="52"/>
      <c r="L62" s="53"/>
      <c r="M62" s="53"/>
      <c r="N62" s="54"/>
      <c r="O62" s="66">
        <f t="shared" si="8"/>
        <v>26</v>
      </c>
      <c r="P62" s="67">
        <f t="shared" si="8"/>
        <v>7</v>
      </c>
      <c r="Q62" s="67">
        <f t="shared" si="8"/>
        <v>10</v>
      </c>
      <c r="R62" s="68">
        <f t="shared" si="8"/>
        <v>13</v>
      </c>
      <c r="S62" s="116">
        <f t="shared" si="9"/>
        <v>0.26923076923076922</v>
      </c>
      <c r="U62" s="3" t="s">
        <v>364</v>
      </c>
      <c r="V62" s="51" t="s">
        <v>137</v>
      </c>
      <c r="W62" s="113">
        <v>13</v>
      </c>
      <c r="X62" s="113">
        <v>13</v>
      </c>
      <c r="Y62" s="114">
        <v>0.26923076923076922</v>
      </c>
      <c r="Z62" s="114" t="s">
        <v>260</v>
      </c>
      <c r="AA62" s="114">
        <v>1.8571428571428572</v>
      </c>
      <c r="AB62" s="114" t="s">
        <v>260</v>
      </c>
      <c r="AC62" s="113">
        <v>7</v>
      </c>
      <c r="AD62" s="115">
        <v>0.26923076923076922</v>
      </c>
    </row>
    <row r="63" spans="1:30" x14ac:dyDescent="0.2">
      <c r="A63" s="50" t="str">
        <f t="shared" si="6"/>
        <v>7</v>
      </c>
      <c r="B63" s="51" t="str">
        <f t="shared" si="7"/>
        <v>Lori Trujillo</v>
      </c>
      <c r="C63" s="52"/>
      <c r="D63" s="53"/>
      <c r="E63" s="53"/>
      <c r="F63" s="54"/>
      <c r="G63" s="52"/>
      <c r="H63" s="53"/>
      <c r="I63" s="53"/>
      <c r="J63" s="54"/>
      <c r="K63" s="52"/>
      <c r="L63" s="53"/>
      <c r="M63" s="53"/>
      <c r="N63" s="54"/>
      <c r="O63" s="66">
        <f t="shared" si="8"/>
        <v>23</v>
      </c>
      <c r="P63" s="67">
        <f t="shared" si="8"/>
        <v>0</v>
      </c>
      <c r="Q63" s="67">
        <f t="shared" si="8"/>
        <v>11</v>
      </c>
      <c r="R63" s="68">
        <f t="shared" si="8"/>
        <v>6</v>
      </c>
      <c r="S63" s="116">
        <f t="shared" si="9"/>
        <v>0</v>
      </c>
      <c r="U63" s="3" t="s">
        <v>302</v>
      </c>
      <c r="V63" s="51" t="s">
        <v>187</v>
      </c>
      <c r="W63" s="113">
        <v>6</v>
      </c>
      <c r="X63" s="113">
        <v>6</v>
      </c>
      <c r="Y63" s="114">
        <v>0</v>
      </c>
      <c r="Z63" s="114" t="s">
        <v>260</v>
      </c>
      <c r="AA63" s="114">
        <v>0.8571428571428571</v>
      </c>
      <c r="AB63" s="114" t="s">
        <v>260</v>
      </c>
      <c r="AC63" s="113">
        <v>7</v>
      </c>
      <c r="AD63" s="115">
        <v>0</v>
      </c>
    </row>
    <row r="64" spans="1:30" x14ac:dyDescent="0.2">
      <c r="A64" s="50" t="str">
        <f t="shared" si="6"/>
        <v>16</v>
      </c>
      <c r="B64" s="51" t="str">
        <f t="shared" si="7"/>
        <v>Carrie Chapman</v>
      </c>
      <c r="C64" s="52"/>
      <c r="D64" s="53"/>
      <c r="E64" s="53"/>
      <c r="F64" s="54"/>
      <c r="G64" s="52"/>
      <c r="H64" s="53"/>
      <c r="I64" s="53"/>
      <c r="J64" s="54"/>
      <c r="K64" s="52"/>
      <c r="L64" s="53"/>
      <c r="M64" s="53"/>
      <c r="N64" s="54"/>
      <c r="O64" s="66">
        <f t="shared" si="8"/>
        <v>24</v>
      </c>
      <c r="P64" s="67">
        <f t="shared" si="8"/>
        <v>2</v>
      </c>
      <c r="Q64" s="67">
        <f t="shared" si="8"/>
        <v>15</v>
      </c>
      <c r="R64" s="68">
        <f t="shared" si="8"/>
        <v>3</v>
      </c>
      <c r="S64" s="116">
        <f t="shared" si="9"/>
        <v>8.3333333333333329E-2</v>
      </c>
      <c r="U64" s="3" t="s">
        <v>332</v>
      </c>
      <c r="V64" s="51" t="s">
        <v>207</v>
      </c>
      <c r="W64" s="113">
        <v>3</v>
      </c>
      <c r="X64" s="113">
        <v>3</v>
      </c>
      <c r="Y64" s="114">
        <v>8.3333333333333329E-2</v>
      </c>
      <c r="Z64" s="114" t="s">
        <v>260</v>
      </c>
      <c r="AA64" s="114">
        <v>0.42857142857142855</v>
      </c>
      <c r="AB64" s="114" t="s">
        <v>260</v>
      </c>
      <c r="AC64" s="113">
        <v>7</v>
      </c>
      <c r="AD64" s="115">
        <v>8.3333333333333329E-2</v>
      </c>
    </row>
    <row r="65" spans="1:30" x14ac:dyDescent="0.2">
      <c r="A65" s="50" t="str">
        <f t="shared" si="6"/>
        <v>6</v>
      </c>
      <c r="B65" s="51" t="str">
        <f t="shared" si="7"/>
        <v>Casey Bahn</v>
      </c>
      <c r="C65" s="52"/>
      <c r="D65" s="53"/>
      <c r="E65" s="53"/>
      <c r="F65" s="54"/>
      <c r="G65" s="52"/>
      <c r="H65" s="53"/>
      <c r="I65" s="53"/>
      <c r="J65" s="54"/>
      <c r="K65" s="52"/>
      <c r="L65" s="53"/>
      <c r="M65" s="53"/>
      <c r="N65" s="54"/>
      <c r="O65" s="66">
        <f t="shared" si="8"/>
        <v>20</v>
      </c>
      <c r="P65" s="67">
        <f t="shared" si="8"/>
        <v>3</v>
      </c>
      <c r="Q65" s="67">
        <f t="shared" si="8"/>
        <v>8</v>
      </c>
      <c r="R65" s="68">
        <f t="shared" si="8"/>
        <v>4</v>
      </c>
      <c r="S65" s="116">
        <f t="shared" si="9"/>
        <v>0.15</v>
      </c>
      <c r="U65" s="3" t="s">
        <v>334</v>
      </c>
      <c r="V65" s="51" t="s">
        <v>188</v>
      </c>
      <c r="W65" s="113">
        <v>4</v>
      </c>
      <c r="X65" s="113">
        <v>4</v>
      </c>
      <c r="Y65" s="114">
        <v>0.15</v>
      </c>
      <c r="Z65" s="114" t="s">
        <v>260</v>
      </c>
      <c r="AA65" s="114">
        <v>0.5714285714285714</v>
      </c>
      <c r="AB65" s="114" t="s">
        <v>260</v>
      </c>
      <c r="AC65" s="113">
        <v>7</v>
      </c>
      <c r="AD65" s="115">
        <v>0.15</v>
      </c>
    </row>
    <row r="66" spans="1:30" x14ac:dyDescent="0.2">
      <c r="A66" s="50" t="str">
        <f t="shared" si="6"/>
        <v>4</v>
      </c>
      <c r="B66" s="51" t="str">
        <f t="shared" si="7"/>
        <v>James Cheek</v>
      </c>
      <c r="C66" s="52"/>
      <c r="D66" s="53"/>
      <c r="E66" s="53"/>
      <c r="F66" s="54"/>
      <c r="G66" s="52"/>
      <c r="H66" s="53"/>
      <c r="I66" s="53"/>
      <c r="J66" s="54"/>
      <c r="K66" s="52"/>
      <c r="L66" s="53"/>
      <c r="M66" s="53"/>
      <c r="N66" s="54"/>
      <c r="O66" s="66">
        <f t="shared" si="8"/>
        <v>8</v>
      </c>
      <c r="P66" s="67">
        <f t="shared" si="8"/>
        <v>1</v>
      </c>
      <c r="Q66" s="67">
        <f t="shared" si="8"/>
        <v>6</v>
      </c>
      <c r="R66" s="68">
        <f t="shared" si="8"/>
        <v>1</v>
      </c>
      <c r="S66" s="116">
        <f t="shared" si="9"/>
        <v>0.125</v>
      </c>
      <c r="U66" s="3" t="s">
        <v>301</v>
      </c>
      <c r="V66" s="51" t="s">
        <v>189</v>
      </c>
      <c r="W66" s="113">
        <v>1</v>
      </c>
      <c r="X66" s="113">
        <v>1</v>
      </c>
      <c r="Y66" s="114">
        <v>0.125</v>
      </c>
      <c r="Z66" s="114" t="s">
        <v>265</v>
      </c>
      <c r="AA66" s="114">
        <v>0.33333333333333331</v>
      </c>
      <c r="AB66" s="114" t="s">
        <v>288</v>
      </c>
      <c r="AC66" s="113">
        <v>3</v>
      </c>
      <c r="AD66" s="115">
        <v>0.05</v>
      </c>
    </row>
    <row r="67" spans="1:30" x14ac:dyDescent="0.2">
      <c r="A67" s="50" t="str">
        <f t="shared" si="6"/>
        <v>2</v>
      </c>
      <c r="B67" s="51" t="str">
        <f t="shared" si="7"/>
        <v>Vivian Ver Heur</v>
      </c>
      <c r="C67" s="52"/>
      <c r="D67" s="53"/>
      <c r="E67" s="53"/>
      <c r="F67" s="54"/>
      <c r="G67" s="52"/>
      <c r="H67" s="53"/>
      <c r="I67" s="53"/>
      <c r="J67" s="54"/>
      <c r="K67" s="52"/>
      <c r="L67" s="53"/>
      <c r="M67" s="53"/>
      <c r="N67" s="54"/>
      <c r="O67" s="66">
        <f t="shared" si="8"/>
        <v>5</v>
      </c>
      <c r="P67" s="67">
        <f t="shared" si="8"/>
        <v>0</v>
      </c>
      <c r="Q67" s="67">
        <f t="shared" si="8"/>
        <v>3</v>
      </c>
      <c r="R67" s="68">
        <f t="shared" si="8"/>
        <v>0</v>
      </c>
      <c r="S67" s="116">
        <f t="shared" si="9"/>
        <v>0</v>
      </c>
      <c r="U67" s="3" t="s">
        <v>298</v>
      </c>
      <c r="V67" s="51" t="s">
        <v>216</v>
      </c>
      <c r="W67" s="113">
        <v>0</v>
      </c>
      <c r="X67" s="113" t="s">
        <v>373</v>
      </c>
      <c r="Y67" s="114">
        <v>0</v>
      </c>
      <c r="Z67" s="114" t="s">
        <v>265</v>
      </c>
      <c r="AA67" s="114">
        <v>0</v>
      </c>
      <c r="AB67" s="114" t="s">
        <v>260</v>
      </c>
      <c r="AC67" s="113">
        <v>4</v>
      </c>
      <c r="AD67" s="115">
        <v>0</v>
      </c>
    </row>
    <row r="68" spans="1:30" x14ac:dyDescent="0.2">
      <c r="A68" s="50">
        <f t="shared" si="6"/>
        <v>0</v>
      </c>
      <c r="B68" s="51">
        <f t="shared" si="7"/>
        <v>0</v>
      </c>
      <c r="C68" s="52"/>
      <c r="D68" s="53"/>
      <c r="E68" s="53"/>
      <c r="F68" s="54"/>
      <c r="G68" s="52"/>
      <c r="H68" s="53"/>
      <c r="I68" s="53"/>
      <c r="J68" s="54"/>
      <c r="K68" s="52"/>
      <c r="L68" s="53"/>
      <c r="M68" s="53"/>
      <c r="N68" s="54"/>
      <c r="O68" s="66">
        <f t="shared" si="8"/>
        <v>0</v>
      </c>
      <c r="P68" s="67">
        <f t="shared" si="8"/>
        <v>0</v>
      </c>
      <c r="Q68" s="67">
        <f t="shared" si="8"/>
        <v>0</v>
      </c>
      <c r="R68" s="68">
        <f t="shared" si="8"/>
        <v>0</v>
      </c>
      <c r="S68" s="116">
        <f t="shared" si="9"/>
        <v>0</v>
      </c>
      <c r="U68" s="3">
        <v>0</v>
      </c>
      <c r="V68" s="51">
        <v>0</v>
      </c>
      <c r="W68" s="113">
        <v>0</v>
      </c>
      <c r="X68" s="113" t="s">
        <v>373</v>
      </c>
      <c r="Y68" s="114">
        <v>0</v>
      </c>
      <c r="Z68" s="114" t="s">
        <v>265</v>
      </c>
      <c r="AA68" s="114">
        <v>0</v>
      </c>
      <c r="AB68" s="114" t="s">
        <v>288</v>
      </c>
      <c r="AC68" s="113">
        <v>0</v>
      </c>
      <c r="AD68" s="115">
        <v>0</v>
      </c>
    </row>
    <row r="69" spans="1:30" x14ac:dyDescent="0.2">
      <c r="A69" s="50">
        <f t="shared" si="6"/>
        <v>0</v>
      </c>
      <c r="B69" s="51">
        <f t="shared" si="7"/>
        <v>0</v>
      </c>
      <c r="C69" s="52"/>
      <c r="D69" s="53"/>
      <c r="E69" s="53"/>
      <c r="F69" s="54"/>
      <c r="G69" s="52"/>
      <c r="H69" s="53"/>
      <c r="I69" s="53"/>
      <c r="J69" s="54"/>
      <c r="K69" s="52"/>
      <c r="L69" s="53"/>
      <c r="M69" s="53"/>
      <c r="N69" s="54"/>
      <c r="O69" s="66">
        <f t="shared" si="8"/>
        <v>0</v>
      </c>
      <c r="P69" s="67">
        <f t="shared" si="8"/>
        <v>0</v>
      </c>
      <c r="Q69" s="67">
        <f t="shared" si="8"/>
        <v>0</v>
      </c>
      <c r="R69" s="68">
        <f t="shared" si="8"/>
        <v>0</v>
      </c>
      <c r="S69" s="116">
        <f t="shared" si="9"/>
        <v>0</v>
      </c>
      <c r="U69" s="3">
        <v>0</v>
      </c>
      <c r="V69" s="51">
        <v>0</v>
      </c>
      <c r="W69" s="113">
        <v>0</v>
      </c>
      <c r="X69" s="113" t="s">
        <v>373</v>
      </c>
      <c r="Y69" s="114">
        <v>0</v>
      </c>
      <c r="Z69" s="114" t="s">
        <v>265</v>
      </c>
      <c r="AA69" s="114">
        <v>0</v>
      </c>
      <c r="AB69" s="114" t="s">
        <v>288</v>
      </c>
      <c r="AC69" s="113">
        <v>0</v>
      </c>
      <c r="AD69" s="115">
        <v>0</v>
      </c>
    </row>
    <row r="70" spans="1:30" x14ac:dyDescent="0.2">
      <c r="A70" s="50">
        <f t="shared" si="6"/>
        <v>0</v>
      </c>
      <c r="B70" s="51">
        <f t="shared" si="7"/>
        <v>0</v>
      </c>
      <c r="C70" s="52"/>
      <c r="D70" s="53"/>
      <c r="E70" s="53"/>
      <c r="F70" s="54"/>
      <c r="G70" s="52"/>
      <c r="H70" s="53"/>
      <c r="I70" s="53"/>
      <c r="J70" s="54"/>
      <c r="K70" s="52"/>
      <c r="L70" s="53"/>
      <c r="M70" s="53"/>
      <c r="N70" s="54"/>
      <c r="O70" s="117">
        <f t="shared" si="8"/>
        <v>0</v>
      </c>
      <c r="P70" s="118">
        <f t="shared" si="8"/>
        <v>0</v>
      </c>
      <c r="Q70" s="118">
        <f t="shared" si="8"/>
        <v>0</v>
      </c>
      <c r="R70" s="119">
        <f t="shared" si="8"/>
        <v>0</v>
      </c>
      <c r="S70" s="116">
        <f t="shared" si="9"/>
        <v>0</v>
      </c>
      <c r="U70" s="3">
        <v>0</v>
      </c>
      <c r="V70" s="51">
        <v>0</v>
      </c>
      <c r="W70" s="113">
        <v>0</v>
      </c>
      <c r="X70" s="113" t="s">
        <v>373</v>
      </c>
      <c r="Y70" s="114">
        <v>0</v>
      </c>
      <c r="Z70" s="114" t="s">
        <v>265</v>
      </c>
      <c r="AA70" s="114">
        <v>0</v>
      </c>
      <c r="AB70" s="114" t="s">
        <v>288</v>
      </c>
      <c r="AC70" s="113">
        <v>0</v>
      </c>
      <c r="AD70" s="115">
        <v>0</v>
      </c>
    </row>
    <row r="71" spans="1:30" x14ac:dyDescent="0.2">
      <c r="A71" s="50">
        <f t="shared" si="6"/>
        <v>0</v>
      </c>
      <c r="B71" s="51">
        <f t="shared" si="7"/>
        <v>0</v>
      </c>
      <c r="C71" s="52"/>
      <c r="D71" s="53"/>
      <c r="E71" s="53"/>
      <c r="F71" s="54"/>
      <c r="G71" s="52"/>
      <c r="H71" s="53"/>
      <c r="I71" s="53"/>
      <c r="J71" s="54"/>
      <c r="K71" s="52"/>
      <c r="L71" s="53"/>
      <c r="M71" s="53"/>
      <c r="N71" s="89"/>
      <c r="O71" s="66">
        <f t="shared" si="8"/>
        <v>0</v>
      </c>
      <c r="P71" s="67">
        <f t="shared" si="8"/>
        <v>0</v>
      </c>
      <c r="Q71" s="67">
        <f t="shared" si="8"/>
        <v>0</v>
      </c>
      <c r="R71" s="68">
        <f t="shared" si="8"/>
        <v>0</v>
      </c>
      <c r="S71" s="116">
        <f t="shared" si="9"/>
        <v>0</v>
      </c>
      <c r="U71" s="3">
        <v>0</v>
      </c>
      <c r="V71" s="51">
        <v>0</v>
      </c>
      <c r="W71" s="113">
        <v>0</v>
      </c>
      <c r="X71" s="113" t="s">
        <v>373</v>
      </c>
      <c r="Y71" s="114">
        <v>0</v>
      </c>
      <c r="Z71" s="114" t="s">
        <v>265</v>
      </c>
      <c r="AA71" s="114">
        <v>0</v>
      </c>
      <c r="AB71" s="114" t="s">
        <v>288</v>
      </c>
      <c r="AC71" s="113">
        <v>0</v>
      </c>
      <c r="AD71" s="115">
        <v>0</v>
      </c>
    </row>
    <row r="72" spans="1:30" x14ac:dyDescent="0.2">
      <c r="A72" s="50">
        <f t="shared" si="6"/>
        <v>0</v>
      </c>
      <c r="B72" s="51">
        <f t="shared" si="7"/>
        <v>0</v>
      </c>
      <c r="C72" s="52"/>
      <c r="D72" s="53"/>
      <c r="E72" s="53"/>
      <c r="F72" s="54"/>
      <c r="G72" s="52"/>
      <c r="H72" s="53"/>
      <c r="I72" s="53"/>
      <c r="J72" s="54"/>
      <c r="K72" s="52"/>
      <c r="L72" s="53"/>
      <c r="M72" s="53"/>
      <c r="N72" s="89"/>
      <c r="O72" s="66">
        <f t="shared" si="8"/>
        <v>0</v>
      </c>
      <c r="P72" s="67">
        <f t="shared" si="8"/>
        <v>0</v>
      </c>
      <c r="Q72" s="67">
        <f t="shared" si="8"/>
        <v>0</v>
      </c>
      <c r="R72" s="68">
        <f t="shared" si="8"/>
        <v>0</v>
      </c>
      <c r="S72" s="116">
        <f t="shared" si="9"/>
        <v>0</v>
      </c>
      <c r="U72" s="3">
        <v>0</v>
      </c>
      <c r="V72" s="51">
        <v>0</v>
      </c>
      <c r="W72" s="113">
        <v>0</v>
      </c>
      <c r="X72" s="113" t="s">
        <v>373</v>
      </c>
      <c r="Y72" s="114">
        <v>0</v>
      </c>
      <c r="Z72" s="114" t="s">
        <v>265</v>
      </c>
      <c r="AA72" s="114">
        <v>0</v>
      </c>
      <c r="AB72" s="114" t="s">
        <v>288</v>
      </c>
      <c r="AC72" s="113">
        <v>0</v>
      </c>
      <c r="AD72" s="115">
        <v>0</v>
      </c>
    </row>
    <row r="73" spans="1:30" x14ac:dyDescent="0.2">
      <c r="A73" s="50">
        <f t="shared" si="6"/>
        <v>0</v>
      </c>
      <c r="B73" s="51">
        <f t="shared" si="7"/>
        <v>0</v>
      </c>
      <c r="C73" s="52"/>
      <c r="D73" s="53"/>
      <c r="E73" s="53"/>
      <c r="F73" s="54"/>
      <c r="G73" s="52"/>
      <c r="H73" s="53"/>
      <c r="I73" s="53"/>
      <c r="J73" s="54"/>
      <c r="K73" s="52"/>
      <c r="L73" s="53"/>
      <c r="M73" s="53"/>
      <c r="N73" s="54"/>
      <c r="O73" s="66">
        <f t="shared" si="8"/>
        <v>0</v>
      </c>
      <c r="P73" s="67">
        <f t="shared" si="8"/>
        <v>0</v>
      </c>
      <c r="Q73" s="67">
        <f t="shared" si="8"/>
        <v>0</v>
      </c>
      <c r="R73" s="68">
        <f t="shared" si="8"/>
        <v>0</v>
      </c>
      <c r="S73" s="116">
        <f t="shared" si="9"/>
        <v>0</v>
      </c>
      <c r="U73" s="3">
        <v>0</v>
      </c>
      <c r="V73" s="51">
        <v>0</v>
      </c>
      <c r="W73" s="113">
        <v>0</v>
      </c>
      <c r="X73" s="113" t="s">
        <v>373</v>
      </c>
      <c r="Y73" s="114">
        <v>0</v>
      </c>
      <c r="Z73" s="114" t="s">
        <v>265</v>
      </c>
      <c r="AA73" s="114">
        <v>0</v>
      </c>
      <c r="AB73" s="114" t="s">
        <v>288</v>
      </c>
      <c r="AC73" s="113">
        <v>0</v>
      </c>
      <c r="AD73" s="115">
        <v>0</v>
      </c>
    </row>
    <row r="74" spans="1:30" x14ac:dyDescent="0.2">
      <c r="A74" s="50">
        <f t="shared" si="6"/>
        <v>0</v>
      </c>
      <c r="B74" s="51">
        <f t="shared" si="7"/>
        <v>0</v>
      </c>
      <c r="C74" s="120"/>
      <c r="D74" s="121"/>
      <c r="E74" s="121"/>
      <c r="F74" s="122"/>
      <c r="G74" s="120"/>
      <c r="H74" s="121"/>
      <c r="I74" s="121"/>
      <c r="J74" s="122"/>
      <c r="K74" s="120"/>
      <c r="L74" s="121"/>
      <c r="M74" s="121"/>
      <c r="N74" s="122"/>
      <c r="O74" s="66">
        <f t="shared" si="8"/>
        <v>0</v>
      </c>
      <c r="P74" s="67">
        <f t="shared" si="8"/>
        <v>0</v>
      </c>
      <c r="Q74" s="67">
        <f t="shared" si="8"/>
        <v>0</v>
      </c>
      <c r="R74" s="68">
        <f t="shared" si="8"/>
        <v>0</v>
      </c>
      <c r="S74" s="116">
        <f t="shared" si="9"/>
        <v>0</v>
      </c>
      <c r="U74" s="3">
        <v>0</v>
      </c>
      <c r="V74" s="51">
        <v>0</v>
      </c>
      <c r="W74" s="113">
        <v>0</v>
      </c>
      <c r="X74" s="113" t="s">
        <v>373</v>
      </c>
      <c r="Y74" s="114">
        <v>0</v>
      </c>
      <c r="Z74" s="114" t="s">
        <v>265</v>
      </c>
      <c r="AA74" s="114">
        <v>0</v>
      </c>
      <c r="AB74" s="114" t="s">
        <v>288</v>
      </c>
      <c r="AC74" s="113">
        <v>0</v>
      </c>
      <c r="AD74" s="115">
        <v>0</v>
      </c>
    </row>
    <row r="75" spans="1:30" x14ac:dyDescent="0.2">
      <c r="A75" s="50">
        <f t="shared" si="6"/>
        <v>0</v>
      </c>
      <c r="B75" s="51">
        <f t="shared" si="7"/>
        <v>0</v>
      </c>
      <c r="C75" s="52"/>
      <c r="D75" s="53"/>
      <c r="E75" s="53"/>
      <c r="F75" s="54"/>
      <c r="G75" s="52"/>
      <c r="H75" s="53"/>
      <c r="I75" s="53"/>
      <c r="J75" s="54"/>
      <c r="K75" s="52"/>
      <c r="L75" s="53"/>
      <c r="M75" s="53"/>
      <c r="N75" s="89"/>
      <c r="O75" s="66">
        <f t="shared" si="8"/>
        <v>0</v>
      </c>
      <c r="P75" s="67">
        <f t="shared" si="8"/>
        <v>0</v>
      </c>
      <c r="Q75" s="67">
        <f t="shared" si="8"/>
        <v>0</v>
      </c>
      <c r="R75" s="68">
        <f t="shared" si="8"/>
        <v>0</v>
      </c>
      <c r="S75" s="116">
        <f t="shared" si="9"/>
        <v>0</v>
      </c>
      <c r="U75" s="3">
        <v>0</v>
      </c>
      <c r="V75" s="51">
        <v>0</v>
      </c>
      <c r="W75" s="113">
        <v>0</v>
      </c>
      <c r="X75" s="113" t="s">
        <v>373</v>
      </c>
      <c r="Y75" s="114">
        <v>0</v>
      </c>
      <c r="Z75" s="114" t="s">
        <v>265</v>
      </c>
      <c r="AA75" s="114">
        <v>0</v>
      </c>
      <c r="AB75" s="114" t="s">
        <v>288</v>
      </c>
      <c r="AC75" s="113">
        <v>0</v>
      </c>
      <c r="AD75" s="115">
        <v>0</v>
      </c>
    </row>
    <row r="76" spans="1:30" x14ac:dyDescent="0.2">
      <c r="A76" s="50">
        <f t="shared" si="6"/>
        <v>0</v>
      </c>
      <c r="B76" s="51">
        <f t="shared" si="7"/>
        <v>0</v>
      </c>
      <c r="C76" s="52"/>
      <c r="D76" s="53"/>
      <c r="E76" s="53"/>
      <c r="F76" s="54"/>
      <c r="G76" s="52"/>
      <c r="H76" s="53"/>
      <c r="I76" s="53"/>
      <c r="J76" s="54"/>
      <c r="K76" s="52"/>
      <c r="L76" s="53"/>
      <c r="M76" s="53"/>
      <c r="N76" s="89"/>
      <c r="O76" s="66">
        <f t="shared" ref="O76:R76" si="10">SUM(C20,G20,K20,O20,C48,G48,K48,O48,C76,G76,K76)</f>
        <v>0</v>
      </c>
      <c r="P76" s="67">
        <f t="shared" si="10"/>
        <v>0</v>
      </c>
      <c r="Q76" s="67">
        <f t="shared" si="10"/>
        <v>0</v>
      </c>
      <c r="R76" s="68">
        <f t="shared" si="10"/>
        <v>0</v>
      </c>
      <c r="S76" s="116">
        <f t="shared" si="9"/>
        <v>0</v>
      </c>
      <c r="U76" s="3">
        <v>0</v>
      </c>
      <c r="V76" s="51">
        <v>0</v>
      </c>
      <c r="W76" s="113">
        <v>0</v>
      </c>
      <c r="X76" s="113" t="s">
        <v>373</v>
      </c>
      <c r="Y76" s="114">
        <v>0</v>
      </c>
      <c r="Z76" s="114" t="s">
        <v>265</v>
      </c>
      <c r="AA76" s="114">
        <v>0</v>
      </c>
      <c r="AB76" s="114" t="s">
        <v>288</v>
      </c>
      <c r="AC76" s="113">
        <v>0</v>
      </c>
      <c r="AD76" s="115">
        <v>0</v>
      </c>
    </row>
    <row r="77" spans="1:30" ht="13.5" thickBot="1" x14ac:dyDescent="0.25">
      <c r="A77" s="50"/>
      <c r="B77" s="56"/>
      <c r="C77" s="57"/>
      <c r="D77" s="58"/>
      <c r="E77" s="58"/>
      <c r="F77" s="59"/>
      <c r="G77" s="57"/>
      <c r="H77" s="58"/>
      <c r="I77" s="58"/>
      <c r="J77" s="59"/>
      <c r="K77" s="57"/>
      <c r="L77" s="58"/>
      <c r="M77" s="58"/>
      <c r="N77" s="92"/>
      <c r="O77" s="123"/>
      <c r="P77" s="124"/>
      <c r="Q77" s="124"/>
      <c r="R77" s="125"/>
      <c r="S77" s="126"/>
      <c r="V77" s="127"/>
      <c r="W77" s="128"/>
      <c r="X77" s="128"/>
      <c r="Y77" s="129"/>
      <c r="Z77" s="129"/>
      <c r="AA77" s="129"/>
      <c r="AB77" s="129"/>
      <c r="AC77" s="130"/>
    </row>
    <row r="78" spans="1:30" x14ac:dyDescent="0.2">
      <c r="A78" s="1" t="s">
        <v>4</v>
      </c>
      <c r="B78" s="131" t="str">
        <f>B50</f>
        <v>Frank Guerra</v>
      </c>
      <c r="C78" s="132"/>
      <c r="D78" s="133"/>
      <c r="E78" s="133"/>
      <c r="F78" s="134"/>
      <c r="G78" s="132"/>
      <c r="H78" s="133"/>
      <c r="I78" s="133"/>
      <c r="J78" s="134"/>
      <c r="K78" s="132"/>
      <c r="L78" s="133"/>
      <c r="M78" s="133"/>
      <c r="N78" s="134"/>
      <c r="O78" s="73">
        <f t="shared" ref="O78:Q81" si="11">SUM(C22,G22,K22,O22,C50,G50,K50,O50,C78,G78,K78)</f>
        <v>131</v>
      </c>
      <c r="P78" s="62">
        <f t="shared" si="11"/>
        <v>14</v>
      </c>
      <c r="Q78" s="135">
        <f t="shared" si="11"/>
        <v>72</v>
      </c>
      <c r="R78" s="136"/>
      <c r="S78" s="137">
        <f>SUM(Q78/O78)</f>
        <v>0.54961832061068705</v>
      </c>
      <c r="V78" s="67" t="s">
        <v>319</v>
      </c>
      <c r="W78" s="113">
        <v>58</v>
      </c>
      <c r="X78" s="113">
        <v>58</v>
      </c>
      <c r="Y78" s="130"/>
      <c r="Z78" s="130"/>
      <c r="AA78" s="130"/>
      <c r="AB78" s="130"/>
      <c r="AC78" s="39"/>
    </row>
    <row r="79" spans="1:30" x14ac:dyDescent="0.2">
      <c r="A79" s="28"/>
      <c r="B79" s="138" t="str">
        <f>B51</f>
        <v>Chris Bartlet</v>
      </c>
      <c r="C79" s="52"/>
      <c r="D79" s="53"/>
      <c r="E79" s="53"/>
      <c r="F79" s="54"/>
      <c r="G79" s="52"/>
      <c r="H79" s="53"/>
      <c r="I79" s="53"/>
      <c r="J79" s="54"/>
      <c r="K79" s="52"/>
      <c r="L79" s="53"/>
      <c r="M79" s="53"/>
      <c r="N79" s="54"/>
      <c r="O79" s="66">
        <f t="shared" si="11"/>
        <v>24</v>
      </c>
      <c r="P79" s="67">
        <f t="shared" si="11"/>
        <v>1</v>
      </c>
      <c r="Q79" s="67">
        <f t="shared" si="11"/>
        <v>8</v>
      </c>
      <c r="R79" s="68"/>
      <c r="S79" s="139">
        <f>SUM(Q79/O79)</f>
        <v>0.33333333333333331</v>
      </c>
      <c r="V79" s="40" t="s">
        <v>320</v>
      </c>
      <c r="W79" s="39"/>
      <c r="X79" s="39"/>
      <c r="Y79" s="140">
        <v>0.26923076923076922</v>
      </c>
      <c r="Z79" s="140"/>
      <c r="AA79" s="140">
        <v>4.4285714285714288</v>
      </c>
      <c r="AB79" s="140"/>
      <c r="AC79" s="39"/>
    </row>
    <row r="80" spans="1:30" x14ac:dyDescent="0.2">
      <c r="A80" s="28"/>
      <c r="B80" s="138">
        <f>B52</f>
        <v>0</v>
      </c>
      <c r="C80" s="52"/>
      <c r="D80" s="53"/>
      <c r="E80" s="53"/>
      <c r="F80" s="54"/>
      <c r="G80" s="52"/>
      <c r="H80" s="53"/>
      <c r="I80" s="53"/>
      <c r="J80" s="54"/>
      <c r="K80" s="52"/>
      <c r="L80" s="53"/>
      <c r="M80" s="53"/>
      <c r="N80" s="54"/>
      <c r="O80" s="66">
        <f t="shared" si="11"/>
        <v>0</v>
      </c>
      <c r="P80" s="67">
        <f t="shared" si="11"/>
        <v>0</v>
      </c>
      <c r="Q80" s="67">
        <f t="shared" si="11"/>
        <v>0</v>
      </c>
      <c r="R80" s="68"/>
      <c r="S80" s="139" t="e">
        <f>SUM(Q80/O80)</f>
        <v>#DIV/0!</v>
      </c>
      <c r="V80" s="40"/>
      <c r="W80" s="39"/>
      <c r="X80" s="39"/>
      <c r="Y80" s="140"/>
      <c r="Z80" s="140"/>
      <c r="AA80" s="140"/>
      <c r="AB80" s="140"/>
      <c r="AC80" s="39"/>
    </row>
    <row r="81" spans="1:29" ht="13.5" thickBot="1" x14ac:dyDescent="0.25">
      <c r="A81" s="28"/>
      <c r="B81" s="138">
        <f>B53</f>
        <v>0</v>
      </c>
      <c r="C81" s="141"/>
      <c r="D81" s="142"/>
      <c r="E81" s="142"/>
      <c r="F81" s="143"/>
      <c r="G81" s="141"/>
      <c r="H81" s="142"/>
      <c r="I81" s="142"/>
      <c r="J81" s="143"/>
      <c r="K81" s="141"/>
      <c r="L81" s="142"/>
      <c r="M81" s="142"/>
      <c r="N81" s="143"/>
      <c r="O81" s="144">
        <f t="shared" si="11"/>
        <v>0</v>
      </c>
      <c r="P81" s="145">
        <f t="shared" si="11"/>
        <v>0</v>
      </c>
      <c r="Q81" s="145">
        <f t="shared" si="11"/>
        <v>0</v>
      </c>
      <c r="R81" s="146"/>
      <c r="S81" s="147" t="e">
        <f>SUM(Q81/O81)</f>
        <v>#DIV/0!</v>
      </c>
      <c r="V81" s="40"/>
      <c r="W81" s="39"/>
      <c r="X81" s="39"/>
      <c r="Y81" s="140"/>
      <c r="Z81" s="140"/>
      <c r="AA81" s="140"/>
      <c r="AB81" s="140"/>
      <c r="AC81" s="39"/>
    </row>
    <row r="82" spans="1:29" ht="13.5" thickBot="1" x14ac:dyDescent="0.25">
      <c r="A82" s="1"/>
      <c r="B82" s="69" t="s">
        <v>304</v>
      </c>
      <c r="C82" s="70">
        <f t="shared" ref="C82:R82" si="12">SUM(C59:C76)</f>
        <v>0</v>
      </c>
      <c r="D82" s="70">
        <f t="shared" si="12"/>
        <v>0</v>
      </c>
      <c r="E82" s="70">
        <f t="shared" si="12"/>
        <v>0</v>
      </c>
      <c r="F82" s="70">
        <f t="shared" si="12"/>
        <v>0</v>
      </c>
      <c r="G82" s="70">
        <f t="shared" si="12"/>
        <v>0</v>
      </c>
      <c r="H82" s="70">
        <f t="shared" si="12"/>
        <v>0</v>
      </c>
      <c r="I82" s="70">
        <f t="shared" si="12"/>
        <v>0</v>
      </c>
      <c r="J82" s="70">
        <f t="shared" si="12"/>
        <v>0</v>
      </c>
      <c r="K82" s="70">
        <f t="shared" si="12"/>
        <v>0</v>
      </c>
      <c r="L82" s="70">
        <f t="shared" si="12"/>
        <v>0</v>
      </c>
      <c r="M82" s="70">
        <f t="shared" si="12"/>
        <v>0</v>
      </c>
      <c r="N82" s="70">
        <f t="shared" si="12"/>
        <v>0</v>
      </c>
      <c r="O82" s="70">
        <f t="shared" si="12"/>
        <v>155</v>
      </c>
      <c r="P82" s="70">
        <f t="shared" si="12"/>
        <v>15</v>
      </c>
      <c r="Q82" s="70">
        <f t="shared" si="12"/>
        <v>80</v>
      </c>
      <c r="R82" s="70">
        <f t="shared" si="12"/>
        <v>58</v>
      </c>
      <c r="S82" s="148">
        <f>AVERAGE(P82/O82)</f>
        <v>9.6774193548387094E-2</v>
      </c>
      <c r="Y82" s="39"/>
      <c r="Z82" s="39"/>
    </row>
    <row r="83" spans="1:29" ht="13.5" thickBot="1" x14ac:dyDescent="0.25">
      <c r="A83" s="1"/>
      <c r="B83" s="69" t="s">
        <v>305</v>
      </c>
      <c r="C83" s="70">
        <f>SUM(O55,C82)</f>
        <v>155</v>
      </c>
      <c r="D83" s="70">
        <f>SUM(P55,D82)</f>
        <v>15</v>
      </c>
      <c r="E83" s="70">
        <f>SUM(Q55,E82)</f>
        <v>80</v>
      </c>
      <c r="F83" s="70">
        <f>SUM(R55,F82)</f>
        <v>58</v>
      </c>
      <c r="G83" s="70">
        <f t="shared" ref="G83:M83" si="13">SUM(C83,G82)</f>
        <v>155</v>
      </c>
      <c r="H83" s="70">
        <f t="shared" si="13"/>
        <v>15</v>
      </c>
      <c r="I83" s="70">
        <f t="shared" si="13"/>
        <v>80</v>
      </c>
      <c r="J83" s="70">
        <f t="shared" si="13"/>
        <v>58</v>
      </c>
      <c r="K83" s="70">
        <f t="shared" si="13"/>
        <v>155</v>
      </c>
      <c r="L83" s="70">
        <f t="shared" si="13"/>
        <v>15</v>
      </c>
      <c r="M83" s="70">
        <f t="shared" si="13"/>
        <v>80</v>
      </c>
      <c r="N83" s="70">
        <f>SUM(AA27,N82)</f>
        <v>0</v>
      </c>
      <c r="O83" s="149"/>
      <c r="P83" s="150"/>
      <c r="Q83" s="150"/>
      <c r="R83" s="150"/>
      <c r="S83" s="151"/>
      <c r="Y83" s="39"/>
      <c r="Z83" s="39"/>
      <c r="AC83" s="39"/>
    </row>
    <row r="84" spans="1:29" ht="13.5" thickBot="1" x14ac:dyDescent="0.25">
      <c r="B84" s="101" t="s">
        <v>306</v>
      </c>
      <c r="C84" s="152"/>
      <c r="D84" s="153"/>
      <c r="E84" s="153"/>
      <c r="F84" s="154"/>
      <c r="G84" s="152"/>
      <c r="H84" s="153"/>
      <c r="I84" s="153"/>
      <c r="J84" s="154"/>
      <c r="K84" s="152"/>
      <c r="L84" s="153"/>
      <c r="M84" s="153"/>
      <c r="N84" s="154"/>
      <c r="O84" s="152"/>
      <c r="P84" s="153"/>
      <c r="Q84" s="153">
        <f>SUM(E28,I28,M28,Q28,E56,I56,M56,Q56,E84,I84,M84)</f>
        <v>0</v>
      </c>
      <c r="R84" s="154"/>
      <c r="S84" s="24">
        <f>1-(P82/(O82-Q82))</f>
        <v>0.8</v>
      </c>
      <c r="V84" s="190" t="s">
        <v>321</v>
      </c>
      <c r="W84" s="191"/>
      <c r="X84" s="192"/>
      <c r="Y84" s="39"/>
      <c r="Z84" s="39"/>
      <c r="AA84" s="155" t="s">
        <v>322</v>
      </c>
      <c r="AB84" s="155"/>
      <c r="AC84" s="39"/>
    </row>
    <row r="85" spans="1:29" x14ac:dyDescent="0.2">
      <c r="V85" s="156" t="s">
        <v>323</v>
      </c>
      <c r="W85" s="130"/>
      <c r="X85" s="157"/>
      <c r="Y85" s="39"/>
      <c r="Z85" s="39"/>
      <c r="AA85" s="155" t="s">
        <v>324</v>
      </c>
      <c r="AB85" s="155"/>
      <c r="AC85" s="39"/>
    </row>
    <row r="86" spans="1:29" x14ac:dyDescent="0.2">
      <c r="A86" s="40" t="s">
        <v>325</v>
      </c>
      <c r="C86" s="53">
        <f>MAX(AC59:AC76)</f>
        <v>7</v>
      </c>
      <c r="E86" s="155" t="s">
        <v>326</v>
      </c>
      <c r="V86" s="156" t="s">
        <v>327</v>
      </c>
      <c r="W86" s="130" t="s">
        <v>275</v>
      </c>
      <c r="X86" s="158">
        <v>0.45038167938931295</v>
      </c>
      <c r="Y86" s="39" t="s">
        <v>260</v>
      </c>
      <c r="Z86" s="39"/>
      <c r="AA86" s="155" t="s">
        <v>328</v>
      </c>
      <c r="AB86" s="155"/>
      <c r="AC86" s="39"/>
    </row>
    <row r="87" spans="1:29" x14ac:dyDescent="0.2">
      <c r="E87" s="155"/>
      <c r="V87" s="156" t="s">
        <v>327</v>
      </c>
      <c r="W87" s="130" t="s">
        <v>281</v>
      </c>
      <c r="X87" s="159">
        <v>0.66666666666666674</v>
      </c>
      <c r="Y87" s="39" t="s">
        <v>279</v>
      </c>
      <c r="Z87" s="39"/>
      <c r="AA87" s="39"/>
      <c r="AB87" s="39"/>
      <c r="AC87" s="39"/>
    </row>
    <row r="88" spans="1:29" x14ac:dyDescent="0.2">
      <c r="V88" s="156" t="s">
        <v>327</v>
      </c>
      <c r="W88" s="130">
        <v>0</v>
      </c>
      <c r="X88" s="159" t="e">
        <v>#DIV/0!</v>
      </c>
      <c r="Y88" s="39" t="s">
        <v>279</v>
      </c>
    </row>
    <row r="89" spans="1:29" x14ac:dyDescent="0.2">
      <c r="V89" s="160" t="s">
        <v>327</v>
      </c>
      <c r="W89" s="161">
        <v>0</v>
      </c>
      <c r="X89" s="162" t="e">
        <v>#DIV/0!</v>
      </c>
      <c r="Y89" s="39" t="s">
        <v>279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53" priority="5" stopIfTrue="1" operator="equal">
      <formula>$Y$79</formula>
    </cfRule>
  </conditionalFormatting>
  <conditionalFormatting sqref="AA59:AB74 AA77:AB77">
    <cfRule type="cellIs" dxfId="52" priority="6" stopIfTrue="1" operator="equal">
      <formula>$AA$79</formula>
    </cfRule>
  </conditionalFormatting>
  <conditionalFormatting sqref="Y75:Z75">
    <cfRule type="cellIs" dxfId="51" priority="3" stopIfTrue="1" operator="equal">
      <formula>$Y$79</formula>
    </cfRule>
  </conditionalFormatting>
  <conditionalFormatting sqref="AA75:AB75">
    <cfRule type="cellIs" dxfId="50" priority="4" stopIfTrue="1" operator="equal">
      <formula>$AA$79</formula>
    </cfRule>
  </conditionalFormatting>
  <conditionalFormatting sqref="Y76:Z76">
    <cfRule type="cellIs" dxfId="49" priority="1" stopIfTrue="1" operator="equal">
      <formula>$Y$79</formula>
    </cfRule>
  </conditionalFormatting>
  <conditionalFormatting sqref="AA76:AB76">
    <cfRule type="cellIs" dxfId="48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24"/>
    <col min="2" max="2" width="18.140625" style="24" customWidth="1"/>
    <col min="3" max="18" width="5.28515625" style="24" customWidth="1"/>
    <col min="19" max="19" width="18" style="24" customWidth="1"/>
    <col min="20" max="21" width="9.140625" style="24"/>
    <col min="22" max="22" width="20.5703125" style="24" customWidth="1"/>
    <col min="23" max="24" width="9.28515625" style="24" bestFit="1" customWidth="1"/>
    <col min="25" max="25" width="9.42578125" style="24" bestFit="1" customWidth="1"/>
    <col min="26" max="26" width="9.140625" style="24"/>
    <col min="27" max="27" width="12.140625" style="24" customWidth="1"/>
    <col min="28" max="28" width="9.140625" style="24"/>
    <col min="29" max="29" width="9.28515625" style="24" bestFit="1" customWidth="1"/>
    <col min="30" max="16384" width="9.140625" style="24"/>
  </cols>
  <sheetData>
    <row r="1" spans="1:19" ht="13.5" thickBot="1" x14ac:dyDescent="0.25">
      <c r="A1" s="43" t="s">
        <v>289</v>
      </c>
      <c r="B1" s="44" t="s">
        <v>290</v>
      </c>
      <c r="C1" s="186" t="s">
        <v>329</v>
      </c>
      <c r="D1" s="187"/>
      <c r="E1" s="188"/>
      <c r="F1" s="45">
        <v>13</v>
      </c>
      <c r="G1" s="186" t="s">
        <v>253</v>
      </c>
      <c r="H1" s="187"/>
      <c r="I1" s="188"/>
      <c r="J1" s="45">
        <v>12</v>
      </c>
      <c r="K1" s="186" t="s">
        <v>246</v>
      </c>
      <c r="L1" s="187"/>
      <c r="M1" s="188"/>
      <c r="N1" s="45">
        <v>5</v>
      </c>
      <c r="O1" s="186" t="s">
        <v>243</v>
      </c>
      <c r="P1" s="187"/>
      <c r="Q1" s="188"/>
      <c r="R1" s="170">
        <v>1</v>
      </c>
      <c r="S1" s="46"/>
    </row>
    <row r="2" spans="1:19" ht="13.5" thickBot="1" x14ac:dyDescent="0.25">
      <c r="A2" s="47" t="s">
        <v>291</v>
      </c>
      <c r="B2" s="44" t="s">
        <v>292</v>
      </c>
      <c r="C2" s="48" t="s">
        <v>0</v>
      </c>
      <c r="D2" s="48" t="s">
        <v>1</v>
      </c>
      <c r="E2" s="48" t="s">
        <v>2</v>
      </c>
      <c r="F2" s="48" t="s">
        <v>3</v>
      </c>
      <c r="G2" s="48" t="s">
        <v>0</v>
      </c>
      <c r="H2" s="48" t="s">
        <v>1</v>
      </c>
      <c r="I2" s="48" t="s">
        <v>2</v>
      </c>
      <c r="J2" s="48" t="s">
        <v>3</v>
      </c>
      <c r="K2" s="48" t="s">
        <v>0</v>
      </c>
      <c r="L2" s="48" t="s">
        <v>1</v>
      </c>
      <c r="M2" s="48" t="s">
        <v>2</v>
      </c>
      <c r="N2" s="48" t="s">
        <v>3</v>
      </c>
      <c r="O2" s="82" t="s">
        <v>0</v>
      </c>
      <c r="P2" s="48" t="s">
        <v>1</v>
      </c>
      <c r="Q2" s="48" t="s">
        <v>2</v>
      </c>
      <c r="R2" s="48" t="s">
        <v>3</v>
      </c>
      <c r="S2" s="49"/>
    </row>
    <row r="3" spans="1:19" x14ac:dyDescent="0.2">
      <c r="A3" s="50" t="s">
        <v>303</v>
      </c>
      <c r="B3" s="51" t="s">
        <v>107</v>
      </c>
      <c r="C3" s="52">
        <v>3</v>
      </c>
      <c r="D3" s="53">
        <v>0</v>
      </c>
      <c r="E3" s="53">
        <v>1</v>
      </c>
      <c r="F3" s="54">
        <v>2</v>
      </c>
      <c r="G3" s="163">
        <v>4</v>
      </c>
      <c r="H3" s="164">
        <v>1</v>
      </c>
      <c r="I3" s="164">
        <v>0</v>
      </c>
      <c r="J3" s="165">
        <v>5</v>
      </c>
      <c r="K3" s="163">
        <v>5</v>
      </c>
      <c r="L3" s="164">
        <v>0</v>
      </c>
      <c r="M3" s="164">
        <v>2</v>
      </c>
      <c r="N3" s="165">
        <v>4</v>
      </c>
      <c r="O3" s="52">
        <v>4</v>
      </c>
      <c r="P3" s="53">
        <v>3</v>
      </c>
      <c r="Q3" s="53">
        <v>1</v>
      </c>
      <c r="R3" s="54">
        <v>4</v>
      </c>
      <c r="S3" s="55"/>
    </row>
    <row r="4" spans="1:19" x14ac:dyDescent="0.2">
      <c r="A4" s="50" t="s">
        <v>294</v>
      </c>
      <c r="B4" s="51" t="s">
        <v>171</v>
      </c>
      <c r="C4" s="52">
        <v>1</v>
      </c>
      <c r="D4" s="53">
        <v>0</v>
      </c>
      <c r="E4" s="53">
        <v>1</v>
      </c>
      <c r="F4" s="54">
        <v>0</v>
      </c>
      <c r="G4" s="163"/>
      <c r="H4" s="164"/>
      <c r="I4" s="164"/>
      <c r="J4" s="165"/>
      <c r="K4" s="163"/>
      <c r="L4" s="164"/>
      <c r="M4" s="164"/>
      <c r="N4" s="165"/>
      <c r="O4" s="52">
        <v>1</v>
      </c>
      <c r="P4" s="53">
        <v>0</v>
      </c>
      <c r="Q4" s="53">
        <v>0</v>
      </c>
      <c r="R4" s="54">
        <v>0</v>
      </c>
      <c r="S4" s="55"/>
    </row>
    <row r="5" spans="1:19" x14ac:dyDescent="0.2">
      <c r="A5" s="50" t="s">
        <v>353</v>
      </c>
      <c r="B5" s="51" t="s">
        <v>100</v>
      </c>
      <c r="C5" s="52">
        <v>3</v>
      </c>
      <c r="D5" s="53">
        <v>0</v>
      </c>
      <c r="E5" s="53">
        <v>3</v>
      </c>
      <c r="F5" s="54">
        <v>0</v>
      </c>
      <c r="G5" s="163">
        <v>4</v>
      </c>
      <c r="H5" s="164">
        <v>0</v>
      </c>
      <c r="I5" s="164">
        <v>2</v>
      </c>
      <c r="J5" s="165">
        <v>2</v>
      </c>
      <c r="K5" s="163">
        <v>5</v>
      </c>
      <c r="L5" s="164">
        <v>2</v>
      </c>
      <c r="M5" s="164">
        <v>2</v>
      </c>
      <c r="N5" s="165">
        <v>0</v>
      </c>
      <c r="O5" s="52">
        <v>4</v>
      </c>
      <c r="P5" s="53">
        <v>0</v>
      </c>
      <c r="Q5" s="53">
        <v>0</v>
      </c>
      <c r="R5" s="54">
        <v>1</v>
      </c>
      <c r="S5" s="55"/>
    </row>
    <row r="6" spans="1:19" x14ac:dyDescent="0.2">
      <c r="A6" s="50" t="s">
        <v>299</v>
      </c>
      <c r="B6" s="51" t="s">
        <v>214</v>
      </c>
      <c r="C6" s="52">
        <v>1</v>
      </c>
      <c r="D6" s="53">
        <v>0</v>
      </c>
      <c r="E6" s="53">
        <v>1</v>
      </c>
      <c r="F6" s="54">
        <v>0</v>
      </c>
      <c r="G6" s="163"/>
      <c r="H6" s="164"/>
      <c r="I6" s="164"/>
      <c r="J6" s="165"/>
      <c r="K6" s="163">
        <v>1</v>
      </c>
      <c r="L6" s="164">
        <v>0</v>
      </c>
      <c r="M6" s="164">
        <v>0</v>
      </c>
      <c r="N6" s="165">
        <v>0</v>
      </c>
      <c r="O6" s="52">
        <v>3</v>
      </c>
      <c r="P6" s="53">
        <v>0</v>
      </c>
      <c r="Q6" s="53">
        <v>2</v>
      </c>
      <c r="R6" s="54">
        <v>1</v>
      </c>
      <c r="S6" s="55" t="s">
        <v>297</v>
      </c>
    </row>
    <row r="7" spans="1:19" x14ac:dyDescent="0.2">
      <c r="A7" s="50" t="s">
        <v>301</v>
      </c>
      <c r="B7" s="51" t="s">
        <v>172</v>
      </c>
      <c r="C7" s="52">
        <v>3</v>
      </c>
      <c r="D7" s="53">
        <v>1</v>
      </c>
      <c r="E7" s="53">
        <v>2</v>
      </c>
      <c r="F7" s="54">
        <v>1</v>
      </c>
      <c r="G7" s="163">
        <v>4</v>
      </c>
      <c r="H7" s="164">
        <v>1</v>
      </c>
      <c r="I7" s="164">
        <v>2</v>
      </c>
      <c r="J7" s="165">
        <v>2</v>
      </c>
      <c r="K7" s="163">
        <v>6</v>
      </c>
      <c r="L7" s="164">
        <v>1</v>
      </c>
      <c r="M7" s="164">
        <v>3</v>
      </c>
      <c r="N7" s="165">
        <v>5</v>
      </c>
      <c r="O7" s="52">
        <v>4</v>
      </c>
      <c r="P7" s="53">
        <v>1</v>
      </c>
      <c r="Q7" s="53">
        <v>2</v>
      </c>
      <c r="R7" s="54">
        <v>6</v>
      </c>
      <c r="S7" s="55"/>
    </row>
    <row r="8" spans="1:19" x14ac:dyDescent="0.2">
      <c r="A8" s="50" t="s">
        <v>298</v>
      </c>
      <c r="B8" s="51" t="s">
        <v>135</v>
      </c>
      <c r="C8" s="52">
        <v>3</v>
      </c>
      <c r="D8" s="53">
        <v>0</v>
      </c>
      <c r="E8" s="53">
        <v>3</v>
      </c>
      <c r="F8" s="54">
        <v>0</v>
      </c>
      <c r="G8" s="163">
        <v>3</v>
      </c>
      <c r="H8" s="164">
        <v>1</v>
      </c>
      <c r="I8" s="164">
        <v>1</v>
      </c>
      <c r="J8" s="165">
        <v>1</v>
      </c>
      <c r="K8" s="163">
        <v>5</v>
      </c>
      <c r="L8" s="164">
        <v>0</v>
      </c>
      <c r="M8" s="164">
        <v>3</v>
      </c>
      <c r="N8" s="165">
        <v>0</v>
      </c>
      <c r="O8" s="52">
        <v>4</v>
      </c>
      <c r="P8" s="53">
        <v>1</v>
      </c>
      <c r="Q8" s="53">
        <v>2</v>
      </c>
      <c r="R8" s="54">
        <v>0</v>
      </c>
      <c r="S8" s="55"/>
    </row>
    <row r="9" spans="1:19" x14ac:dyDescent="0.2">
      <c r="A9" s="50" t="s">
        <v>336</v>
      </c>
      <c r="B9" s="51" t="s">
        <v>173</v>
      </c>
      <c r="C9" s="52">
        <v>3</v>
      </c>
      <c r="D9" s="53">
        <v>1</v>
      </c>
      <c r="E9" s="53">
        <v>2</v>
      </c>
      <c r="F9" s="54">
        <v>1</v>
      </c>
      <c r="G9" s="163">
        <v>3</v>
      </c>
      <c r="H9" s="164">
        <v>0</v>
      </c>
      <c r="I9" s="164">
        <v>0</v>
      </c>
      <c r="J9" s="165">
        <v>0</v>
      </c>
      <c r="K9" s="163">
        <v>5</v>
      </c>
      <c r="L9" s="164">
        <v>1</v>
      </c>
      <c r="M9" s="164">
        <v>0</v>
      </c>
      <c r="N9" s="165">
        <v>0</v>
      </c>
      <c r="O9" s="52">
        <v>1</v>
      </c>
      <c r="P9" s="53">
        <v>0</v>
      </c>
      <c r="Q9" s="53">
        <v>0</v>
      </c>
      <c r="R9" s="54">
        <v>0</v>
      </c>
      <c r="S9" s="55"/>
    </row>
    <row r="10" spans="1:19" x14ac:dyDescent="0.2">
      <c r="A10" s="50" t="s">
        <v>343</v>
      </c>
      <c r="B10" s="51" t="s">
        <v>174</v>
      </c>
      <c r="C10" s="52">
        <v>3</v>
      </c>
      <c r="D10" s="53">
        <v>0</v>
      </c>
      <c r="E10" s="53">
        <v>2</v>
      </c>
      <c r="F10" s="54">
        <v>0</v>
      </c>
      <c r="G10" s="163">
        <v>3</v>
      </c>
      <c r="H10" s="164">
        <v>0</v>
      </c>
      <c r="I10" s="164">
        <v>2</v>
      </c>
      <c r="J10" s="165">
        <v>0</v>
      </c>
      <c r="K10" s="163">
        <v>4</v>
      </c>
      <c r="L10" s="164">
        <v>0</v>
      </c>
      <c r="M10" s="164">
        <v>4</v>
      </c>
      <c r="N10" s="165">
        <v>0</v>
      </c>
      <c r="O10" s="52">
        <v>2</v>
      </c>
      <c r="P10" s="53">
        <v>0</v>
      </c>
      <c r="Q10" s="53">
        <v>2</v>
      </c>
      <c r="R10" s="54">
        <v>0</v>
      </c>
      <c r="S10" s="55"/>
    </row>
    <row r="11" spans="1:19" x14ac:dyDescent="0.2">
      <c r="A11" s="50"/>
      <c r="B11" s="51"/>
      <c r="C11" s="52"/>
      <c r="D11" s="53"/>
      <c r="E11" s="53"/>
      <c r="F11" s="54"/>
      <c r="G11" s="52"/>
      <c r="H11" s="53"/>
      <c r="I11" s="53"/>
      <c r="J11" s="54"/>
      <c r="K11" s="52"/>
      <c r="L11" s="53"/>
      <c r="M11" s="53"/>
      <c r="N11" s="54"/>
      <c r="O11" s="87"/>
      <c r="P11" s="53"/>
      <c r="Q11" s="53"/>
      <c r="R11" s="89"/>
      <c r="S11" s="55"/>
    </row>
    <row r="12" spans="1:19" x14ac:dyDescent="0.2">
      <c r="A12" s="50"/>
      <c r="B12" s="51"/>
      <c r="C12" s="52"/>
      <c r="D12" s="53"/>
      <c r="E12" s="53"/>
      <c r="F12" s="54"/>
      <c r="G12" s="52"/>
      <c r="H12" s="53"/>
      <c r="I12" s="53"/>
      <c r="J12" s="54"/>
      <c r="K12" s="52"/>
      <c r="L12" s="53"/>
      <c r="M12" s="53"/>
      <c r="N12" s="54"/>
      <c r="O12" s="87"/>
      <c r="P12" s="53"/>
      <c r="Q12" s="53"/>
      <c r="R12" s="89"/>
      <c r="S12" s="55"/>
    </row>
    <row r="13" spans="1:19" x14ac:dyDescent="0.2">
      <c r="A13" s="50"/>
      <c r="B13" s="51"/>
      <c r="C13" s="52"/>
      <c r="D13" s="53"/>
      <c r="E13" s="53"/>
      <c r="F13" s="54"/>
      <c r="G13" s="52"/>
      <c r="H13" s="53"/>
      <c r="I13" s="53"/>
      <c r="J13" s="54"/>
      <c r="K13" s="52"/>
      <c r="L13" s="53"/>
      <c r="M13" s="53"/>
      <c r="N13" s="54"/>
      <c r="O13" s="87"/>
      <c r="P13" s="53"/>
      <c r="Q13" s="53"/>
      <c r="R13" s="89"/>
      <c r="S13" s="55"/>
    </row>
    <row r="14" spans="1:19" x14ac:dyDescent="0.2">
      <c r="A14" s="50"/>
      <c r="B14" s="51"/>
      <c r="C14" s="52"/>
      <c r="D14" s="53"/>
      <c r="E14" s="53"/>
      <c r="F14" s="54"/>
      <c r="G14" s="52"/>
      <c r="H14" s="53"/>
      <c r="I14" s="53"/>
      <c r="J14" s="54"/>
      <c r="K14" s="52"/>
      <c r="L14" s="53"/>
      <c r="M14" s="53"/>
      <c r="N14" s="54"/>
      <c r="O14" s="87"/>
      <c r="P14" s="53"/>
      <c r="Q14" s="53"/>
      <c r="R14" s="89"/>
      <c r="S14" s="55"/>
    </row>
    <row r="15" spans="1:19" x14ac:dyDescent="0.2">
      <c r="A15" s="50"/>
      <c r="B15" s="51"/>
      <c r="C15" s="52"/>
      <c r="D15" s="53"/>
      <c r="E15" s="53"/>
      <c r="F15" s="54"/>
      <c r="G15" s="52"/>
      <c r="H15" s="53"/>
      <c r="I15" s="53"/>
      <c r="J15" s="54"/>
      <c r="K15" s="52"/>
      <c r="L15" s="53"/>
      <c r="M15" s="53"/>
      <c r="N15" s="54"/>
      <c r="O15" s="87"/>
      <c r="P15" s="53"/>
      <c r="Q15" s="53"/>
      <c r="R15" s="89"/>
      <c r="S15" s="55"/>
    </row>
    <row r="16" spans="1:19" x14ac:dyDescent="0.2">
      <c r="A16" s="50"/>
      <c r="B16" s="51"/>
      <c r="C16" s="52"/>
      <c r="D16" s="53"/>
      <c r="E16" s="53"/>
      <c r="F16" s="54"/>
      <c r="G16" s="52"/>
      <c r="H16" s="53"/>
      <c r="I16" s="53"/>
      <c r="J16" s="54"/>
      <c r="K16" s="52"/>
      <c r="L16" s="53"/>
      <c r="M16" s="53"/>
      <c r="N16" s="54"/>
      <c r="O16" s="87"/>
      <c r="P16" s="53"/>
      <c r="Q16" s="53"/>
      <c r="R16" s="89"/>
      <c r="S16" s="55" t="s">
        <v>297</v>
      </c>
    </row>
    <row r="17" spans="1:24" x14ac:dyDescent="0.2">
      <c r="A17" s="50"/>
      <c r="B17" s="51"/>
      <c r="C17" s="52"/>
      <c r="D17" s="53"/>
      <c r="E17" s="53"/>
      <c r="F17" s="54"/>
      <c r="G17" s="52"/>
      <c r="H17" s="53"/>
      <c r="I17" s="53"/>
      <c r="J17" s="54"/>
      <c r="K17" s="52"/>
      <c r="L17" s="53"/>
      <c r="M17" s="53"/>
      <c r="N17" s="54"/>
      <c r="O17" s="87"/>
      <c r="P17" s="53"/>
      <c r="Q17" s="53"/>
      <c r="R17" s="54"/>
      <c r="S17" s="55"/>
    </row>
    <row r="18" spans="1:24" x14ac:dyDescent="0.2">
      <c r="A18" s="50"/>
      <c r="B18" s="51"/>
      <c r="C18" s="52"/>
      <c r="D18" s="53"/>
      <c r="E18" s="53"/>
      <c r="F18" s="54"/>
      <c r="G18" s="52"/>
      <c r="H18" s="53"/>
      <c r="I18" s="53"/>
      <c r="J18" s="54"/>
      <c r="K18" s="52"/>
      <c r="L18" s="53"/>
      <c r="M18" s="53"/>
      <c r="N18" s="54"/>
      <c r="O18" s="87"/>
      <c r="P18" s="53"/>
      <c r="Q18" s="53"/>
      <c r="R18" s="54"/>
      <c r="S18" s="55"/>
    </row>
    <row r="19" spans="1:24" x14ac:dyDescent="0.2">
      <c r="A19" s="50"/>
      <c r="B19" s="51"/>
      <c r="C19" s="52"/>
      <c r="D19" s="53"/>
      <c r="E19" s="53"/>
      <c r="F19" s="54"/>
      <c r="G19" s="52"/>
      <c r="H19" s="53"/>
      <c r="I19" s="53"/>
      <c r="J19" s="54"/>
      <c r="K19" s="52"/>
      <c r="L19" s="53"/>
      <c r="M19" s="53"/>
      <c r="N19" s="54"/>
      <c r="O19" s="87"/>
      <c r="P19" s="53"/>
      <c r="Q19" s="53"/>
      <c r="R19" s="54"/>
      <c r="S19" s="55"/>
    </row>
    <row r="20" spans="1:24" x14ac:dyDescent="0.2">
      <c r="A20" s="50"/>
      <c r="B20" s="51"/>
      <c r="C20" s="52"/>
      <c r="D20" s="53"/>
      <c r="E20" s="53"/>
      <c r="F20" s="54"/>
      <c r="G20" s="52"/>
      <c r="H20" s="53"/>
      <c r="I20" s="53"/>
      <c r="J20" s="54"/>
      <c r="K20" s="52"/>
      <c r="L20" s="53"/>
      <c r="M20" s="53"/>
      <c r="N20" s="54"/>
      <c r="O20" s="87"/>
      <c r="P20" s="53"/>
      <c r="Q20" s="53"/>
      <c r="R20" s="54"/>
      <c r="S20" s="55"/>
    </row>
    <row r="21" spans="1:24" ht="13.5" thickBot="1" x14ac:dyDescent="0.25">
      <c r="A21" s="50"/>
      <c r="B21" s="56"/>
      <c r="C21" s="57"/>
      <c r="D21" s="58"/>
      <c r="E21" s="58"/>
      <c r="F21" s="59"/>
      <c r="G21" s="57"/>
      <c r="H21" s="58"/>
      <c r="I21" s="58"/>
      <c r="J21" s="59"/>
      <c r="K21" s="57"/>
      <c r="L21" s="58"/>
      <c r="M21" s="58"/>
      <c r="N21" s="59"/>
      <c r="O21" s="91"/>
      <c r="P21" s="58"/>
      <c r="Q21" s="58"/>
      <c r="R21" s="92"/>
      <c r="S21" s="55"/>
    </row>
    <row r="22" spans="1:24" x14ac:dyDescent="0.2">
      <c r="A22" s="1" t="s">
        <v>4</v>
      </c>
      <c r="B22" s="60" t="s">
        <v>274</v>
      </c>
      <c r="C22" s="61">
        <v>20</v>
      </c>
      <c r="D22" s="62">
        <v>2</v>
      </c>
      <c r="E22" s="62">
        <v>15</v>
      </c>
      <c r="F22" s="63">
        <v>4</v>
      </c>
      <c r="G22" s="61">
        <v>21</v>
      </c>
      <c r="H22" s="62">
        <v>3</v>
      </c>
      <c r="I22" s="62">
        <v>7</v>
      </c>
      <c r="J22" s="63">
        <v>10</v>
      </c>
      <c r="K22" s="61">
        <v>31</v>
      </c>
      <c r="L22" s="62">
        <v>4</v>
      </c>
      <c r="M22" s="62">
        <v>14</v>
      </c>
      <c r="N22" s="63">
        <v>9</v>
      </c>
      <c r="O22" s="61">
        <v>23</v>
      </c>
      <c r="P22" s="62">
        <v>5</v>
      </c>
      <c r="Q22" s="62">
        <v>9</v>
      </c>
      <c r="R22" s="94">
        <v>12</v>
      </c>
      <c r="S22" s="64"/>
    </row>
    <row r="23" spans="1:24" x14ac:dyDescent="0.2">
      <c r="A23" s="1"/>
      <c r="B23" s="65"/>
      <c r="C23" s="66"/>
      <c r="D23" s="67"/>
      <c r="E23" s="67"/>
      <c r="F23" s="68"/>
      <c r="G23" s="66"/>
      <c r="H23" s="67"/>
      <c r="I23" s="67"/>
      <c r="J23" s="68"/>
      <c r="K23" s="66"/>
      <c r="L23" s="67"/>
      <c r="M23" s="67"/>
      <c r="N23" s="68"/>
      <c r="O23" s="66"/>
      <c r="P23" s="67"/>
      <c r="Q23" s="67"/>
      <c r="R23" s="68"/>
      <c r="S23" s="64"/>
    </row>
    <row r="24" spans="1:24" x14ac:dyDescent="0.2">
      <c r="A24" s="1"/>
      <c r="B24" s="95"/>
      <c r="C24" s="66"/>
      <c r="D24" s="67"/>
      <c r="E24" s="67"/>
      <c r="F24" s="68"/>
      <c r="G24" s="66"/>
      <c r="H24" s="67"/>
      <c r="I24" s="67"/>
      <c r="J24" s="68"/>
      <c r="K24" s="66"/>
      <c r="L24" s="67"/>
      <c r="M24" s="67"/>
      <c r="N24" s="68"/>
      <c r="O24" s="66"/>
      <c r="P24" s="67"/>
      <c r="Q24" s="67"/>
      <c r="R24" s="68"/>
      <c r="S24" s="64"/>
    </row>
    <row r="25" spans="1:24" ht="13.5" thickBot="1" x14ac:dyDescent="0.25">
      <c r="A25" s="1"/>
      <c r="B25" s="95"/>
      <c r="C25" s="66"/>
      <c r="D25" s="67"/>
      <c r="E25" s="67"/>
      <c r="F25" s="68"/>
      <c r="G25" s="66"/>
      <c r="H25" s="67"/>
      <c r="I25" s="67"/>
      <c r="J25" s="68"/>
      <c r="K25" s="66"/>
      <c r="L25" s="67"/>
      <c r="M25" s="67"/>
      <c r="N25" s="68"/>
      <c r="O25" s="66"/>
      <c r="P25" s="67"/>
      <c r="Q25" s="67"/>
      <c r="R25" s="68"/>
      <c r="S25" s="64"/>
    </row>
    <row r="26" spans="1:24" ht="13.5" thickBot="1" x14ac:dyDescent="0.25">
      <c r="A26" s="1"/>
      <c r="B26" s="69" t="s">
        <v>304</v>
      </c>
      <c r="C26" s="70">
        <f t="shared" ref="C26:R26" si="0">SUM(C3:C20)</f>
        <v>20</v>
      </c>
      <c r="D26" s="70">
        <f t="shared" si="0"/>
        <v>2</v>
      </c>
      <c r="E26" s="70">
        <f t="shared" si="0"/>
        <v>15</v>
      </c>
      <c r="F26" s="70">
        <f t="shared" si="0"/>
        <v>4</v>
      </c>
      <c r="G26" s="70">
        <f t="shared" si="0"/>
        <v>21</v>
      </c>
      <c r="H26" s="70">
        <f t="shared" si="0"/>
        <v>3</v>
      </c>
      <c r="I26" s="70">
        <f t="shared" si="0"/>
        <v>7</v>
      </c>
      <c r="J26" s="70">
        <f t="shared" si="0"/>
        <v>10</v>
      </c>
      <c r="K26" s="70">
        <f t="shared" si="0"/>
        <v>31</v>
      </c>
      <c r="L26" s="70">
        <f t="shared" si="0"/>
        <v>4</v>
      </c>
      <c r="M26" s="70">
        <f t="shared" si="0"/>
        <v>14</v>
      </c>
      <c r="N26" s="70">
        <f t="shared" si="0"/>
        <v>9</v>
      </c>
      <c r="O26" s="70">
        <f t="shared" si="0"/>
        <v>23</v>
      </c>
      <c r="P26" s="70">
        <f t="shared" si="0"/>
        <v>5</v>
      </c>
      <c r="Q26" s="70">
        <f t="shared" si="0"/>
        <v>9</v>
      </c>
      <c r="R26" s="70">
        <f t="shared" si="0"/>
        <v>12</v>
      </c>
      <c r="S26" s="64"/>
    </row>
    <row r="27" spans="1:24" ht="13.5" thickBot="1" x14ac:dyDescent="0.25">
      <c r="A27" s="1"/>
      <c r="B27" s="69" t="s">
        <v>305</v>
      </c>
      <c r="C27" s="71">
        <f>C26</f>
        <v>20</v>
      </c>
      <c r="D27" s="71">
        <f>D26</f>
        <v>2</v>
      </c>
      <c r="E27" s="71">
        <f>E26</f>
        <v>15</v>
      </c>
      <c r="F27" s="71">
        <f>F26</f>
        <v>4</v>
      </c>
      <c r="G27" s="71">
        <f t="shared" ref="G27:R27" si="1">SUM(C27,G26)</f>
        <v>41</v>
      </c>
      <c r="H27" s="71">
        <f t="shared" si="1"/>
        <v>5</v>
      </c>
      <c r="I27" s="71">
        <f t="shared" si="1"/>
        <v>22</v>
      </c>
      <c r="J27" s="71">
        <f t="shared" si="1"/>
        <v>14</v>
      </c>
      <c r="K27" s="71">
        <f t="shared" si="1"/>
        <v>72</v>
      </c>
      <c r="L27" s="71">
        <f t="shared" si="1"/>
        <v>9</v>
      </c>
      <c r="M27" s="71">
        <f t="shared" si="1"/>
        <v>36</v>
      </c>
      <c r="N27" s="71">
        <f t="shared" si="1"/>
        <v>23</v>
      </c>
      <c r="O27" s="72">
        <f t="shared" si="1"/>
        <v>95</v>
      </c>
      <c r="P27" s="71">
        <f t="shared" si="1"/>
        <v>14</v>
      </c>
      <c r="Q27" s="71">
        <f t="shared" si="1"/>
        <v>45</v>
      </c>
      <c r="R27" s="73">
        <f t="shared" si="1"/>
        <v>35</v>
      </c>
      <c r="S27" s="64"/>
    </row>
    <row r="28" spans="1:24" ht="13.5" thickBot="1" x14ac:dyDescent="0.25">
      <c r="A28" s="74"/>
      <c r="B28" s="75" t="s">
        <v>306</v>
      </c>
      <c r="C28" s="76"/>
      <c r="D28" s="77"/>
      <c r="E28" s="77">
        <v>0</v>
      </c>
      <c r="F28" s="77"/>
      <c r="G28" s="76"/>
      <c r="H28" s="77"/>
      <c r="I28" s="77">
        <v>0</v>
      </c>
      <c r="J28" s="77"/>
      <c r="K28" s="76"/>
      <c r="L28" s="77"/>
      <c r="M28" s="77">
        <v>0</v>
      </c>
      <c r="N28" s="77"/>
      <c r="O28" s="76"/>
      <c r="P28" s="77"/>
      <c r="Q28" s="77">
        <v>0</v>
      </c>
      <c r="R28" s="77"/>
      <c r="S28" s="78"/>
    </row>
    <row r="29" spans="1:24" ht="13.5" customHeight="1" thickBot="1" x14ac:dyDescent="0.3">
      <c r="A29" s="43" t="s">
        <v>289</v>
      </c>
      <c r="B29" s="44" t="s">
        <v>290</v>
      </c>
      <c r="C29" s="193" t="s">
        <v>254</v>
      </c>
      <c r="D29" s="187"/>
      <c r="E29" s="188"/>
      <c r="F29" s="45">
        <v>4</v>
      </c>
      <c r="G29" s="193" t="s">
        <v>251</v>
      </c>
      <c r="H29" s="187"/>
      <c r="I29" s="188"/>
      <c r="J29" s="45">
        <v>6</v>
      </c>
      <c r="K29" s="193" t="s">
        <v>245</v>
      </c>
      <c r="L29" s="187"/>
      <c r="M29" s="188"/>
      <c r="N29" s="45">
        <v>9</v>
      </c>
      <c r="O29" s="193" t="s">
        <v>246</v>
      </c>
      <c r="P29" s="187"/>
      <c r="Q29" s="188"/>
      <c r="R29" s="170">
        <v>2</v>
      </c>
      <c r="S29" s="79"/>
      <c r="U29" s="80"/>
      <c r="V29" s="81"/>
      <c r="W29" s="80"/>
      <c r="X29" s="80"/>
    </row>
    <row r="30" spans="1:24" ht="13.5" thickBot="1" x14ac:dyDescent="0.25">
      <c r="A30" s="47" t="s">
        <v>291</v>
      </c>
      <c r="B30" s="44" t="s">
        <v>292</v>
      </c>
      <c r="C30" s="48" t="s">
        <v>0</v>
      </c>
      <c r="D30" s="48" t="s">
        <v>1</v>
      </c>
      <c r="E30" s="48" t="s">
        <v>2</v>
      </c>
      <c r="F30" s="48" t="s">
        <v>3</v>
      </c>
      <c r="G30" s="48" t="s">
        <v>0</v>
      </c>
      <c r="H30" s="48" t="s">
        <v>1</v>
      </c>
      <c r="I30" s="48" t="s">
        <v>2</v>
      </c>
      <c r="J30" s="48" t="s">
        <v>3</v>
      </c>
      <c r="K30" s="48" t="s">
        <v>0</v>
      </c>
      <c r="L30" s="48" t="s">
        <v>1</v>
      </c>
      <c r="M30" s="48" t="s">
        <v>2</v>
      </c>
      <c r="N30" s="48" t="s">
        <v>3</v>
      </c>
      <c r="O30" s="82" t="s">
        <v>0</v>
      </c>
      <c r="P30" s="48" t="s">
        <v>1</v>
      </c>
      <c r="Q30" s="48" t="s">
        <v>2</v>
      </c>
      <c r="R30" s="83" t="s">
        <v>3</v>
      </c>
      <c r="S30" s="49"/>
      <c r="U30" s="80"/>
      <c r="V30" s="80"/>
      <c r="W30" s="80"/>
      <c r="X30" s="80"/>
    </row>
    <row r="31" spans="1:24" x14ac:dyDescent="0.2">
      <c r="A31" s="50" t="str">
        <f t="shared" ref="A31:B46" si="2">A3</f>
        <v>5</v>
      </c>
      <c r="B31" s="51" t="str">
        <f t="shared" si="2"/>
        <v>Andrew Bernet</v>
      </c>
      <c r="C31" s="52">
        <v>3</v>
      </c>
      <c r="D31" s="53">
        <v>0</v>
      </c>
      <c r="E31" s="53">
        <v>2</v>
      </c>
      <c r="F31" s="54">
        <v>14</v>
      </c>
      <c r="G31" s="52">
        <v>5</v>
      </c>
      <c r="H31" s="53">
        <v>1</v>
      </c>
      <c r="I31" s="53">
        <v>2</v>
      </c>
      <c r="J31" s="54">
        <v>5</v>
      </c>
      <c r="K31" s="52">
        <v>4</v>
      </c>
      <c r="L31" s="53">
        <v>1</v>
      </c>
      <c r="M31" s="53">
        <v>3</v>
      </c>
      <c r="N31" s="54">
        <v>8</v>
      </c>
      <c r="O31" s="87">
        <v>4</v>
      </c>
      <c r="P31" s="53">
        <v>0</v>
      </c>
      <c r="Q31" s="53">
        <v>2</v>
      </c>
      <c r="R31" s="89">
        <v>6</v>
      </c>
      <c r="S31" s="55"/>
      <c r="U31" s="2"/>
      <c r="V31" s="85"/>
      <c r="W31" s="2"/>
      <c r="X31" s="80"/>
    </row>
    <row r="32" spans="1:24" ht="12.75" customHeight="1" x14ac:dyDescent="0.2">
      <c r="A32" s="50" t="str">
        <f t="shared" si="2"/>
        <v>9</v>
      </c>
      <c r="B32" s="51" t="str">
        <f t="shared" si="2"/>
        <v>Jennifer Taylor</v>
      </c>
      <c r="C32" s="52"/>
      <c r="D32" s="53"/>
      <c r="E32" s="53"/>
      <c r="F32" s="54"/>
      <c r="G32" s="52"/>
      <c r="H32" s="53"/>
      <c r="I32" s="53"/>
      <c r="J32" s="54"/>
      <c r="K32" s="52">
        <v>4</v>
      </c>
      <c r="L32" s="53">
        <v>0</v>
      </c>
      <c r="M32" s="53">
        <v>1</v>
      </c>
      <c r="N32" s="54">
        <v>0</v>
      </c>
      <c r="O32" s="87">
        <v>3</v>
      </c>
      <c r="P32" s="53">
        <v>0</v>
      </c>
      <c r="Q32" s="53">
        <v>3</v>
      </c>
      <c r="R32" s="89">
        <v>0</v>
      </c>
      <c r="S32" s="55"/>
      <c r="U32" s="3"/>
      <c r="V32" s="80"/>
      <c r="W32" s="80"/>
      <c r="X32" s="80"/>
    </row>
    <row r="33" spans="1:24" ht="12.75" customHeight="1" x14ac:dyDescent="0.2">
      <c r="A33" s="50" t="str">
        <f t="shared" si="2"/>
        <v>13</v>
      </c>
      <c r="B33" s="51" t="str">
        <f t="shared" si="2"/>
        <v>Dennis Lynch</v>
      </c>
      <c r="C33" s="52">
        <v>3</v>
      </c>
      <c r="D33" s="53">
        <v>0</v>
      </c>
      <c r="E33" s="53">
        <v>2</v>
      </c>
      <c r="F33" s="54">
        <v>0</v>
      </c>
      <c r="G33" s="52">
        <v>5</v>
      </c>
      <c r="H33" s="53">
        <v>2</v>
      </c>
      <c r="I33" s="53">
        <v>2</v>
      </c>
      <c r="J33" s="54">
        <v>1</v>
      </c>
      <c r="K33" s="52">
        <v>4</v>
      </c>
      <c r="L33" s="53">
        <v>2</v>
      </c>
      <c r="M33" s="53">
        <v>1</v>
      </c>
      <c r="N33" s="54">
        <v>1</v>
      </c>
      <c r="O33" s="87">
        <v>3</v>
      </c>
      <c r="P33" s="53">
        <v>0</v>
      </c>
      <c r="Q33" s="53">
        <v>1</v>
      </c>
      <c r="R33" s="89">
        <v>0</v>
      </c>
      <c r="S33" s="55"/>
      <c r="U33" s="3"/>
      <c r="V33" s="80"/>
      <c r="W33" s="80"/>
      <c r="X33" s="80"/>
    </row>
    <row r="34" spans="1:24" ht="12.75" customHeight="1" x14ac:dyDescent="0.2">
      <c r="A34" s="50" t="str">
        <f t="shared" si="2"/>
        <v>11</v>
      </c>
      <c r="B34" s="51" t="str">
        <f t="shared" si="2"/>
        <v>Angel Gallegos</v>
      </c>
      <c r="C34" s="52">
        <v>1</v>
      </c>
      <c r="D34" s="53">
        <v>0</v>
      </c>
      <c r="E34" s="53">
        <v>1</v>
      </c>
      <c r="F34" s="54">
        <v>0</v>
      </c>
      <c r="G34" s="52">
        <v>0</v>
      </c>
      <c r="H34" s="53">
        <v>0</v>
      </c>
      <c r="I34" s="53">
        <v>0</v>
      </c>
      <c r="J34" s="54">
        <v>2</v>
      </c>
      <c r="K34" s="52">
        <v>2</v>
      </c>
      <c r="L34" s="53">
        <v>0</v>
      </c>
      <c r="M34" s="53">
        <v>0</v>
      </c>
      <c r="N34" s="54">
        <v>0</v>
      </c>
      <c r="O34" s="87"/>
      <c r="P34" s="53"/>
      <c r="Q34" s="53"/>
      <c r="R34" s="89"/>
      <c r="S34" s="55"/>
      <c r="U34" s="3"/>
      <c r="V34" s="80"/>
      <c r="W34" s="86"/>
      <c r="X34" s="80"/>
    </row>
    <row r="35" spans="1:24" ht="12.75" customHeight="1" x14ac:dyDescent="0.2">
      <c r="A35" s="50" t="str">
        <f t="shared" si="2"/>
        <v>4</v>
      </c>
      <c r="B35" s="51" t="str">
        <f t="shared" si="2"/>
        <v>Anibar Garcia</v>
      </c>
      <c r="C35" s="52">
        <v>3</v>
      </c>
      <c r="D35" s="53">
        <v>0</v>
      </c>
      <c r="E35" s="53">
        <v>1</v>
      </c>
      <c r="F35" s="54">
        <v>1</v>
      </c>
      <c r="G35" s="52">
        <v>4</v>
      </c>
      <c r="H35" s="53">
        <v>1</v>
      </c>
      <c r="I35" s="53">
        <v>1</v>
      </c>
      <c r="J35" s="54">
        <v>8</v>
      </c>
      <c r="K35" s="52">
        <v>4</v>
      </c>
      <c r="L35" s="53">
        <v>3</v>
      </c>
      <c r="M35" s="53">
        <v>0</v>
      </c>
      <c r="N35" s="54">
        <v>2</v>
      </c>
      <c r="O35" s="87">
        <v>3</v>
      </c>
      <c r="P35" s="53">
        <v>0</v>
      </c>
      <c r="Q35" s="53">
        <v>1</v>
      </c>
      <c r="R35" s="89">
        <v>0</v>
      </c>
      <c r="S35" s="55"/>
      <c r="U35" s="3"/>
      <c r="V35" s="80"/>
      <c r="W35" s="86"/>
      <c r="X35" s="80"/>
    </row>
    <row r="36" spans="1:24" ht="12.75" customHeight="1" x14ac:dyDescent="0.2">
      <c r="A36" s="50" t="str">
        <f t="shared" si="2"/>
        <v>2</v>
      </c>
      <c r="B36" s="51" t="str">
        <f t="shared" si="2"/>
        <v>Pedro Navarro</v>
      </c>
      <c r="C36" s="52">
        <v>3</v>
      </c>
      <c r="D36" s="53">
        <v>0</v>
      </c>
      <c r="E36" s="53">
        <v>2</v>
      </c>
      <c r="F36" s="54">
        <v>0</v>
      </c>
      <c r="G36" s="52">
        <v>4</v>
      </c>
      <c r="H36" s="53">
        <v>1</v>
      </c>
      <c r="I36" s="53">
        <v>1</v>
      </c>
      <c r="J36" s="54">
        <v>0</v>
      </c>
      <c r="K36" s="52">
        <v>4</v>
      </c>
      <c r="L36" s="53">
        <v>0</v>
      </c>
      <c r="M36" s="53">
        <v>1</v>
      </c>
      <c r="N36" s="54">
        <v>0</v>
      </c>
      <c r="O36" s="87">
        <v>3</v>
      </c>
      <c r="P36" s="53">
        <v>1</v>
      </c>
      <c r="Q36" s="53">
        <v>2</v>
      </c>
      <c r="R36" s="89">
        <v>0</v>
      </c>
      <c r="S36" s="55" t="s">
        <v>297</v>
      </c>
      <c r="U36" s="3"/>
      <c r="V36" s="80"/>
      <c r="W36" s="86"/>
      <c r="X36" s="80"/>
    </row>
    <row r="37" spans="1:24" ht="12.75" customHeight="1" x14ac:dyDescent="0.2">
      <c r="A37" s="50" t="str">
        <f t="shared" si="2"/>
        <v>24</v>
      </c>
      <c r="B37" s="51" t="str">
        <f t="shared" si="2"/>
        <v>Francisco Hernandez</v>
      </c>
      <c r="C37" s="52">
        <v>3</v>
      </c>
      <c r="D37" s="53">
        <v>0</v>
      </c>
      <c r="E37" s="53">
        <v>3</v>
      </c>
      <c r="F37" s="54">
        <v>1</v>
      </c>
      <c r="G37" s="52">
        <v>4</v>
      </c>
      <c r="H37" s="53">
        <v>0</v>
      </c>
      <c r="I37" s="53">
        <v>1</v>
      </c>
      <c r="J37" s="54">
        <v>0</v>
      </c>
      <c r="K37" s="52"/>
      <c r="L37" s="53"/>
      <c r="M37" s="53"/>
      <c r="N37" s="54"/>
      <c r="O37" s="87"/>
      <c r="P37" s="53"/>
      <c r="Q37" s="53"/>
      <c r="R37" s="89"/>
      <c r="S37" s="55"/>
      <c r="U37" s="3"/>
      <c r="V37" s="80"/>
      <c r="W37" s="86"/>
      <c r="X37" s="80"/>
    </row>
    <row r="38" spans="1:24" ht="12.75" customHeight="1" x14ac:dyDescent="0.2">
      <c r="A38" s="50" t="str">
        <f t="shared" si="2"/>
        <v>21</v>
      </c>
      <c r="B38" s="51" t="str">
        <f t="shared" si="2"/>
        <v>Josselyn Sosa</v>
      </c>
      <c r="C38" s="52">
        <v>2</v>
      </c>
      <c r="D38" s="53">
        <v>0</v>
      </c>
      <c r="E38" s="53">
        <v>1</v>
      </c>
      <c r="F38" s="54">
        <v>0</v>
      </c>
      <c r="G38" s="52">
        <v>4</v>
      </c>
      <c r="H38" s="53">
        <v>0</v>
      </c>
      <c r="I38" s="53">
        <v>2</v>
      </c>
      <c r="J38" s="54">
        <v>0</v>
      </c>
      <c r="K38" s="52">
        <v>2</v>
      </c>
      <c r="L38" s="53">
        <v>0</v>
      </c>
      <c r="M38" s="53">
        <v>2</v>
      </c>
      <c r="N38" s="54">
        <v>0</v>
      </c>
      <c r="O38" s="87">
        <v>3</v>
      </c>
      <c r="P38" s="53">
        <v>0</v>
      </c>
      <c r="Q38" s="53">
        <v>2</v>
      </c>
      <c r="R38" s="89">
        <v>0</v>
      </c>
      <c r="S38" s="55"/>
      <c r="U38" s="3"/>
      <c r="V38" s="80"/>
      <c r="W38" s="86"/>
      <c r="X38" s="80"/>
    </row>
    <row r="39" spans="1:24" ht="12.75" customHeight="1" x14ac:dyDescent="0.2">
      <c r="A39" s="50">
        <f t="shared" si="2"/>
        <v>0</v>
      </c>
      <c r="B39" s="51">
        <f t="shared" si="2"/>
        <v>0</v>
      </c>
      <c r="C39" s="52"/>
      <c r="D39" s="53"/>
      <c r="E39" s="53"/>
      <c r="F39" s="54"/>
      <c r="G39" s="52"/>
      <c r="H39" s="53"/>
      <c r="I39" s="53"/>
      <c r="J39" s="54"/>
      <c r="K39" s="52"/>
      <c r="L39" s="53"/>
      <c r="M39" s="53"/>
      <c r="N39" s="54"/>
      <c r="O39" s="87"/>
      <c r="P39" s="53"/>
      <c r="Q39" s="53"/>
      <c r="R39" s="89"/>
      <c r="S39" s="55"/>
      <c r="U39" s="3"/>
      <c r="V39" s="80"/>
      <c r="W39" s="86"/>
      <c r="X39" s="80"/>
    </row>
    <row r="40" spans="1:24" ht="12.75" customHeight="1" x14ac:dyDescent="0.2">
      <c r="A40" s="50">
        <f t="shared" si="2"/>
        <v>0</v>
      </c>
      <c r="B40" s="51">
        <f t="shared" si="2"/>
        <v>0</v>
      </c>
      <c r="C40" s="52"/>
      <c r="D40" s="53"/>
      <c r="E40" s="53"/>
      <c r="F40" s="54"/>
      <c r="G40" s="52"/>
      <c r="H40" s="53"/>
      <c r="I40" s="53"/>
      <c r="J40" s="54"/>
      <c r="K40" s="52"/>
      <c r="L40" s="53"/>
      <c r="M40" s="53"/>
      <c r="N40" s="54"/>
      <c r="O40" s="87"/>
      <c r="P40" s="53"/>
      <c r="Q40" s="53"/>
      <c r="R40" s="89"/>
      <c r="S40" s="55"/>
      <c r="U40" s="3"/>
      <c r="V40" s="80"/>
      <c r="W40" s="86"/>
      <c r="X40" s="80"/>
    </row>
    <row r="41" spans="1:24" ht="12.75" customHeight="1" x14ac:dyDescent="0.2">
      <c r="A41" s="50">
        <f t="shared" si="2"/>
        <v>0</v>
      </c>
      <c r="B41" s="51">
        <f t="shared" si="2"/>
        <v>0</v>
      </c>
      <c r="C41" s="52"/>
      <c r="D41" s="53"/>
      <c r="E41" s="53"/>
      <c r="F41" s="54"/>
      <c r="G41" s="52"/>
      <c r="H41" s="53"/>
      <c r="I41" s="53"/>
      <c r="J41" s="54"/>
      <c r="K41" s="52"/>
      <c r="L41" s="53"/>
      <c r="M41" s="53"/>
      <c r="N41" s="54"/>
      <c r="O41" s="87"/>
      <c r="P41" s="53"/>
      <c r="Q41" s="53"/>
      <c r="R41" s="89"/>
      <c r="S41" s="55"/>
      <c r="U41" s="3"/>
      <c r="V41" s="80"/>
      <c r="W41" s="86"/>
      <c r="X41" s="80"/>
    </row>
    <row r="42" spans="1:24" x14ac:dyDescent="0.2">
      <c r="A42" s="50">
        <f t="shared" si="2"/>
        <v>0</v>
      </c>
      <c r="B42" s="51">
        <f t="shared" si="2"/>
        <v>0</v>
      </c>
      <c r="C42" s="52"/>
      <c r="D42" s="53"/>
      <c r="E42" s="53"/>
      <c r="F42" s="54"/>
      <c r="G42" s="52"/>
      <c r="H42" s="53"/>
      <c r="I42" s="53"/>
      <c r="J42" s="54"/>
      <c r="K42" s="52"/>
      <c r="L42" s="53"/>
      <c r="M42" s="53"/>
      <c r="N42" s="54"/>
      <c r="O42" s="87"/>
      <c r="P42" s="53"/>
      <c r="Q42" s="53"/>
      <c r="R42" s="89"/>
      <c r="S42" s="55"/>
      <c r="U42" s="3"/>
      <c r="V42" s="80"/>
      <c r="W42" s="80"/>
      <c r="X42" s="80"/>
    </row>
    <row r="43" spans="1:24" x14ac:dyDescent="0.2">
      <c r="A43" s="50">
        <f t="shared" si="2"/>
        <v>0</v>
      </c>
      <c r="B43" s="51">
        <f t="shared" si="2"/>
        <v>0</v>
      </c>
      <c r="C43" s="52"/>
      <c r="D43" s="53"/>
      <c r="E43" s="53"/>
      <c r="F43" s="54"/>
      <c r="G43" s="52"/>
      <c r="H43" s="53"/>
      <c r="I43" s="53"/>
      <c r="J43" s="54"/>
      <c r="K43" s="52"/>
      <c r="L43" s="53"/>
      <c r="M43" s="53"/>
      <c r="N43" s="54"/>
      <c r="O43" s="87"/>
      <c r="P43" s="53"/>
      <c r="Q43" s="53"/>
      <c r="R43" s="89"/>
      <c r="S43" s="55"/>
      <c r="U43" s="3"/>
      <c r="V43" s="80"/>
      <c r="W43" s="80"/>
      <c r="X43" s="80"/>
    </row>
    <row r="44" spans="1:24" x14ac:dyDescent="0.2">
      <c r="A44" s="50">
        <f t="shared" si="2"/>
        <v>0</v>
      </c>
      <c r="B44" s="51">
        <f t="shared" si="2"/>
        <v>0</v>
      </c>
      <c r="C44" s="52"/>
      <c r="D44" s="53"/>
      <c r="E44" s="53"/>
      <c r="F44" s="54"/>
      <c r="G44" s="52"/>
      <c r="H44" s="53"/>
      <c r="I44" s="53"/>
      <c r="J44" s="54"/>
      <c r="K44" s="52"/>
      <c r="L44" s="53"/>
      <c r="M44" s="53"/>
      <c r="N44" s="54"/>
      <c r="O44" s="87"/>
      <c r="P44" s="53"/>
      <c r="Q44" s="53"/>
      <c r="R44" s="89"/>
      <c r="S44" s="55" t="s">
        <v>297</v>
      </c>
      <c r="U44" s="3"/>
      <c r="V44" s="80"/>
      <c r="W44" s="80"/>
      <c r="X44" s="80"/>
    </row>
    <row r="45" spans="1:24" x14ac:dyDescent="0.2">
      <c r="A45" s="50">
        <f t="shared" si="2"/>
        <v>0</v>
      </c>
      <c r="B45" s="90">
        <f t="shared" si="2"/>
        <v>0</v>
      </c>
      <c r="C45" s="52"/>
      <c r="D45" s="53"/>
      <c r="E45" s="53"/>
      <c r="F45" s="54"/>
      <c r="G45" s="52"/>
      <c r="H45" s="53"/>
      <c r="I45" s="53"/>
      <c r="J45" s="54"/>
      <c r="K45" s="52"/>
      <c r="L45" s="53"/>
      <c r="M45" s="53"/>
      <c r="N45" s="54"/>
      <c r="O45" s="87"/>
      <c r="P45" s="53"/>
      <c r="Q45" s="53"/>
      <c r="R45" s="54"/>
      <c r="S45" s="55"/>
      <c r="U45" s="3"/>
      <c r="V45" s="80"/>
      <c r="W45" s="80"/>
      <c r="X45" s="80"/>
    </row>
    <row r="46" spans="1:24" x14ac:dyDescent="0.2">
      <c r="A46" s="50">
        <f t="shared" si="2"/>
        <v>0</v>
      </c>
      <c r="B46" s="51">
        <f t="shared" si="2"/>
        <v>0</v>
      </c>
      <c r="C46" s="52"/>
      <c r="D46" s="53"/>
      <c r="E46" s="53"/>
      <c r="F46" s="54"/>
      <c r="G46" s="52"/>
      <c r="H46" s="53"/>
      <c r="I46" s="53"/>
      <c r="J46" s="54"/>
      <c r="K46" s="52"/>
      <c r="L46" s="53"/>
      <c r="M46" s="53"/>
      <c r="N46" s="54"/>
      <c r="O46" s="87"/>
      <c r="P46" s="53"/>
      <c r="Q46" s="53"/>
      <c r="R46" s="54"/>
      <c r="S46" s="55"/>
      <c r="U46" s="3"/>
      <c r="V46" s="80"/>
      <c r="W46" s="80"/>
      <c r="X46" s="80"/>
    </row>
    <row r="47" spans="1:24" x14ac:dyDescent="0.2">
      <c r="A47" s="50">
        <f t="shared" ref="A47:B48" si="3">A19</f>
        <v>0</v>
      </c>
      <c r="B47" s="51">
        <f t="shared" si="3"/>
        <v>0</v>
      </c>
      <c r="C47" s="52"/>
      <c r="D47" s="53"/>
      <c r="E47" s="53"/>
      <c r="F47" s="54"/>
      <c r="G47" s="52"/>
      <c r="H47" s="53"/>
      <c r="I47" s="53"/>
      <c r="J47" s="54"/>
      <c r="K47" s="52"/>
      <c r="L47" s="53"/>
      <c r="M47" s="53"/>
      <c r="N47" s="54"/>
      <c r="O47" s="87"/>
      <c r="P47" s="53"/>
      <c r="Q47" s="53"/>
      <c r="R47" s="54"/>
      <c r="S47" s="55"/>
      <c r="U47" s="3"/>
      <c r="V47" s="80"/>
      <c r="W47" s="80"/>
      <c r="X47" s="80"/>
    </row>
    <row r="48" spans="1:24" x14ac:dyDescent="0.2">
      <c r="A48" s="50">
        <f t="shared" si="3"/>
        <v>0</v>
      </c>
      <c r="B48" s="51">
        <f t="shared" si="3"/>
        <v>0</v>
      </c>
      <c r="C48" s="52"/>
      <c r="D48" s="53"/>
      <c r="E48" s="53"/>
      <c r="F48" s="54"/>
      <c r="G48" s="52"/>
      <c r="H48" s="53"/>
      <c r="I48" s="53"/>
      <c r="J48" s="54"/>
      <c r="K48" s="52"/>
      <c r="L48" s="53"/>
      <c r="M48" s="53"/>
      <c r="N48" s="54"/>
      <c r="O48" s="87"/>
      <c r="P48" s="53"/>
      <c r="Q48" s="53"/>
      <c r="R48" s="54"/>
      <c r="S48" s="55"/>
      <c r="U48" s="3"/>
      <c r="V48" s="80"/>
      <c r="W48" s="80"/>
      <c r="X48" s="80"/>
    </row>
    <row r="49" spans="1:30" ht="13.5" thickBot="1" x14ac:dyDescent="0.25">
      <c r="A49" s="50"/>
      <c r="B49" s="56"/>
      <c r="C49" s="57"/>
      <c r="D49" s="58"/>
      <c r="E49" s="58"/>
      <c r="F49" s="59"/>
      <c r="G49" s="57"/>
      <c r="H49" s="58"/>
      <c r="I49" s="58"/>
      <c r="J49" s="59"/>
      <c r="K49" s="57"/>
      <c r="L49" s="58"/>
      <c r="M49" s="58"/>
      <c r="N49" s="59"/>
      <c r="O49" s="91"/>
      <c r="P49" s="58"/>
      <c r="Q49" s="58"/>
      <c r="R49" s="92"/>
      <c r="S49" s="55"/>
      <c r="U49" s="3"/>
      <c r="V49" s="80"/>
      <c r="W49" s="80"/>
      <c r="X49" s="80"/>
    </row>
    <row r="50" spans="1:30" x14ac:dyDescent="0.2">
      <c r="A50" s="1" t="s">
        <v>4</v>
      </c>
      <c r="B50" s="93" t="str">
        <f>B22</f>
        <v>Graham Mathenia</v>
      </c>
      <c r="C50" s="61">
        <v>18</v>
      </c>
      <c r="D50" s="62">
        <v>0</v>
      </c>
      <c r="E50" s="62">
        <v>12</v>
      </c>
      <c r="F50" s="63">
        <v>16</v>
      </c>
      <c r="G50" s="61">
        <v>26</v>
      </c>
      <c r="H50" s="62">
        <v>5</v>
      </c>
      <c r="I50" s="62">
        <v>9</v>
      </c>
      <c r="J50" s="63">
        <v>16</v>
      </c>
      <c r="K50" s="61">
        <v>24</v>
      </c>
      <c r="L50" s="62">
        <v>6</v>
      </c>
      <c r="M50" s="62">
        <v>8</v>
      </c>
      <c r="N50" s="63">
        <v>11</v>
      </c>
      <c r="O50" s="61">
        <v>19</v>
      </c>
      <c r="P50" s="62">
        <v>1</v>
      </c>
      <c r="Q50" s="62">
        <v>11</v>
      </c>
      <c r="R50" s="94">
        <v>6</v>
      </c>
      <c r="S50" s="64"/>
      <c r="U50" s="80"/>
      <c r="V50" s="80"/>
      <c r="W50" s="80"/>
      <c r="X50" s="80"/>
    </row>
    <row r="51" spans="1:30" x14ac:dyDescent="0.2">
      <c r="A51" s="1"/>
      <c r="B51" s="95">
        <f>B23</f>
        <v>0</v>
      </c>
      <c r="C51" s="66"/>
      <c r="D51" s="67"/>
      <c r="E51" s="67"/>
      <c r="F51" s="68"/>
      <c r="G51" s="66"/>
      <c r="H51" s="67"/>
      <c r="I51" s="67"/>
      <c r="J51" s="68"/>
      <c r="K51" s="66"/>
      <c r="L51" s="67"/>
      <c r="M51" s="67"/>
      <c r="N51" s="68"/>
      <c r="O51" s="66"/>
      <c r="P51" s="67"/>
      <c r="Q51" s="67"/>
      <c r="R51" s="68"/>
      <c r="S51" s="64"/>
      <c r="U51" s="80"/>
      <c r="V51" s="80"/>
      <c r="W51" s="80"/>
      <c r="X51" s="80"/>
    </row>
    <row r="52" spans="1:30" x14ac:dyDescent="0.2">
      <c r="A52" s="1"/>
      <c r="B52" s="95">
        <f>B24</f>
        <v>0</v>
      </c>
      <c r="C52" s="66"/>
      <c r="D52" s="67"/>
      <c r="E52" s="67"/>
      <c r="F52" s="68"/>
      <c r="G52" s="66"/>
      <c r="H52" s="67"/>
      <c r="I52" s="67"/>
      <c r="J52" s="68"/>
      <c r="K52" s="66"/>
      <c r="L52" s="67"/>
      <c r="M52" s="67"/>
      <c r="N52" s="68"/>
      <c r="O52" s="66"/>
      <c r="P52" s="67"/>
      <c r="Q52" s="67"/>
      <c r="R52" s="68"/>
      <c r="S52" s="64"/>
      <c r="U52" s="80"/>
      <c r="V52" s="80"/>
      <c r="W52" s="80"/>
      <c r="X52" s="80"/>
    </row>
    <row r="53" spans="1:30" ht="13.5" thickBot="1" x14ac:dyDescent="0.25">
      <c r="A53" s="1"/>
      <c r="B53" s="95">
        <f>B25</f>
        <v>0</v>
      </c>
      <c r="C53" s="66"/>
      <c r="D53" s="67"/>
      <c r="E53" s="67"/>
      <c r="F53" s="68"/>
      <c r="G53" s="66"/>
      <c r="H53" s="67"/>
      <c r="I53" s="67"/>
      <c r="J53" s="68"/>
      <c r="K53" s="66"/>
      <c r="L53" s="67"/>
      <c r="M53" s="67"/>
      <c r="N53" s="68"/>
      <c r="O53" s="66"/>
      <c r="P53" s="67"/>
      <c r="Q53" s="67"/>
      <c r="R53" s="68"/>
      <c r="S53" s="64"/>
      <c r="U53" s="80"/>
      <c r="V53" s="80"/>
      <c r="W53" s="80"/>
      <c r="X53" s="80"/>
    </row>
    <row r="54" spans="1:30" ht="13.5" thickBot="1" x14ac:dyDescent="0.25">
      <c r="A54" s="1"/>
      <c r="B54" s="69" t="s">
        <v>304</v>
      </c>
      <c r="C54" s="70">
        <f t="shared" ref="C54:R54" si="4">SUM(C31:C48)</f>
        <v>18</v>
      </c>
      <c r="D54" s="70">
        <f t="shared" si="4"/>
        <v>0</v>
      </c>
      <c r="E54" s="70">
        <f t="shared" si="4"/>
        <v>12</v>
      </c>
      <c r="F54" s="70">
        <f t="shared" si="4"/>
        <v>16</v>
      </c>
      <c r="G54" s="70">
        <f t="shared" si="4"/>
        <v>26</v>
      </c>
      <c r="H54" s="70">
        <f t="shared" si="4"/>
        <v>5</v>
      </c>
      <c r="I54" s="70">
        <f t="shared" si="4"/>
        <v>9</v>
      </c>
      <c r="J54" s="70">
        <f t="shared" si="4"/>
        <v>16</v>
      </c>
      <c r="K54" s="70">
        <f t="shared" si="4"/>
        <v>24</v>
      </c>
      <c r="L54" s="70">
        <f t="shared" si="4"/>
        <v>6</v>
      </c>
      <c r="M54" s="70">
        <f t="shared" si="4"/>
        <v>8</v>
      </c>
      <c r="N54" s="70">
        <f t="shared" si="4"/>
        <v>11</v>
      </c>
      <c r="O54" s="70">
        <f t="shared" si="4"/>
        <v>19</v>
      </c>
      <c r="P54" s="70">
        <f t="shared" si="4"/>
        <v>1</v>
      </c>
      <c r="Q54" s="70">
        <f t="shared" si="4"/>
        <v>11</v>
      </c>
      <c r="R54" s="70">
        <f t="shared" si="4"/>
        <v>6</v>
      </c>
      <c r="S54" s="64"/>
      <c r="U54" s="80"/>
      <c r="V54" s="80"/>
      <c r="W54" s="80"/>
      <c r="X54" s="80"/>
    </row>
    <row r="55" spans="1:30" ht="13.5" thickBot="1" x14ac:dyDescent="0.25">
      <c r="A55" s="1"/>
      <c r="B55" s="69" t="s">
        <v>305</v>
      </c>
      <c r="C55" s="71">
        <f>SUM(O27,C54)</f>
        <v>113</v>
      </c>
      <c r="D55" s="71">
        <f>SUM(P27,D54)</f>
        <v>14</v>
      </c>
      <c r="E55" s="71">
        <f>SUM(Q27,E54)</f>
        <v>57</v>
      </c>
      <c r="F55" s="71">
        <f>SUM(R27,F54)</f>
        <v>51</v>
      </c>
      <c r="G55" s="71">
        <f t="shared" ref="G55:R55" si="5">SUM(C55,G54)</f>
        <v>139</v>
      </c>
      <c r="H55" s="71">
        <f t="shared" si="5"/>
        <v>19</v>
      </c>
      <c r="I55" s="71">
        <f t="shared" si="5"/>
        <v>66</v>
      </c>
      <c r="J55" s="71">
        <f t="shared" si="5"/>
        <v>67</v>
      </c>
      <c r="K55" s="71">
        <f t="shared" si="5"/>
        <v>163</v>
      </c>
      <c r="L55" s="71">
        <f t="shared" si="5"/>
        <v>25</v>
      </c>
      <c r="M55" s="71">
        <f t="shared" si="5"/>
        <v>74</v>
      </c>
      <c r="N55" s="71">
        <f t="shared" si="5"/>
        <v>78</v>
      </c>
      <c r="O55" s="72">
        <f t="shared" si="5"/>
        <v>182</v>
      </c>
      <c r="P55" s="71">
        <f t="shared" si="5"/>
        <v>26</v>
      </c>
      <c r="Q55" s="71">
        <f t="shared" si="5"/>
        <v>85</v>
      </c>
      <c r="R55" s="73">
        <f t="shared" si="5"/>
        <v>84</v>
      </c>
      <c r="S55" s="96"/>
      <c r="U55" s="80"/>
      <c r="V55" s="80"/>
      <c r="W55" s="80"/>
      <c r="X55" s="80"/>
    </row>
    <row r="56" spans="1:30" ht="13.5" thickBot="1" x14ac:dyDescent="0.25">
      <c r="A56" s="74"/>
      <c r="B56" s="75" t="s">
        <v>306</v>
      </c>
      <c r="C56" s="76"/>
      <c r="D56" s="77"/>
      <c r="E56" s="77"/>
      <c r="F56" s="77"/>
      <c r="G56" s="76"/>
      <c r="H56" s="77"/>
      <c r="I56" s="77"/>
      <c r="J56" s="77"/>
      <c r="K56" s="76"/>
      <c r="L56" s="77"/>
      <c r="M56" s="77"/>
      <c r="N56" s="77"/>
      <c r="O56" s="76"/>
      <c r="P56" s="77"/>
      <c r="Q56" s="77"/>
      <c r="R56" s="97"/>
      <c r="S56" s="98"/>
      <c r="V56" s="99" t="s">
        <v>307</v>
      </c>
    </row>
    <row r="57" spans="1:30" ht="13.5" thickBot="1" x14ac:dyDescent="0.25">
      <c r="A57" s="43" t="s">
        <v>289</v>
      </c>
      <c r="B57" s="69" t="s">
        <v>290</v>
      </c>
      <c r="C57" s="186"/>
      <c r="D57" s="187"/>
      <c r="E57" s="188"/>
      <c r="F57" s="100"/>
      <c r="G57" s="186"/>
      <c r="H57" s="187"/>
      <c r="I57" s="188"/>
      <c r="J57" s="100"/>
      <c r="K57" s="186"/>
      <c r="L57" s="187"/>
      <c r="M57" s="189"/>
      <c r="N57" s="101"/>
      <c r="O57" s="102" t="s">
        <v>308</v>
      </c>
      <c r="P57" s="103"/>
      <c r="Q57" s="45"/>
      <c r="R57" s="104">
        <f>SUM(F1,J1,N1,R1,F29,J29,N29,R29,F57,J57,N57)</f>
        <v>52</v>
      </c>
      <c r="S57" s="105" t="s">
        <v>309</v>
      </c>
    </row>
    <row r="58" spans="1:30" ht="13.5" thickBot="1" x14ac:dyDescent="0.25">
      <c r="A58" s="47" t="s">
        <v>291</v>
      </c>
      <c r="B58" s="44" t="s">
        <v>292</v>
      </c>
      <c r="C58" s="48" t="s">
        <v>0</v>
      </c>
      <c r="D58" s="48" t="s">
        <v>1</v>
      </c>
      <c r="E58" s="48" t="s">
        <v>2</v>
      </c>
      <c r="F58" s="48" t="s">
        <v>3</v>
      </c>
      <c r="G58" s="48" t="s">
        <v>0</v>
      </c>
      <c r="H58" s="48" t="s">
        <v>1</v>
      </c>
      <c r="I58" s="48" t="s">
        <v>2</v>
      </c>
      <c r="J58" s="48" t="s">
        <v>3</v>
      </c>
      <c r="K58" s="48" t="s">
        <v>0</v>
      </c>
      <c r="L58" s="48" t="s">
        <v>310</v>
      </c>
      <c r="M58" s="48" t="s">
        <v>2</v>
      </c>
      <c r="N58" s="48" t="s">
        <v>3</v>
      </c>
      <c r="O58" s="43" t="s">
        <v>0</v>
      </c>
      <c r="P58" s="43" t="s">
        <v>1</v>
      </c>
      <c r="Q58" s="43" t="s">
        <v>2</v>
      </c>
      <c r="R58" s="43" t="s">
        <v>3</v>
      </c>
      <c r="S58" s="106" t="s">
        <v>311</v>
      </c>
      <c r="U58" s="2" t="s">
        <v>312</v>
      </c>
      <c r="V58" s="67" t="s">
        <v>313</v>
      </c>
      <c r="W58" s="107" t="s">
        <v>3</v>
      </c>
      <c r="X58" s="107" t="s">
        <v>314</v>
      </c>
      <c r="Y58" s="107" t="s">
        <v>315</v>
      </c>
      <c r="Z58" s="107" t="s">
        <v>316</v>
      </c>
      <c r="AA58" s="107" t="s">
        <v>372</v>
      </c>
      <c r="AB58" s="107" t="s">
        <v>316</v>
      </c>
      <c r="AC58" s="107" t="s">
        <v>317</v>
      </c>
      <c r="AD58" s="108" t="s">
        <v>318</v>
      </c>
    </row>
    <row r="59" spans="1:30" ht="13.5" thickTop="1" x14ac:dyDescent="0.2">
      <c r="A59" s="50" t="str">
        <f t="shared" ref="A59:A76" si="6">A3</f>
        <v>5</v>
      </c>
      <c r="B59" s="51" t="str">
        <f t="shared" ref="B59:B76" si="7">B31</f>
        <v>Andrew Bernet</v>
      </c>
      <c r="C59" s="52"/>
      <c r="D59" s="53"/>
      <c r="E59" s="53"/>
      <c r="F59" s="54"/>
      <c r="G59" s="52"/>
      <c r="H59" s="53"/>
      <c r="I59" s="53"/>
      <c r="J59" s="54"/>
      <c r="K59" s="52"/>
      <c r="L59" s="53"/>
      <c r="M59" s="53"/>
      <c r="N59" s="54"/>
      <c r="O59" s="109">
        <f>SUM(C3,G3,K3,O3,C31,G31,K31,O31,C59,G59,K59)</f>
        <v>32</v>
      </c>
      <c r="P59" s="110">
        <f>SUM(D3,H3,L3,P3,D31,H31,L31,P31,D59,H59,L59)</f>
        <v>6</v>
      </c>
      <c r="Q59" s="110">
        <f>SUM(E3,I3,M3,Q3,E31,I31,M31,Q31,E59,I59,M59)</f>
        <v>13</v>
      </c>
      <c r="R59" s="111">
        <f>SUM(F3,J3,N3,R3,F31,J31,N31,R31,F59,J59,N59)</f>
        <v>48</v>
      </c>
      <c r="S59" s="112">
        <f>IF(O59=0,0,AVERAGE(P59/O59))</f>
        <v>0.1875</v>
      </c>
      <c r="U59" s="3" t="s">
        <v>303</v>
      </c>
      <c r="V59" s="51" t="s">
        <v>107</v>
      </c>
      <c r="W59" s="113">
        <v>48</v>
      </c>
      <c r="X59" s="113">
        <v>48</v>
      </c>
      <c r="Y59" s="114">
        <v>0.1875</v>
      </c>
      <c r="Z59" s="114" t="s">
        <v>260</v>
      </c>
      <c r="AA59" s="114">
        <v>6</v>
      </c>
      <c r="AB59" s="114" t="s">
        <v>260</v>
      </c>
      <c r="AC59" s="113">
        <v>8</v>
      </c>
      <c r="AD59" s="115">
        <v>0.1875</v>
      </c>
    </row>
    <row r="60" spans="1:30" x14ac:dyDescent="0.2">
      <c r="A60" s="50" t="str">
        <f t="shared" si="6"/>
        <v>9</v>
      </c>
      <c r="B60" s="51" t="str">
        <f t="shared" si="7"/>
        <v>Jennifer Taylor</v>
      </c>
      <c r="C60" s="52"/>
      <c r="D60" s="53"/>
      <c r="E60" s="53"/>
      <c r="F60" s="54"/>
      <c r="G60" s="52"/>
      <c r="H60" s="53"/>
      <c r="I60" s="53"/>
      <c r="J60" s="54"/>
      <c r="K60" s="52"/>
      <c r="L60" s="53"/>
      <c r="M60" s="53"/>
      <c r="N60" s="54"/>
      <c r="O60" s="66">
        <f t="shared" ref="O60:R75" si="8">SUM(C4,G4,K4,O4,C32,G32,K32,O32,C60,G60,K60)</f>
        <v>9</v>
      </c>
      <c r="P60" s="67">
        <f t="shared" si="8"/>
        <v>0</v>
      </c>
      <c r="Q60" s="67">
        <f t="shared" si="8"/>
        <v>5</v>
      </c>
      <c r="R60" s="68">
        <f t="shared" si="8"/>
        <v>0</v>
      </c>
      <c r="S60" s="116">
        <f t="shared" ref="S60:S76" si="9">IF(O60=0,0,AVERAGE(P60/O60))</f>
        <v>0</v>
      </c>
      <c r="U60" s="3" t="s">
        <v>294</v>
      </c>
      <c r="V60" s="51" t="s">
        <v>171</v>
      </c>
      <c r="W60" s="113">
        <v>0</v>
      </c>
      <c r="X60" s="113" t="s">
        <v>373</v>
      </c>
      <c r="Y60" s="114">
        <v>0</v>
      </c>
      <c r="Z60" s="114" t="s">
        <v>265</v>
      </c>
      <c r="AA60" s="114">
        <v>0</v>
      </c>
      <c r="AB60" s="114" t="s">
        <v>260</v>
      </c>
      <c r="AC60" s="113">
        <v>4</v>
      </c>
      <c r="AD60" s="115">
        <v>0</v>
      </c>
    </row>
    <row r="61" spans="1:30" x14ac:dyDescent="0.2">
      <c r="A61" s="50" t="str">
        <f t="shared" si="6"/>
        <v>13</v>
      </c>
      <c r="B61" s="51" t="str">
        <f t="shared" si="7"/>
        <v>Dennis Lynch</v>
      </c>
      <c r="C61" s="52"/>
      <c r="D61" s="53"/>
      <c r="E61" s="53"/>
      <c r="F61" s="54"/>
      <c r="G61" s="52"/>
      <c r="H61" s="53"/>
      <c r="I61" s="53"/>
      <c r="J61" s="54"/>
      <c r="K61" s="52"/>
      <c r="L61" s="53"/>
      <c r="M61" s="53"/>
      <c r="N61" s="54"/>
      <c r="O61" s="66">
        <f t="shared" si="8"/>
        <v>31</v>
      </c>
      <c r="P61" s="67">
        <f t="shared" si="8"/>
        <v>6</v>
      </c>
      <c r="Q61" s="67">
        <f t="shared" si="8"/>
        <v>13</v>
      </c>
      <c r="R61" s="68">
        <f t="shared" si="8"/>
        <v>5</v>
      </c>
      <c r="S61" s="116">
        <f t="shared" si="9"/>
        <v>0.19354838709677419</v>
      </c>
      <c r="U61" s="3" t="s">
        <v>353</v>
      </c>
      <c r="V61" s="51" t="s">
        <v>100</v>
      </c>
      <c r="W61" s="113">
        <v>5</v>
      </c>
      <c r="X61" s="113">
        <v>5</v>
      </c>
      <c r="Y61" s="114">
        <v>0.19354838709677419</v>
      </c>
      <c r="Z61" s="114" t="s">
        <v>260</v>
      </c>
      <c r="AA61" s="114">
        <v>0.625</v>
      </c>
      <c r="AB61" s="114" t="s">
        <v>260</v>
      </c>
      <c r="AC61" s="113">
        <v>8</v>
      </c>
      <c r="AD61" s="115">
        <v>0.19354838709677419</v>
      </c>
    </row>
    <row r="62" spans="1:30" x14ac:dyDescent="0.2">
      <c r="A62" s="50" t="str">
        <f t="shared" si="6"/>
        <v>11</v>
      </c>
      <c r="B62" s="51" t="str">
        <f t="shared" si="7"/>
        <v>Angel Gallegos</v>
      </c>
      <c r="C62" s="52"/>
      <c r="D62" s="53"/>
      <c r="E62" s="53"/>
      <c r="F62" s="54"/>
      <c r="G62" s="52"/>
      <c r="H62" s="53"/>
      <c r="I62" s="53"/>
      <c r="J62" s="54"/>
      <c r="K62" s="52"/>
      <c r="L62" s="53"/>
      <c r="M62" s="53"/>
      <c r="N62" s="54"/>
      <c r="O62" s="66">
        <f t="shared" si="8"/>
        <v>8</v>
      </c>
      <c r="P62" s="67">
        <f t="shared" si="8"/>
        <v>0</v>
      </c>
      <c r="Q62" s="67">
        <f t="shared" si="8"/>
        <v>4</v>
      </c>
      <c r="R62" s="68">
        <f t="shared" si="8"/>
        <v>3</v>
      </c>
      <c r="S62" s="116">
        <f t="shared" si="9"/>
        <v>0</v>
      </c>
      <c r="U62" s="3" t="s">
        <v>299</v>
      </c>
      <c r="V62" s="51" t="s">
        <v>214</v>
      </c>
      <c r="W62" s="113">
        <v>3</v>
      </c>
      <c r="X62" s="113">
        <v>3</v>
      </c>
      <c r="Y62" s="114">
        <v>0</v>
      </c>
      <c r="Z62" s="114" t="s">
        <v>265</v>
      </c>
      <c r="AA62" s="114">
        <v>0.5</v>
      </c>
      <c r="AB62" s="114" t="s">
        <v>260</v>
      </c>
      <c r="AC62" s="113">
        <v>6</v>
      </c>
      <c r="AD62" s="115">
        <v>0</v>
      </c>
    </row>
    <row r="63" spans="1:30" x14ac:dyDescent="0.2">
      <c r="A63" s="50" t="str">
        <f t="shared" si="6"/>
        <v>4</v>
      </c>
      <c r="B63" s="51" t="str">
        <f t="shared" si="7"/>
        <v>Anibar Garcia</v>
      </c>
      <c r="C63" s="52"/>
      <c r="D63" s="53"/>
      <c r="E63" s="53"/>
      <c r="F63" s="54"/>
      <c r="G63" s="52"/>
      <c r="H63" s="53"/>
      <c r="I63" s="53"/>
      <c r="J63" s="54"/>
      <c r="K63" s="52"/>
      <c r="L63" s="53"/>
      <c r="M63" s="53"/>
      <c r="N63" s="54"/>
      <c r="O63" s="66">
        <f t="shared" si="8"/>
        <v>31</v>
      </c>
      <c r="P63" s="67">
        <f t="shared" si="8"/>
        <v>8</v>
      </c>
      <c r="Q63" s="67">
        <f t="shared" si="8"/>
        <v>12</v>
      </c>
      <c r="R63" s="68">
        <f t="shared" si="8"/>
        <v>25</v>
      </c>
      <c r="S63" s="116">
        <f t="shared" si="9"/>
        <v>0.25806451612903225</v>
      </c>
      <c r="U63" s="3" t="s">
        <v>301</v>
      </c>
      <c r="V63" s="51" t="s">
        <v>172</v>
      </c>
      <c r="W63" s="113">
        <v>25</v>
      </c>
      <c r="X63" s="113">
        <v>25</v>
      </c>
      <c r="Y63" s="114">
        <v>0.25806451612903225</v>
      </c>
      <c r="Z63" s="114" t="s">
        <v>260</v>
      </c>
      <c r="AA63" s="114">
        <v>3.125</v>
      </c>
      <c r="AB63" s="114" t="s">
        <v>260</v>
      </c>
      <c r="AC63" s="113">
        <v>8</v>
      </c>
      <c r="AD63" s="115">
        <v>0.25806451612903225</v>
      </c>
    </row>
    <row r="64" spans="1:30" x14ac:dyDescent="0.2">
      <c r="A64" s="50" t="str">
        <f t="shared" si="6"/>
        <v>2</v>
      </c>
      <c r="B64" s="51" t="str">
        <f t="shared" si="7"/>
        <v>Pedro Navarro</v>
      </c>
      <c r="C64" s="52"/>
      <c r="D64" s="53"/>
      <c r="E64" s="53"/>
      <c r="F64" s="54"/>
      <c r="G64" s="52"/>
      <c r="H64" s="53"/>
      <c r="I64" s="53"/>
      <c r="J64" s="54"/>
      <c r="K64" s="52"/>
      <c r="L64" s="53"/>
      <c r="M64" s="53"/>
      <c r="N64" s="54"/>
      <c r="O64" s="66">
        <f t="shared" si="8"/>
        <v>29</v>
      </c>
      <c r="P64" s="67">
        <f t="shared" si="8"/>
        <v>4</v>
      </c>
      <c r="Q64" s="67">
        <f t="shared" si="8"/>
        <v>15</v>
      </c>
      <c r="R64" s="68">
        <f t="shared" si="8"/>
        <v>1</v>
      </c>
      <c r="S64" s="116">
        <f t="shared" si="9"/>
        <v>0.13793103448275862</v>
      </c>
      <c r="U64" s="3" t="s">
        <v>298</v>
      </c>
      <c r="V64" s="51" t="s">
        <v>135</v>
      </c>
      <c r="W64" s="113">
        <v>1</v>
      </c>
      <c r="X64" s="113">
        <v>1</v>
      </c>
      <c r="Y64" s="114">
        <v>0.13793103448275862</v>
      </c>
      <c r="Z64" s="114" t="s">
        <v>260</v>
      </c>
      <c r="AA64" s="114">
        <v>0.125</v>
      </c>
      <c r="AB64" s="114" t="s">
        <v>260</v>
      </c>
      <c r="AC64" s="113">
        <v>8</v>
      </c>
      <c r="AD64" s="115">
        <v>0.13793103448275862</v>
      </c>
    </row>
    <row r="65" spans="1:30" x14ac:dyDescent="0.2">
      <c r="A65" s="50" t="str">
        <f t="shared" si="6"/>
        <v>24</v>
      </c>
      <c r="B65" s="51" t="str">
        <f t="shared" si="7"/>
        <v>Francisco Hernandez</v>
      </c>
      <c r="C65" s="52"/>
      <c r="D65" s="53"/>
      <c r="E65" s="53"/>
      <c r="F65" s="54"/>
      <c r="G65" s="52"/>
      <c r="H65" s="53"/>
      <c r="I65" s="53"/>
      <c r="J65" s="54"/>
      <c r="K65" s="52"/>
      <c r="L65" s="53"/>
      <c r="M65" s="53"/>
      <c r="N65" s="54"/>
      <c r="O65" s="66">
        <f t="shared" si="8"/>
        <v>19</v>
      </c>
      <c r="P65" s="67">
        <f t="shared" si="8"/>
        <v>2</v>
      </c>
      <c r="Q65" s="67">
        <f t="shared" si="8"/>
        <v>6</v>
      </c>
      <c r="R65" s="68">
        <f t="shared" si="8"/>
        <v>2</v>
      </c>
      <c r="S65" s="116">
        <f t="shared" si="9"/>
        <v>0.10526315789473684</v>
      </c>
      <c r="U65" s="3" t="s">
        <v>336</v>
      </c>
      <c r="V65" s="51" t="s">
        <v>173</v>
      </c>
      <c r="W65" s="113">
        <v>2</v>
      </c>
      <c r="X65" s="113">
        <v>2</v>
      </c>
      <c r="Y65" s="114">
        <v>0.10526315789473684</v>
      </c>
      <c r="Z65" s="114" t="s">
        <v>265</v>
      </c>
      <c r="AA65" s="114">
        <v>0.33333333333333331</v>
      </c>
      <c r="AB65" s="114" t="s">
        <v>260</v>
      </c>
      <c r="AC65" s="113">
        <v>6</v>
      </c>
      <c r="AD65" s="115">
        <v>0.1</v>
      </c>
    </row>
    <row r="66" spans="1:30" x14ac:dyDescent="0.2">
      <c r="A66" s="50" t="str">
        <f t="shared" si="6"/>
        <v>21</v>
      </c>
      <c r="B66" s="51" t="str">
        <f t="shared" si="7"/>
        <v>Josselyn Sosa</v>
      </c>
      <c r="C66" s="52"/>
      <c r="D66" s="53"/>
      <c r="E66" s="53"/>
      <c r="F66" s="54"/>
      <c r="G66" s="52"/>
      <c r="H66" s="53"/>
      <c r="I66" s="53"/>
      <c r="J66" s="54"/>
      <c r="K66" s="52"/>
      <c r="L66" s="53"/>
      <c r="M66" s="53"/>
      <c r="N66" s="54"/>
      <c r="O66" s="66">
        <f t="shared" si="8"/>
        <v>23</v>
      </c>
      <c r="P66" s="67">
        <f t="shared" si="8"/>
        <v>0</v>
      </c>
      <c r="Q66" s="67">
        <f t="shared" si="8"/>
        <v>17</v>
      </c>
      <c r="R66" s="68">
        <f t="shared" si="8"/>
        <v>0</v>
      </c>
      <c r="S66" s="116">
        <f t="shared" si="9"/>
        <v>0</v>
      </c>
      <c r="U66" s="3" t="s">
        <v>343</v>
      </c>
      <c r="V66" s="51" t="s">
        <v>174</v>
      </c>
      <c r="W66" s="113">
        <v>0</v>
      </c>
      <c r="X66" s="113" t="s">
        <v>373</v>
      </c>
      <c r="Y66" s="114">
        <v>0</v>
      </c>
      <c r="Z66" s="114" t="s">
        <v>260</v>
      </c>
      <c r="AA66" s="114">
        <v>0</v>
      </c>
      <c r="AB66" s="114" t="s">
        <v>260</v>
      </c>
      <c r="AC66" s="113">
        <v>8</v>
      </c>
      <c r="AD66" s="115">
        <v>0</v>
      </c>
    </row>
    <row r="67" spans="1:30" x14ac:dyDescent="0.2">
      <c r="A67" s="50">
        <f t="shared" si="6"/>
        <v>0</v>
      </c>
      <c r="B67" s="51">
        <f t="shared" si="7"/>
        <v>0</v>
      </c>
      <c r="C67" s="52"/>
      <c r="D67" s="53"/>
      <c r="E67" s="53"/>
      <c r="F67" s="54"/>
      <c r="G67" s="52"/>
      <c r="H67" s="53"/>
      <c r="I67" s="53"/>
      <c r="J67" s="54"/>
      <c r="K67" s="52"/>
      <c r="L67" s="53"/>
      <c r="M67" s="53"/>
      <c r="N67" s="54"/>
      <c r="O67" s="66">
        <f t="shared" si="8"/>
        <v>0</v>
      </c>
      <c r="P67" s="67">
        <f t="shared" si="8"/>
        <v>0</v>
      </c>
      <c r="Q67" s="67">
        <f t="shared" si="8"/>
        <v>0</v>
      </c>
      <c r="R67" s="68">
        <f t="shared" si="8"/>
        <v>0</v>
      </c>
      <c r="S67" s="116">
        <f t="shared" si="9"/>
        <v>0</v>
      </c>
      <c r="U67" s="3">
        <v>0</v>
      </c>
      <c r="V67" s="51">
        <v>0</v>
      </c>
      <c r="W67" s="113">
        <v>0</v>
      </c>
      <c r="X67" s="113" t="s">
        <v>373</v>
      </c>
      <c r="Y67" s="114">
        <v>0</v>
      </c>
      <c r="Z67" s="114" t="s">
        <v>265</v>
      </c>
      <c r="AA67" s="114">
        <v>0</v>
      </c>
      <c r="AB67" s="114" t="s">
        <v>288</v>
      </c>
      <c r="AC67" s="113">
        <v>0</v>
      </c>
      <c r="AD67" s="115">
        <v>0</v>
      </c>
    </row>
    <row r="68" spans="1:30" x14ac:dyDescent="0.2">
      <c r="A68" s="50">
        <f t="shared" si="6"/>
        <v>0</v>
      </c>
      <c r="B68" s="51">
        <f t="shared" si="7"/>
        <v>0</v>
      </c>
      <c r="C68" s="52"/>
      <c r="D68" s="53"/>
      <c r="E68" s="53"/>
      <c r="F68" s="54"/>
      <c r="G68" s="52"/>
      <c r="H68" s="53"/>
      <c r="I68" s="53"/>
      <c r="J68" s="54"/>
      <c r="K68" s="52"/>
      <c r="L68" s="53"/>
      <c r="M68" s="53"/>
      <c r="N68" s="54"/>
      <c r="O68" s="66">
        <f t="shared" si="8"/>
        <v>0</v>
      </c>
      <c r="P68" s="67">
        <f t="shared" si="8"/>
        <v>0</v>
      </c>
      <c r="Q68" s="67">
        <f t="shared" si="8"/>
        <v>0</v>
      </c>
      <c r="R68" s="68">
        <f t="shared" si="8"/>
        <v>0</v>
      </c>
      <c r="S68" s="116">
        <f t="shared" si="9"/>
        <v>0</v>
      </c>
      <c r="U68" s="3">
        <v>0</v>
      </c>
      <c r="V68" s="51">
        <v>0</v>
      </c>
      <c r="W68" s="113">
        <v>0</v>
      </c>
      <c r="X68" s="113" t="s">
        <v>373</v>
      </c>
      <c r="Y68" s="114">
        <v>0</v>
      </c>
      <c r="Z68" s="114" t="s">
        <v>265</v>
      </c>
      <c r="AA68" s="114">
        <v>0</v>
      </c>
      <c r="AB68" s="114" t="s">
        <v>288</v>
      </c>
      <c r="AC68" s="113">
        <v>0</v>
      </c>
      <c r="AD68" s="115">
        <v>0</v>
      </c>
    </row>
    <row r="69" spans="1:30" x14ac:dyDescent="0.2">
      <c r="A69" s="50">
        <f t="shared" si="6"/>
        <v>0</v>
      </c>
      <c r="B69" s="51">
        <f t="shared" si="7"/>
        <v>0</v>
      </c>
      <c r="C69" s="52"/>
      <c r="D69" s="53"/>
      <c r="E69" s="53"/>
      <c r="F69" s="54"/>
      <c r="G69" s="52"/>
      <c r="H69" s="53"/>
      <c r="I69" s="53"/>
      <c r="J69" s="54"/>
      <c r="K69" s="52"/>
      <c r="L69" s="53"/>
      <c r="M69" s="53"/>
      <c r="N69" s="54"/>
      <c r="O69" s="66">
        <f t="shared" si="8"/>
        <v>0</v>
      </c>
      <c r="P69" s="67">
        <f t="shared" si="8"/>
        <v>0</v>
      </c>
      <c r="Q69" s="67">
        <f t="shared" si="8"/>
        <v>0</v>
      </c>
      <c r="R69" s="68">
        <f t="shared" si="8"/>
        <v>0</v>
      </c>
      <c r="S69" s="116">
        <f t="shared" si="9"/>
        <v>0</v>
      </c>
      <c r="U69" s="3">
        <v>0</v>
      </c>
      <c r="V69" s="51">
        <v>0</v>
      </c>
      <c r="W69" s="113">
        <v>0</v>
      </c>
      <c r="X69" s="113" t="s">
        <v>373</v>
      </c>
      <c r="Y69" s="114">
        <v>0</v>
      </c>
      <c r="Z69" s="114" t="s">
        <v>265</v>
      </c>
      <c r="AA69" s="114">
        <v>0</v>
      </c>
      <c r="AB69" s="114" t="s">
        <v>288</v>
      </c>
      <c r="AC69" s="113">
        <v>0</v>
      </c>
      <c r="AD69" s="115">
        <v>0</v>
      </c>
    </row>
    <row r="70" spans="1:30" x14ac:dyDescent="0.2">
      <c r="A70" s="50">
        <f t="shared" si="6"/>
        <v>0</v>
      </c>
      <c r="B70" s="51">
        <f t="shared" si="7"/>
        <v>0</v>
      </c>
      <c r="C70" s="52"/>
      <c r="D70" s="53"/>
      <c r="E70" s="53"/>
      <c r="F70" s="54"/>
      <c r="G70" s="52"/>
      <c r="H70" s="53"/>
      <c r="I70" s="53"/>
      <c r="J70" s="54"/>
      <c r="K70" s="52"/>
      <c r="L70" s="53"/>
      <c r="M70" s="53"/>
      <c r="N70" s="54"/>
      <c r="O70" s="117">
        <f t="shared" si="8"/>
        <v>0</v>
      </c>
      <c r="P70" s="118">
        <f t="shared" si="8"/>
        <v>0</v>
      </c>
      <c r="Q70" s="118">
        <f t="shared" si="8"/>
        <v>0</v>
      </c>
      <c r="R70" s="119">
        <f t="shared" si="8"/>
        <v>0</v>
      </c>
      <c r="S70" s="116">
        <f t="shared" si="9"/>
        <v>0</v>
      </c>
      <c r="U70" s="3">
        <v>0</v>
      </c>
      <c r="V70" s="51">
        <v>0</v>
      </c>
      <c r="W70" s="113">
        <v>0</v>
      </c>
      <c r="X70" s="113" t="s">
        <v>373</v>
      </c>
      <c r="Y70" s="114">
        <v>0</v>
      </c>
      <c r="Z70" s="114" t="s">
        <v>265</v>
      </c>
      <c r="AA70" s="114">
        <v>0</v>
      </c>
      <c r="AB70" s="114" t="s">
        <v>288</v>
      </c>
      <c r="AC70" s="113">
        <v>0</v>
      </c>
      <c r="AD70" s="115">
        <v>0</v>
      </c>
    </row>
    <row r="71" spans="1:30" x14ac:dyDescent="0.2">
      <c r="A71" s="50">
        <f t="shared" si="6"/>
        <v>0</v>
      </c>
      <c r="B71" s="51">
        <f t="shared" si="7"/>
        <v>0</v>
      </c>
      <c r="C71" s="52"/>
      <c r="D71" s="53"/>
      <c r="E71" s="53"/>
      <c r="F71" s="54"/>
      <c r="G71" s="52"/>
      <c r="H71" s="53"/>
      <c r="I71" s="53"/>
      <c r="J71" s="54"/>
      <c r="K71" s="52"/>
      <c r="L71" s="53"/>
      <c r="M71" s="53"/>
      <c r="N71" s="89"/>
      <c r="O71" s="66">
        <f t="shared" si="8"/>
        <v>0</v>
      </c>
      <c r="P71" s="67">
        <f t="shared" si="8"/>
        <v>0</v>
      </c>
      <c r="Q71" s="67">
        <f t="shared" si="8"/>
        <v>0</v>
      </c>
      <c r="R71" s="68">
        <f t="shared" si="8"/>
        <v>0</v>
      </c>
      <c r="S71" s="116">
        <f t="shared" si="9"/>
        <v>0</v>
      </c>
      <c r="U71" s="3">
        <v>0</v>
      </c>
      <c r="V71" s="51">
        <v>0</v>
      </c>
      <c r="W71" s="113">
        <v>0</v>
      </c>
      <c r="X71" s="113" t="s">
        <v>373</v>
      </c>
      <c r="Y71" s="114">
        <v>0</v>
      </c>
      <c r="Z71" s="114" t="s">
        <v>265</v>
      </c>
      <c r="AA71" s="114">
        <v>0</v>
      </c>
      <c r="AB71" s="114" t="s">
        <v>288</v>
      </c>
      <c r="AC71" s="113">
        <v>0</v>
      </c>
      <c r="AD71" s="115">
        <v>0</v>
      </c>
    </row>
    <row r="72" spans="1:30" x14ac:dyDescent="0.2">
      <c r="A72" s="50">
        <f t="shared" si="6"/>
        <v>0</v>
      </c>
      <c r="B72" s="51">
        <f t="shared" si="7"/>
        <v>0</v>
      </c>
      <c r="C72" s="52"/>
      <c r="D72" s="53"/>
      <c r="E72" s="53"/>
      <c r="F72" s="54"/>
      <c r="G72" s="52"/>
      <c r="H72" s="53"/>
      <c r="I72" s="53"/>
      <c r="J72" s="54"/>
      <c r="K72" s="52"/>
      <c r="L72" s="53"/>
      <c r="M72" s="53"/>
      <c r="N72" s="89"/>
      <c r="O72" s="66">
        <f t="shared" si="8"/>
        <v>0</v>
      </c>
      <c r="P72" s="67">
        <f t="shared" si="8"/>
        <v>0</v>
      </c>
      <c r="Q72" s="67">
        <f t="shared" si="8"/>
        <v>0</v>
      </c>
      <c r="R72" s="68">
        <f t="shared" si="8"/>
        <v>0</v>
      </c>
      <c r="S72" s="116">
        <f t="shared" si="9"/>
        <v>0</v>
      </c>
      <c r="U72" s="3">
        <v>0</v>
      </c>
      <c r="V72" s="51">
        <v>0</v>
      </c>
      <c r="W72" s="113">
        <v>0</v>
      </c>
      <c r="X72" s="113" t="s">
        <v>373</v>
      </c>
      <c r="Y72" s="114">
        <v>0</v>
      </c>
      <c r="Z72" s="114" t="s">
        <v>265</v>
      </c>
      <c r="AA72" s="114">
        <v>0</v>
      </c>
      <c r="AB72" s="114" t="s">
        <v>288</v>
      </c>
      <c r="AC72" s="113">
        <v>0</v>
      </c>
      <c r="AD72" s="115">
        <v>0</v>
      </c>
    </row>
    <row r="73" spans="1:30" x14ac:dyDescent="0.2">
      <c r="A73" s="50">
        <f t="shared" si="6"/>
        <v>0</v>
      </c>
      <c r="B73" s="51">
        <f t="shared" si="7"/>
        <v>0</v>
      </c>
      <c r="C73" s="52"/>
      <c r="D73" s="53"/>
      <c r="E73" s="53"/>
      <c r="F73" s="54"/>
      <c r="G73" s="52"/>
      <c r="H73" s="53"/>
      <c r="I73" s="53"/>
      <c r="J73" s="54"/>
      <c r="K73" s="52"/>
      <c r="L73" s="53"/>
      <c r="M73" s="53"/>
      <c r="N73" s="54"/>
      <c r="O73" s="66">
        <f t="shared" si="8"/>
        <v>0</v>
      </c>
      <c r="P73" s="67">
        <f t="shared" si="8"/>
        <v>0</v>
      </c>
      <c r="Q73" s="67">
        <f t="shared" si="8"/>
        <v>0</v>
      </c>
      <c r="R73" s="68">
        <f t="shared" si="8"/>
        <v>0</v>
      </c>
      <c r="S73" s="116">
        <f t="shared" si="9"/>
        <v>0</v>
      </c>
      <c r="U73" s="3">
        <v>0</v>
      </c>
      <c r="V73" s="51">
        <v>0</v>
      </c>
      <c r="W73" s="113">
        <v>0</v>
      </c>
      <c r="X73" s="113" t="s">
        <v>373</v>
      </c>
      <c r="Y73" s="114">
        <v>0</v>
      </c>
      <c r="Z73" s="114" t="s">
        <v>265</v>
      </c>
      <c r="AA73" s="114">
        <v>0</v>
      </c>
      <c r="AB73" s="114" t="s">
        <v>288</v>
      </c>
      <c r="AC73" s="113">
        <v>0</v>
      </c>
      <c r="AD73" s="115">
        <v>0</v>
      </c>
    </row>
    <row r="74" spans="1:30" x14ac:dyDescent="0.2">
      <c r="A74" s="50">
        <f t="shared" si="6"/>
        <v>0</v>
      </c>
      <c r="B74" s="51">
        <f t="shared" si="7"/>
        <v>0</v>
      </c>
      <c r="C74" s="120"/>
      <c r="D74" s="121"/>
      <c r="E74" s="121"/>
      <c r="F74" s="122"/>
      <c r="G74" s="120"/>
      <c r="H74" s="121"/>
      <c r="I74" s="121"/>
      <c r="J74" s="122"/>
      <c r="K74" s="120"/>
      <c r="L74" s="121"/>
      <c r="M74" s="121"/>
      <c r="N74" s="122"/>
      <c r="O74" s="66">
        <f t="shared" si="8"/>
        <v>0</v>
      </c>
      <c r="P74" s="67">
        <f t="shared" si="8"/>
        <v>0</v>
      </c>
      <c r="Q74" s="67">
        <f t="shared" si="8"/>
        <v>0</v>
      </c>
      <c r="R74" s="68">
        <f t="shared" si="8"/>
        <v>0</v>
      </c>
      <c r="S74" s="116">
        <f t="shared" si="9"/>
        <v>0</v>
      </c>
      <c r="U74" s="3">
        <v>0</v>
      </c>
      <c r="V74" s="51">
        <v>0</v>
      </c>
      <c r="W74" s="113">
        <v>0</v>
      </c>
      <c r="X74" s="113" t="s">
        <v>373</v>
      </c>
      <c r="Y74" s="114">
        <v>0</v>
      </c>
      <c r="Z74" s="114" t="s">
        <v>265</v>
      </c>
      <c r="AA74" s="114">
        <v>0</v>
      </c>
      <c r="AB74" s="114" t="s">
        <v>288</v>
      </c>
      <c r="AC74" s="113">
        <v>0</v>
      </c>
      <c r="AD74" s="115">
        <v>0</v>
      </c>
    </row>
    <row r="75" spans="1:30" x14ac:dyDescent="0.2">
      <c r="A75" s="50">
        <f t="shared" si="6"/>
        <v>0</v>
      </c>
      <c r="B75" s="51">
        <f t="shared" si="7"/>
        <v>0</v>
      </c>
      <c r="C75" s="52"/>
      <c r="D75" s="53"/>
      <c r="E75" s="53"/>
      <c r="F75" s="54"/>
      <c r="G75" s="52"/>
      <c r="H75" s="53"/>
      <c r="I75" s="53"/>
      <c r="J75" s="54"/>
      <c r="K75" s="52"/>
      <c r="L75" s="53"/>
      <c r="M75" s="53"/>
      <c r="N75" s="89"/>
      <c r="O75" s="66">
        <f t="shared" si="8"/>
        <v>0</v>
      </c>
      <c r="P75" s="67">
        <f t="shared" si="8"/>
        <v>0</v>
      </c>
      <c r="Q75" s="67">
        <f t="shared" si="8"/>
        <v>0</v>
      </c>
      <c r="R75" s="68">
        <f t="shared" si="8"/>
        <v>0</v>
      </c>
      <c r="S75" s="116">
        <f t="shared" si="9"/>
        <v>0</v>
      </c>
      <c r="U75" s="3">
        <v>0</v>
      </c>
      <c r="V75" s="51">
        <v>0</v>
      </c>
      <c r="W75" s="113">
        <v>0</v>
      </c>
      <c r="X75" s="113" t="s">
        <v>373</v>
      </c>
      <c r="Y75" s="114">
        <v>0</v>
      </c>
      <c r="Z75" s="114" t="s">
        <v>265</v>
      </c>
      <c r="AA75" s="114">
        <v>0</v>
      </c>
      <c r="AB75" s="114" t="s">
        <v>288</v>
      </c>
      <c r="AC75" s="113">
        <v>0</v>
      </c>
      <c r="AD75" s="115">
        <v>0</v>
      </c>
    </row>
    <row r="76" spans="1:30" x14ac:dyDescent="0.2">
      <c r="A76" s="50">
        <f t="shared" si="6"/>
        <v>0</v>
      </c>
      <c r="B76" s="51">
        <f t="shared" si="7"/>
        <v>0</v>
      </c>
      <c r="C76" s="52"/>
      <c r="D76" s="53"/>
      <c r="E76" s="53"/>
      <c r="F76" s="54"/>
      <c r="G76" s="52"/>
      <c r="H76" s="53"/>
      <c r="I76" s="53"/>
      <c r="J76" s="54"/>
      <c r="K76" s="52"/>
      <c r="L76" s="53"/>
      <c r="M76" s="53"/>
      <c r="N76" s="89"/>
      <c r="O76" s="66">
        <f t="shared" ref="O76:R76" si="10">SUM(C20,G20,K20,O20,C48,G48,K48,O48,C76,G76,K76)</f>
        <v>0</v>
      </c>
      <c r="P76" s="67">
        <f t="shared" si="10"/>
        <v>0</v>
      </c>
      <c r="Q76" s="67">
        <f t="shared" si="10"/>
        <v>0</v>
      </c>
      <c r="R76" s="68">
        <f t="shared" si="10"/>
        <v>0</v>
      </c>
      <c r="S76" s="116">
        <f t="shared" si="9"/>
        <v>0</v>
      </c>
      <c r="U76" s="3">
        <v>0</v>
      </c>
      <c r="V76" s="51">
        <v>0</v>
      </c>
      <c r="W76" s="113">
        <v>0</v>
      </c>
      <c r="X76" s="113" t="s">
        <v>373</v>
      </c>
      <c r="Y76" s="114">
        <v>0</v>
      </c>
      <c r="Z76" s="114" t="s">
        <v>265</v>
      </c>
      <c r="AA76" s="114">
        <v>0</v>
      </c>
      <c r="AB76" s="114" t="s">
        <v>288</v>
      </c>
      <c r="AC76" s="113">
        <v>0</v>
      </c>
      <c r="AD76" s="115">
        <v>0</v>
      </c>
    </row>
    <row r="77" spans="1:30" ht="13.5" thickBot="1" x14ac:dyDescent="0.25">
      <c r="A77" s="50"/>
      <c r="B77" s="56"/>
      <c r="C77" s="57"/>
      <c r="D77" s="58"/>
      <c r="E77" s="58"/>
      <c r="F77" s="59"/>
      <c r="G77" s="57"/>
      <c r="H77" s="58"/>
      <c r="I77" s="58"/>
      <c r="J77" s="59"/>
      <c r="K77" s="57"/>
      <c r="L77" s="58"/>
      <c r="M77" s="58"/>
      <c r="N77" s="92"/>
      <c r="O77" s="123"/>
      <c r="P77" s="124"/>
      <c r="Q77" s="124"/>
      <c r="R77" s="125"/>
      <c r="S77" s="126"/>
      <c r="V77" s="127"/>
      <c r="W77" s="128"/>
      <c r="X77" s="128"/>
      <c r="Y77" s="129"/>
      <c r="Z77" s="129"/>
      <c r="AA77" s="129"/>
      <c r="AB77" s="129"/>
      <c r="AC77" s="130"/>
    </row>
    <row r="78" spans="1:30" x14ac:dyDescent="0.2">
      <c r="A78" s="1" t="s">
        <v>4</v>
      </c>
      <c r="B78" s="131" t="str">
        <f>B50</f>
        <v>Graham Mathenia</v>
      </c>
      <c r="C78" s="61"/>
      <c r="D78" s="62"/>
      <c r="E78" s="62"/>
      <c r="F78" s="63"/>
      <c r="G78" s="132"/>
      <c r="H78" s="133"/>
      <c r="I78" s="133"/>
      <c r="J78" s="134"/>
      <c r="K78" s="132"/>
      <c r="L78" s="133"/>
      <c r="M78" s="133"/>
      <c r="N78" s="134"/>
      <c r="O78" s="73">
        <f t="shared" ref="O78:Q81" si="11">SUM(C22,G22,K22,O22,C50,G50,K50,O50,C78,G78,K78)</f>
        <v>182</v>
      </c>
      <c r="P78" s="62">
        <f t="shared" si="11"/>
        <v>26</v>
      </c>
      <c r="Q78" s="135">
        <f t="shared" si="11"/>
        <v>85</v>
      </c>
      <c r="R78" s="136"/>
      <c r="S78" s="137">
        <f>SUM(Q78/O78)</f>
        <v>0.46703296703296704</v>
      </c>
      <c r="V78" s="67" t="s">
        <v>319</v>
      </c>
      <c r="W78" s="113">
        <v>84</v>
      </c>
      <c r="X78" s="113">
        <v>84</v>
      </c>
      <c r="Y78" s="130"/>
      <c r="Z78" s="130"/>
      <c r="AA78" s="130"/>
      <c r="AB78" s="130"/>
      <c r="AC78" s="39"/>
    </row>
    <row r="79" spans="1:30" x14ac:dyDescent="0.2">
      <c r="A79" s="28"/>
      <c r="B79" s="138">
        <f>B51</f>
        <v>0</v>
      </c>
      <c r="C79" s="66"/>
      <c r="D79" s="67"/>
      <c r="E79" s="67"/>
      <c r="F79" s="54"/>
      <c r="G79" s="52"/>
      <c r="H79" s="53"/>
      <c r="I79" s="53"/>
      <c r="J79" s="54"/>
      <c r="K79" s="52"/>
      <c r="L79" s="53"/>
      <c r="M79" s="53"/>
      <c r="N79" s="54"/>
      <c r="O79" s="66">
        <f t="shared" si="11"/>
        <v>0</v>
      </c>
      <c r="P79" s="67">
        <f t="shared" si="11"/>
        <v>0</v>
      </c>
      <c r="Q79" s="67">
        <f t="shared" si="11"/>
        <v>0</v>
      </c>
      <c r="R79" s="68"/>
      <c r="S79" s="139" t="e">
        <f>SUM(Q79/O79)</f>
        <v>#DIV/0!</v>
      </c>
      <c r="V79" s="40" t="s">
        <v>320</v>
      </c>
      <c r="W79" s="39"/>
      <c r="X79" s="39"/>
      <c r="Y79" s="140">
        <v>0.25806451612903225</v>
      </c>
      <c r="Z79" s="140"/>
      <c r="AA79" s="140">
        <v>6</v>
      </c>
      <c r="AB79" s="140"/>
      <c r="AC79" s="39"/>
    </row>
    <row r="80" spans="1:30" x14ac:dyDescent="0.2">
      <c r="A80" s="28"/>
      <c r="B80" s="138">
        <f>B52</f>
        <v>0</v>
      </c>
      <c r="C80" s="52"/>
      <c r="D80" s="53"/>
      <c r="E80" s="53"/>
      <c r="F80" s="54"/>
      <c r="G80" s="52"/>
      <c r="H80" s="53"/>
      <c r="I80" s="53"/>
      <c r="J80" s="54"/>
      <c r="K80" s="52"/>
      <c r="L80" s="53"/>
      <c r="M80" s="53"/>
      <c r="N80" s="54"/>
      <c r="O80" s="66">
        <f t="shared" si="11"/>
        <v>0</v>
      </c>
      <c r="P80" s="67">
        <f t="shared" si="11"/>
        <v>0</v>
      </c>
      <c r="Q80" s="67">
        <f t="shared" si="11"/>
        <v>0</v>
      </c>
      <c r="R80" s="68"/>
      <c r="S80" s="139" t="e">
        <f>SUM(Q80/O80)</f>
        <v>#DIV/0!</v>
      </c>
      <c r="V80" s="40"/>
      <c r="W80" s="39"/>
      <c r="X80" s="39"/>
      <c r="Y80" s="140"/>
      <c r="Z80" s="140"/>
      <c r="AA80" s="140"/>
      <c r="AB80" s="140"/>
      <c r="AC80" s="39"/>
    </row>
    <row r="81" spans="1:29" ht="13.5" thickBot="1" x14ac:dyDescent="0.25">
      <c r="A81" s="28"/>
      <c r="B81" s="138">
        <f>B53</f>
        <v>0</v>
      </c>
      <c r="C81" s="141"/>
      <c r="D81" s="142"/>
      <c r="E81" s="142"/>
      <c r="F81" s="143"/>
      <c r="G81" s="141"/>
      <c r="H81" s="142"/>
      <c r="I81" s="142"/>
      <c r="J81" s="143"/>
      <c r="K81" s="141"/>
      <c r="L81" s="142"/>
      <c r="M81" s="142"/>
      <c r="N81" s="143"/>
      <c r="O81" s="144">
        <f t="shared" si="11"/>
        <v>0</v>
      </c>
      <c r="P81" s="145">
        <f t="shared" si="11"/>
        <v>0</v>
      </c>
      <c r="Q81" s="145">
        <f t="shared" si="11"/>
        <v>0</v>
      </c>
      <c r="R81" s="146"/>
      <c r="S81" s="147" t="e">
        <f>SUM(Q81/O81)</f>
        <v>#DIV/0!</v>
      </c>
      <c r="V81" s="40"/>
      <c r="W81" s="39"/>
      <c r="X81" s="39"/>
      <c r="Y81" s="140"/>
      <c r="Z81" s="140"/>
      <c r="AA81" s="140"/>
      <c r="AB81" s="140"/>
      <c r="AC81" s="39"/>
    </row>
    <row r="82" spans="1:29" ht="13.5" thickBot="1" x14ac:dyDescent="0.25">
      <c r="A82" s="1"/>
      <c r="B82" s="69" t="s">
        <v>304</v>
      </c>
      <c r="C82" s="70">
        <f t="shared" ref="C82:R82" si="12">SUM(C59:C76)</f>
        <v>0</v>
      </c>
      <c r="D82" s="70">
        <f t="shared" si="12"/>
        <v>0</v>
      </c>
      <c r="E82" s="70">
        <f t="shared" si="12"/>
        <v>0</v>
      </c>
      <c r="F82" s="70">
        <f t="shared" si="12"/>
        <v>0</v>
      </c>
      <c r="G82" s="70">
        <f t="shared" si="12"/>
        <v>0</v>
      </c>
      <c r="H82" s="70">
        <f t="shared" si="12"/>
        <v>0</v>
      </c>
      <c r="I82" s="70">
        <f t="shared" si="12"/>
        <v>0</v>
      </c>
      <c r="J82" s="70">
        <f t="shared" si="12"/>
        <v>0</v>
      </c>
      <c r="K82" s="70">
        <f t="shared" si="12"/>
        <v>0</v>
      </c>
      <c r="L82" s="70">
        <f t="shared" si="12"/>
        <v>0</v>
      </c>
      <c r="M82" s="70">
        <f t="shared" si="12"/>
        <v>0</v>
      </c>
      <c r="N82" s="70">
        <f t="shared" si="12"/>
        <v>0</v>
      </c>
      <c r="O82" s="70">
        <f t="shared" si="12"/>
        <v>182</v>
      </c>
      <c r="P82" s="70">
        <f t="shared" si="12"/>
        <v>26</v>
      </c>
      <c r="Q82" s="70">
        <f t="shared" si="12"/>
        <v>85</v>
      </c>
      <c r="R82" s="70">
        <f t="shared" si="12"/>
        <v>84</v>
      </c>
      <c r="S82" s="148">
        <f>AVERAGE(P82/O82)</f>
        <v>0.14285714285714285</v>
      </c>
      <c r="Y82" s="39"/>
      <c r="Z82" s="39"/>
    </row>
    <row r="83" spans="1:29" ht="13.5" thickBot="1" x14ac:dyDescent="0.25">
      <c r="A83" s="1"/>
      <c r="B83" s="69" t="s">
        <v>305</v>
      </c>
      <c r="C83" s="70">
        <f>SUM(O55,C82)</f>
        <v>182</v>
      </c>
      <c r="D83" s="70">
        <f>SUM(P55,D82)</f>
        <v>26</v>
      </c>
      <c r="E83" s="70">
        <f>SUM(Q55,E82)</f>
        <v>85</v>
      </c>
      <c r="F83" s="70">
        <f>SUM(R55,F82)</f>
        <v>84</v>
      </c>
      <c r="G83" s="70">
        <f t="shared" ref="G83:M83" si="13">SUM(C83,G82)</f>
        <v>182</v>
      </c>
      <c r="H83" s="70">
        <f t="shared" si="13"/>
        <v>26</v>
      </c>
      <c r="I83" s="70">
        <f t="shared" si="13"/>
        <v>85</v>
      </c>
      <c r="J83" s="70">
        <f t="shared" si="13"/>
        <v>84</v>
      </c>
      <c r="K83" s="70">
        <f t="shared" si="13"/>
        <v>182</v>
      </c>
      <c r="L83" s="70">
        <f t="shared" si="13"/>
        <v>26</v>
      </c>
      <c r="M83" s="70">
        <f t="shared" si="13"/>
        <v>85</v>
      </c>
      <c r="N83" s="70">
        <f>SUM(AA27,N82)</f>
        <v>0</v>
      </c>
      <c r="O83" s="149"/>
      <c r="P83" s="150"/>
      <c r="Q83" s="150"/>
      <c r="R83" s="150"/>
      <c r="S83" s="151"/>
      <c r="Y83" s="39"/>
      <c r="Z83" s="39"/>
      <c r="AC83" s="39"/>
    </row>
    <row r="84" spans="1:29" ht="13.5" thickBot="1" x14ac:dyDescent="0.25">
      <c r="B84" s="101" t="s">
        <v>306</v>
      </c>
      <c r="C84" s="152"/>
      <c r="D84" s="153"/>
      <c r="E84" s="153"/>
      <c r="F84" s="154"/>
      <c r="G84" s="152"/>
      <c r="H84" s="153"/>
      <c r="I84" s="153"/>
      <c r="J84" s="154"/>
      <c r="K84" s="152"/>
      <c r="L84" s="153"/>
      <c r="M84" s="153"/>
      <c r="N84" s="154"/>
      <c r="O84" s="152"/>
      <c r="P84" s="153"/>
      <c r="Q84" s="153">
        <f>SUM(E28,I28,M28,Q28,E56,I56,M56,Q56,E84,I84,M84)</f>
        <v>0</v>
      </c>
      <c r="R84" s="154"/>
      <c r="S84" s="24">
        <f>1-(P82/(O82-Q82))</f>
        <v>0.731958762886598</v>
      </c>
      <c r="V84" s="190" t="s">
        <v>321</v>
      </c>
      <c r="W84" s="191"/>
      <c r="X84" s="192"/>
      <c r="Y84" s="39"/>
      <c r="Z84" s="39"/>
      <c r="AA84" s="155" t="s">
        <v>322</v>
      </c>
      <c r="AB84" s="155"/>
      <c r="AC84" s="39"/>
    </row>
    <row r="85" spans="1:29" x14ac:dyDescent="0.2">
      <c r="V85" s="156" t="s">
        <v>323</v>
      </c>
      <c r="W85" s="130"/>
      <c r="X85" s="157"/>
      <c r="Y85" s="39"/>
      <c r="Z85" s="39"/>
      <c r="AA85" s="155" t="s">
        <v>324</v>
      </c>
      <c r="AB85" s="155"/>
      <c r="AC85" s="39"/>
    </row>
    <row r="86" spans="1:29" x14ac:dyDescent="0.2">
      <c r="A86" s="40" t="s">
        <v>325</v>
      </c>
      <c r="C86" s="53">
        <f>MAX(AC59:AC76)</f>
        <v>8</v>
      </c>
      <c r="E86" s="155" t="s">
        <v>326</v>
      </c>
      <c r="V86" s="156" t="s">
        <v>327</v>
      </c>
      <c r="W86" s="130" t="s">
        <v>274</v>
      </c>
      <c r="X86" s="158">
        <v>0.53296703296703296</v>
      </c>
      <c r="Y86" s="39" t="s">
        <v>260</v>
      </c>
      <c r="Z86" s="39"/>
      <c r="AA86" s="155" t="s">
        <v>328</v>
      </c>
      <c r="AB86" s="155"/>
      <c r="AC86" s="39"/>
    </row>
    <row r="87" spans="1:29" x14ac:dyDescent="0.2">
      <c r="E87" s="155"/>
      <c r="V87" s="156" t="s">
        <v>327</v>
      </c>
      <c r="W87" s="130">
        <v>0</v>
      </c>
      <c r="X87" s="159" t="e">
        <v>#DIV/0!</v>
      </c>
      <c r="Y87" s="39" t="s">
        <v>279</v>
      </c>
      <c r="Z87" s="39"/>
      <c r="AA87" s="39"/>
      <c r="AB87" s="39"/>
      <c r="AC87" s="39"/>
    </row>
    <row r="88" spans="1:29" x14ac:dyDescent="0.2">
      <c r="V88" s="156" t="s">
        <v>327</v>
      </c>
      <c r="W88" s="130">
        <v>0</v>
      </c>
      <c r="X88" s="159" t="e">
        <v>#DIV/0!</v>
      </c>
      <c r="Y88" s="39" t="s">
        <v>279</v>
      </c>
    </row>
    <row r="89" spans="1:29" x14ac:dyDescent="0.2">
      <c r="V89" s="160" t="s">
        <v>327</v>
      </c>
      <c r="W89" s="161">
        <v>0</v>
      </c>
      <c r="X89" s="162" t="e">
        <v>#DIV/0!</v>
      </c>
      <c r="Y89" s="39" t="s">
        <v>279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47" priority="5" stopIfTrue="1" operator="equal">
      <formula>$Y$79</formula>
    </cfRule>
  </conditionalFormatting>
  <conditionalFormatting sqref="AA59:AB74 AA77:AB77">
    <cfRule type="cellIs" dxfId="46" priority="6" stopIfTrue="1" operator="equal">
      <formula>$AA$79</formula>
    </cfRule>
  </conditionalFormatting>
  <conditionalFormatting sqref="Y75:Z75">
    <cfRule type="cellIs" dxfId="45" priority="3" stopIfTrue="1" operator="equal">
      <formula>$Y$79</formula>
    </cfRule>
  </conditionalFormatting>
  <conditionalFormatting sqref="AA75:AB75">
    <cfRule type="cellIs" dxfId="44" priority="4" stopIfTrue="1" operator="equal">
      <formula>$AA$79</formula>
    </cfRule>
  </conditionalFormatting>
  <conditionalFormatting sqref="Y76:Z76">
    <cfRule type="cellIs" dxfId="43" priority="1" stopIfTrue="1" operator="equal">
      <formula>$Y$79</formula>
    </cfRule>
  </conditionalFormatting>
  <conditionalFormatting sqref="AA76:AB76">
    <cfRule type="cellIs" dxfId="42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24"/>
    <col min="2" max="2" width="18.140625" style="24" customWidth="1"/>
    <col min="3" max="18" width="5.28515625" style="24" customWidth="1"/>
    <col min="19" max="19" width="18" style="24" customWidth="1"/>
    <col min="20" max="21" width="9.140625" style="24"/>
    <col min="22" max="22" width="20.5703125" style="24" customWidth="1"/>
    <col min="23" max="24" width="9.28515625" style="24" bestFit="1" customWidth="1"/>
    <col min="25" max="25" width="9.42578125" style="24" bestFit="1" customWidth="1"/>
    <col min="26" max="26" width="9.140625" style="24"/>
    <col min="27" max="27" width="12.140625" style="24" customWidth="1"/>
    <col min="28" max="28" width="9.140625" style="24"/>
    <col min="29" max="29" width="9.28515625" style="24" bestFit="1" customWidth="1"/>
    <col min="30" max="16384" width="9.140625" style="24"/>
  </cols>
  <sheetData>
    <row r="1" spans="1:20" ht="13.5" thickBot="1" x14ac:dyDescent="0.25">
      <c r="A1" s="43" t="s">
        <v>289</v>
      </c>
      <c r="B1" s="44" t="s">
        <v>290</v>
      </c>
      <c r="C1" s="186" t="s">
        <v>258</v>
      </c>
      <c r="D1" s="187"/>
      <c r="E1" s="188"/>
      <c r="F1" s="45">
        <v>3</v>
      </c>
      <c r="G1" s="186" t="s">
        <v>244</v>
      </c>
      <c r="H1" s="187"/>
      <c r="I1" s="188"/>
      <c r="J1" s="45">
        <v>2</v>
      </c>
      <c r="K1" s="186" t="s">
        <v>257</v>
      </c>
      <c r="L1" s="187"/>
      <c r="M1" s="188"/>
      <c r="N1" s="45">
        <v>8</v>
      </c>
      <c r="O1" s="186" t="s">
        <v>329</v>
      </c>
      <c r="P1" s="187"/>
      <c r="Q1" s="188"/>
      <c r="R1" s="45">
        <v>12</v>
      </c>
      <c r="S1" s="46"/>
    </row>
    <row r="2" spans="1:20" ht="13.5" thickBot="1" x14ac:dyDescent="0.25">
      <c r="A2" s="47" t="s">
        <v>291</v>
      </c>
      <c r="B2" s="44" t="s">
        <v>292</v>
      </c>
      <c r="C2" s="48" t="s">
        <v>0</v>
      </c>
      <c r="D2" s="48" t="s">
        <v>1</v>
      </c>
      <c r="E2" s="48" t="s">
        <v>2</v>
      </c>
      <c r="F2" s="48" t="s">
        <v>3</v>
      </c>
      <c r="G2" s="48" t="s">
        <v>0</v>
      </c>
      <c r="H2" s="48" t="s">
        <v>1</v>
      </c>
      <c r="I2" s="48" t="s">
        <v>2</v>
      </c>
      <c r="J2" s="48" t="s">
        <v>3</v>
      </c>
      <c r="K2" s="48" t="s">
        <v>0</v>
      </c>
      <c r="L2" s="48" t="s">
        <v>1</v>
      </c>
      <c r="M2" s="48" t="s">
        <v>2</v>
      </c>
      <c r="N2" s="48" t="s">
        <v>3</v>
      </c>
      <c r="O2" s="48" t="s">
        <v>0</v>
      </c>
      <c r="P2" s="48" t="s">
        <v>1</v>
      </c>
      <c r="Q2" s="48" t="s">
        <v>2</v>
      </c>
      <c r="R2" s="48" t="s">
        <v>3</v>
      </c>
      <c r="S2" s="49"/>
    </row>
    <row r="3" spans="1:20" x14ac:dyDescent="0.2">
      <c r="A3" s="50" t="s">
        <v>340</v>
      </c>
      <c r="B3" s="51" t="s">
        <v>26</v>
      </c>
      <c r="C3" s="52">
        <v>4</v>
      </c>
      <c r="D3" s="53">
        <v>2</v>
      </c>
      <c r="E3" s="53">
        <v>0</v>
      </c>
      <c r="F3" s="54">
        <v>0</v>
      </c>
      <c r="G3" s="52"/>
      <c r="H3" s="53"/>
      <c r="I3" s="53"/>
      <c r="J3" s="54"/>
      <c r="K3" s="163">
        <v>4</v>
      </c>
      <c r="L3" s="164">
        <v>1</v>
      </c>
      <c r="M3" s="164">
        <v>0</v>
      </c>
      <c r="N3" s="165">
        <v>0</v>
      </c>
      <c r="O3" s="163">
        <v>2</v>
      </c>
      <c r="P3" s="164">
        <v>0</v>
      </c>
      <c r="Q3" s="164">
        <v>1</v>
      </c>
      <c r="R3" s="165">
        <v>1</v>
      </c>
      <c r="S3" s="55"/>
      <c r="T3" s="5"/>
    </row>
    <row r="4" spans="1:20" x14ac:dyDescent="0.2">
      <c r="A4" s="50" t="s">
        <v>300</v>
      </c>
      <c r="B4" s="51" t="s">
        <v>78</v>
      </c>
      <c r="C4" s="52">
        <v>4</v>
      </c>
      <c r="D4" s="53">
        <v>0</v>
      </c>
      <c r="E4" s="53">
        <v>1</v>
      </c>
      <c r="F4" s="54">
        <v>4</v>
      </c>
      <c r="G4" s="52">
        <v>3</v>
      </c>
      <c r="H4" s="53">
        <v>0</v>
      </c>
      <c r="I4" s="53">
        <v>2</v>
      </c>
      <c r="J4" s="54">
        <v>3</v>
      </c>
      <c r="K4" s="163">
        <v>2</v>
      </c>
      <c r="L4" s="164">
        <v>0</v>
      </c>
      <c r="M4" s="164">
        <v>1</v>
      </c>
      <c r="N4" s="165">
        <v>1</v>
      </c>
      <c r="O4" s="163">
        <v>3</v>
      </c>
      <c r="P4" s="164">
        <v>1</v>
      </c>
      <c r="Q4" s="164">
        <v>0</v>
      </c>
      <c r="R4" s="165">
        <v>5</v>
      </c>
      <c r="S4" s="55"/>
      <c r="T4" s="5"/>
    </row>
    <row r="5" spans="1:20" x14ac:dyDescent="0.2">
      <c r="A5" s="50" t="s">
        <v>353</v>
      </c>
      <c r="B5" s="51" t="s">
        <v>117</v>
      </c>
      <c r="C5" s="52">
        <v>4</v>
      </c>
      <c r="D5" s="53">
        <v>2</v>
      </c>
      <c r="E5" s="53">
        <v>1</v>
      </c>
      <c r="F5" s="54">
        <v>1</v>
      </c>
      <c r="G5" s="52">
        <v>3</v>
      </c>
      <c r="H5" s="53">
        <v>2</v>
      </c>
      <c r="I5" s="53">
        <v>0</v>
      </c>
      <c r="J5" s="54">
        <v>2</v>
      </c>
      <c r="K5" s="163">
        <v>4</v>
      </c>
      <c r="L5" s="164">
        <v>1</v>
      </c>
      <c r="M5" s="164">
        <v>1</v>
      </c>
      <c r="N5" s="165">
        <v>0</v>
      </c>
      <c r="O5" s="163">
        <v>4</v>
      </c>
      <c r="P5" s="164">
        <v>1</v>
      </c>
      <c r="Q5" s="164">
        <v>2</v>
      </c>
      <c r="R5" s="165">
        <v>0</v>
      </c>
      <c r="S5" s="55"/>
      <c r="T5" s="5"/>
    </row>
    <row r="6" spans="1:20" x14ac:dyDescent="0.2">
      <c r="A6" s="50" t="s">
        <v>365</v>
      </c>
      <c r="B6" s="51" t="s">
        <v>94</v>
      </c>
      <c r="C6" s="52">
        <v>4</v>
      </c>
      <c r="D6" s="53">
        <v>2</v>
      </c>
      <c r="E6" s="53">
        <v>2</v>
      </c>
      <c r="F6" s="54">
        <v>0</v>
      </c>
      <c r="G6" s="52">
        <v>3</v>
      </c>
      <c r="H6" s="53">
        <v>0</v>
      </c>
      <c r="I6" s="53">
        <v>3</v>
      </c>
      <c r="J6" s="54">
        <v>0</v>
      </c>
      <c r="K6" s="163">
        <v>4</v>
      </c>
      <c r="L6" s="164">
        <v>3</v>
      </c>
      <c r="M6" s="164">
        <v>0</v>
      </c>
      <c r="N6" s="165">
        <v>1</v>
      </c>
      <c r="O6" s="163">
        <v>4</v>
      </c>
      <c r="P6" s="164">
        <v>1</v>
      </c>
      <c r="Q6" s="164">
        <v>1</v>
      </c>
      <c r="R6" s="165">
        <v>2</v>
      </c>
      <c r="S6" s="55" t="s">
        <v>297</v>
      </c>
      <c r="T6" s="5"/>
    </row>
    <row r="7" spans="1:20" x14ac:dyDescent="0.2">
      <c r="A7" s="50" t="s">
        <v>357</v>
      </c>
      <c r="B7" s="51" t="s">
        <v>163</v>
      </c>
      <c r="C7" s="52">
        <v>4</v>
      </c>
      <c r="D7" s="53">
        <v>0</v>
      </c>
      <c r="E7" s="53">
        <v>3</v>
      </c>
      <c r="F7" s="54">
        <v>3</v>
      </c>
      <c r="G7" s="52"/>
      <c r="H7" s="53"/>
      <c r="I7" s="53"/>
      <c r="J7" s="54"/>
      <c r="K7" s="163">
        <v>0</v>
      </c>
      <c r="L7" s="164">
        <v>0</v>
      </c>
      <c r="M7" s="164">
        <v>0</v>
      </c>
      <c r="N7" s="165">
        <v>3</v>
      </c>
      <c r="O7" s="163">
        <v>0</v>
      </c>
      <c r="P7" s="164">
        <v>0</v>
      </c>
      <c r="Q7" s="164">
        <v>0</v>
      </c>
      <c r="R7" s="165">
        <v>3</v>
      </c>
      <c r="S7" s="55"/>
      <c r="T7" s="5"/>
    </row>
    <row r="8" spans="1:20" x14ac:dyDescent="0.2">
      <c r="A8" s="50" t="s">
        <v>341</v>
      </c>
      <c r="B8" s="51" t="s">
        <v>198</v>
      </c>
      <c r="C8" s="52">
        <v>4</v>
      </c>
      <c r="D8" s="53">
        <v>0</v>
      </c>
      <c r="E8" s="53">
        <v>1</v>
      </c>
      <c r="F8" s="54">
        <v>0</v>
      </c>
      <c r="G8" s="52">
        <v>2</v>
      </c>
      <c r="H8" s="53">
        <v>0</v>
      </c>
      <c r="I8" s="53">
        <v>1</v>
      </c>
      <c r="J8" s="54">
        <v>0</v>
      </c>
      <c r="K8" s="163">
        <v>4</v>
      </c>
      <c r="L8" s="164">
        <v>1</v>
      </c>
      <c r="M8" s="164">
        <v>1</v>
      </c>
      <c r="N8" s="165">
        <v>2</v>
      </c>
      <c r="O8" s="163">
        <v>4</v>
      </c>
      <c r="P8" s="164">
        <v>0</v>
      </c>
      <c r="Q8" s="164">
        <v>2</v>
      </c>
      <c r="R8" s="165">
        <v>2</v>
      </c>
      <c r="S8" s="55"/>
      <c r="T8" s="5"/>
    </row>
    <row r="9" spans="1:20" x14ac:dyDescent="0.2">
      <c r="A9" s="50" t="s">
        <v>356</v>
      </c>
      <c r="B9" s="51" t="s">
        <v>162</v>
      </c>
      <c r="C9" s="52"/>
      <c r="D9" s="53"/>
      <c r="E9" s="53"/>
      <c r="F9" s="54"/>
      <c r="G9" s="52">
        <v>3</v>
      </c>
      <c r="H9" s="53">
        <v>1</v>
      </c>
      <c r="I9" s="53">
        <v>0</v>
      </c>
      <c r="J9" s="54">
        <v>0</v>
      </c>
      <c r="K9" s="163"/>
      <c r="L9" s="164"/>
      <c r="M9" s="164"/>
      <c r="N9" s="165"/>
      <c r="O9" s="163"/>
      <c r="P9" s="164"/>
      <c r="Q9" s="164"/>
      <c r="R9" s="165"/>
      <c r="S9" s="55"/>
      <c r="T9" s="5"/>
    </row>
    <row r="10" spans="1:20" x14ac:dyDescent="0.2">
      <c r="A10" s="50" t="s">
        <v>332</v>
      </c>
      <c r="B10" s="51" t="s">
        <v>93</v>
      </c>
      <c r="C10" s="52"/>
      <c r="D10" s="53"/>
      <c r="E10" s="53"/>
      <c r="F10" s="54"/>
      <c r="G10" s="52">
        <v>0</v>
      </c>
      <c r="H10" s="53">
        <v>0</v>
      </c>
      <c r="I10" s="53">
        <v>0</v>
      </c>
      <c r="J10" s="54">
        <v>0</v>
      </c>
      <c r="K10" s="163"/>
      <c r="L10" s="164"/>
      <c r="M10" s="164"/>
      <c r="N10" s="165"/>
      <c r="O10" s="163"/>
      <c r="P10" s="164"/>
      <c r="Q10" s="164"/>
      <c r="R10" s="165"/>
      <c r="S10" s="55"/>
      <c r="T10" s="5"/>
    </row>
    <row r="11" spans="1:20" x14ac:dyDescent="0.2">
      <c r="A11" s="50" t="s">
        <v>366</v>
      </c>
      <c r="B11" s="51" t="s">
        <v>119</v>
      </c>
      <c r="C11" s="52"/>
      <c r="D11" s="53"/>
      <c r="E11" s="53"/>
      <c r="F11" s="54"/>
      <c r="G11" s="52">
        <v>3</v>
      </c>
      <c r="H11" s="53">
        <v>0</v>
      </c>
      <c r="I11" s="53">
        <v>1</v>
      </c>
      <c r="J11" s="54">
        <v>0</v>
      </c>
      <c r="K11" s="52">
        <v>2</v>
      </c>
      <c r="L11" s="53">
        <v>0</v>
      </c>
      <c r="M11" s="53">
        <v>0</v>
      </c>
      <c r="N11" s="54">
        <v>0</v>
      </c>
      <c r="O11" s="52"/>
      <c r="P11" s="53"/>
      <c r="Q11" s="53"/>
      <c r="R11" s="54"/>
      <c r="S11" s="55"/>
    </row>
    <row r="12" spans="1:20" x14ac:dyDescent="0.2">
      <c r="A12" s="50" t="s">
        <v>362</v>
      </c>
      <c r="B12" s="51" t="s">
        <v>209</v>
      </c>
      <c r="C12" s="52"/>
      <c r="D12" s="53"/>
      <c r="E12" s="53"/>
      <c r="F12" s="54"/>
      <c r="G12" s="52">
        <v>0</v>
      </c>
      <c r="H12" s="53">
        <v>0</v>
      </c>
      <c r="I12" s="53">
        <v>0</v>
      </c>
      <c r="J12" s="54">
        <v>0</v>
      </c>
      <c r="K12" s="52">
        <v>4</v>
      </c>
      <c r="L12" s="53">
        <v>0</v>
      </c>
      <c r="M12" s="53">
        <v>2</v>
      </c>
      <c r="N12" s="54">
        <v>5</v>
      </c>
      <c r="O12" s="52">
        <v>3</v>
      </c>
      <c r="P12" s="53">
        <v>1</v>
      </c>
      <c r="Q12" s="53">
        <v>2</v>
      </c>
      <c r="R12" s="54">
        <v>1</v>
      </c>
      <c r="S12" s="55"/>
      <c r="T12" s="5"/>
    </row>
    <row r="13" spans="1:20" x14ac:dyDescent="0.2">
      <c r="A13" s="50" t="s">
        <v>367</v>
      </c>
      <c r="B13" s="51" t="s">
        <v>210</v>
      </c>
      <c r="C13" s="52"/>
      <c r="D13" s="53"/>
      <c r="E13" s="53"/>
      <c r="F13" s="54"/>
      <c r="G13" s="52">
        <v>1</v>
      </c>
      <c r="H13" s="53">
        <v>0</v>
      </c>
      <c r="I13" s="53">
        <v>0</v>
      </c>
      <c r="J13" s="54">
        <v>0</v>
      </c>
      <c r="K13" s="52"/>
      <c r="L13" s="53"/>
      <c r="M13" s="53"/>
      <c r="N13" s="54"/>
      <c r="O13" s="52">
        <v>1</v>
      </c>
      <c r="P13" s="53">
        <v>0</v>
      </c>
      <c r="Q13" s="53">
        <v>1</v>
      </c>
      <c r="R13" s="54">
        <v>0</v>
      </c>
      <c r="S13" s="55"/>
    </row>
    <row r="14" spans="1:20" x14ac:dyDescent="0.2">
      <c r="A14" s="50" t="s">
        <v>298</v>
      </c>
      <c r="B14" s="51" t="s">
        <v>118</v>
      </c>
      <c r="C14" s="52"/>
      <c r="D14" s="53"/>
      <c r="E14" s="53"/>
      <c r="F14" s="54"/>
      <c r="G14" s="52"/>
      <c r="H14" s="53"/>
      <c r="I14" s="53"/>
      <c r="J14" s="54"/>
      <c r="K14" s="52"/>
      <c r="L14" s="53"/>
      <c r="M14" s="53"/>
      <c r="N14" s="54"/>
      <c r="O14" s="52">
        <v>2</v>
      </c>
      <c r="P14" s="53">
        <v>1</v>
      </c>
      <c r="Q14" s="53">
        <v>0</v>
      </c>
      <c r="R14" s="54">
        <v>0</v>
      </c>
      <c r="S14" s="55"/>
    </row>
    <row r="15" spans="1:20" x14ac:dyDescent="0.2">
      <c r="A15" s="50"/>
      <c r="B15" s="51"/>
      <c r="C15" s="52"/>
      <c r="D15" s="53"/>
      <c r="E15" s="53"/>
      <c r="F15" s="54"/>
      <c r="G15" s="52"/>
      <c r="H15" s="53"/>
      <c r="I15" s="53"/>
      <c r="J15" s="54"/>
      <c r="K15" s="52"/>
      <c r="L15" s="53"/>
      <c r="M15" s="53"/>
      <c r="N15" s="54"/>
      <c r="O15" s="52"/>
      <c r="P15" s="53"/>
      <c r="Q15" s="53"/>
      <c r="R15" s="54"/>
      <c r="S15" s="55"/>
    </row>
    <row r="16" spans="1:20" x14ac:dyDescent="0.2">
      <c r="A16" s="50"/>
      <c r="B16" s="51"/>
      <c r="C16" s="52"/>
      <c r="D16" s="53"/>
      <c r="E16" s="53"/>
      <c r="F16" s="54"/>
      <c r="G16" s="52"/>
      <c r="H16" s="53"/>
      <c r="I16" s="53"/>
      <c r="J16" s="54"/>
      <c r="K16" s="52"/>
      <c r="L16" s="53"/>
      <c r="M16" s="53"/>
      <c r="N16" s="54"/>
      <c r="O16" s="52"/>
      <c r="P16" s="53"/>
      <c r="Q16" s="53"/>
      <c r="R16" s="54"/>
      <c r="S16" s="55" t="s">
        <v>297</v>
      </c>
    </row>
    <row r="17" spans="1:24" x14ac:dyDescent="0.2">
      <c r="A17" s="50"/>
      <c r="B17" s="51"/>
      <c r="C17" s="52"/>
      <c r="D17" s="53"/>
      <c r="E17" s="53"/>
      <c r="F17" s="54"/>
      <c r="G17" s="52"/>
      <c r="H17" s="53"/>
      <c r="I17" s="53"/>
      <c r="J17" s="54"/>
      <c r="K17" s="52"/>
      <c r="L17" s="53"/>
      <c r="M17" s="53"/>
      <c r="N17" s="54"/>
      <c r="O17" s="52"/>
      <c r="P17" s="53"/>
      <c r="Q17" s="53"/>
      <c r="R17" s="54"/>
      <c r="S17" s="55"/>
    </row>
    <row r="18" spans="1:24" x14ac:dyDescent="0.2">
      <c r="A18" s="50"/>
      <c r="B18" s="51"/>
      <c r="C18" s="52"/>
      <c r="D18" s="53"/>
      <c r="E18" s="53"/>
      <c r="F18" s="54"/>
      <c r="G18" s="52"/>
      <c r="H18" s="53"/>
      <c r="I18" s="53"/>
      <c r="J18" s="54"/>
      <c r="K18" s="52"/>
      <c r="L18" s="53"/>
      <c r="M18" s="53"/>
      <c r="N18" s="54"/>
      <c r="O18" s="52"/>
      <c r="P18" s="53"/>
      <c r="Q18" s="53"/>
      <c r="R18" s="54"/>
      <c r="S18" s="55"/>
    </row>
    <row r="19" spans="1:24" x14ac:dyDescent="0.2">
      <c r="A19" s="50"/>
      <c r="B19" s="51"/>
      <c r="C19" s="52"/>
      <c r="D19" s="53"/>
      <c r="E19" s="53"/>
      <c r="F19" s="54"/>
      <c r="G19" s="52"/>
      <c r="H19" s="53"/>
      <c r="I19" s="53"/>
      <c r="J19" s="54"/>
      <c r="K19" s="52"/>
      <c r="L19" s="53"/>
      <c r="M19" s="53"/>
      <c r="N19" s="54"/>
      <c r="O19" s="52"/>
      <c r="P19" s="53"/>
      <c r="Q19" s="53"/>
      <c r="R19" s="54"/>
      <c r="S19" s="55"/>
    </row>
    <row r="20" spans="1:24" x14ac:dyDescent="0.2">
      <c r="A20" s="50"/>
      <c r="B20" s="51"/>
      <c r="C20" s="52"/>
      <c r="D20" s="53"/>
      <c r="E20" s="53"/>
      <c r="F20" s="54"/>
      <c r="G20" s="52"/>
      <c r="H20" s="53"/>
      <c r="I20" s="53"/>
      <c r="J20" s="54"/>
      <c r="K20" s="52"/>
      <c r="L20" s="53"/>
      <c r="M20" s="53"/>
      <c r="N20" s="54"/>
      <c r="O20" s="52"/>
      <c r="P20" s="53"/>
      <c r="Q20" s="53"/>
      <c r="R20" s="54"/>
      <c r="S20" s="55"/>
    </row>
    <row r="21" spans="1:24" ht="13.5" thickBot="1" x14ac:dyDescent="0.25">
      <c r="A21" s="50"/>
      <c r="B21" s="56"/>
      <c r="C21" s="57"/>
      <c r="D21" s="58"/>
      <c r="E21" s="58"/>
      <c r="F21" s="59"/>
      <c r="G21" s="57"/>
      <c r="H21" s="58"/>
      <c r="I21" s="58"/>
      <c r="J21" s="59"/>
      <c r="K21" s="57"/>
      <c r="L21" s="58"/>
      <c r="M21" s="58"/>
      <c r="N21" s="59"/>
      <c r="O21" s="57"/>
      <c r="P21" s="58"/>
      <c r="Q21" s="58"/>
      <c r="R21" s="59"/>
      <c r="S21" s="55"/>
    </row>
    <row r="22" spans="1:24" x14ac:dyDescent="0.2">
      <c r="A22" s="1" t="s">
        <v>4</v>
      </c>
      <c r="B22" s="60" t="s">
        <v>271</v>
      </c>
      <c r="C22" s="61">
        <v>24</v>
      </c>
      <c r="D22" s="62">
        <v>6</v>
      </c>
      <c r="E22" s="62">
        <v>8</v>
      </c>
      <c r="F22" s="63">
        <v>8</v>
      </c>
      <c r="G22" s="61">
        <v>18</v>
      </c>
      <c r="H22" s="62">
        <v>3</v>
      </c>
      <c r="I22" s="62">
        <v>7</v>
      </c>
      <c r="J22" s="63">
        <v>5</v>
      </c>
      <c r="K22" s="61">
        <v>24</v>
      </c>
      <c r="L22" s="62">
        <v>6</v>
      </c>
      <c r="M22" s="62">
        <v>5</v>
      </c>
      <c r="N22" s="63">
        <v>12</v>
      </c>
      <c r="O22" s="61">
        <v>23</v>
      </c>
      <c r="P22" s="62">
        <v>5</v>
      </c>
      <c r="Q22" s="62">
        <v>9</v>
      </c>
      <c r="R22" s="63">
        <v>14</v>
      </c>
      <c r="S22" s="64"/>
    </row>
    <row r="23" spans="1:24" x14ac:dyDescent="0.2">
      <c r="A23" s="1"/>
      <c r="B23" s="95"/>
      <c r="C23" s="66"/>
      <c r="D23" s="67"/>
      <c r="E23" s="67"/>
      <c r="F23" s="68"/>
      <c r="G23" s="66"/>
      <c r="H23" s="67"/>
      <c r="I23" s="67"/>
      <c r="J23" s="68"/>
      <c r="K23" s="66"/>
      <c r="L23" s="67"/>
      <c r="M23" s="67"/>
      <c r="N23" s="68"/>
      <c r="O23" s="66"/>
      <c r="P23" s="67"/>
      <c r="Q23" s="67"/>
      <c r="R23" s="68"/>
      <c r="S23" s="64"/>
    </row>
    <row r="24" spans="1:24" x14ac:dyDescent="0.2">
      <c r="A24" s="1"/>
      <c r="B24" s="95"/>
      <c r="C24" s="66"/>
      <c r="D24" s="67"/>
      <c r="E24" s="67"/>
      <c r="F24" s="68"/>
      <c r="G24" s="66"/>
      <c r="H24" s="67"/>
      <c r="I24" s="67"/>
      <c r="J24" s="68"/>
      <c r="K24" s="66"/>
      <c r="L24" s="67"/>
      <c r="M24" s="67"/>
      <c r="N24" s="68"/>
      <c r="O24" s="66"/>
      <c r="P24" s="67"/>
      <c r="Q24" s="67"/>
      <c r="R24" s="68"/>
      <c r="S24" s="64"/>
    </row>
    <row r="25" spans="1:24" ht="13.5" thickBot="1" x14ac:dyDescent="0.25">
      <c r="A25" s="1"/>
      <c r="B25" s="95"/>
      <c r="C25" s="66"/>
      <c r="D25" s="67"/>
      <c r="E25" s="67"/>
      <c r="F25" s="68"/>
      <c r="G25" s="66"/>
      <c r="H25" s="67"/>
      <c r="I25" s="67"/>
      <c r="J25" s="68"/>
      <c r="K25" s="66"/>
      <c r="L25" s="67"/>
      <c r="M25" s="67"/>
      <c r="N25" s="68"/>
      <c r="O25" s="66"/>
      <c r="P25" s="67"/>
      <c r="Q25" s="67"/>
      <c r="R25" s="68"/>
      <c r="S25" s="64"/>
    </row>
    <row r="26" spans="1:24" ht="13.5" thickBot="1" x14ac:dyDescent="0.25">
      <c r="A26" s="1"/>
      <c r="B26" s="69" t="s">
        <v>304</v>
      </c>
      <c r="C26" s="70">
        <f t="shared" ref="C26:R26" si="0">SUM(C3:C20)</f>
        <v>24</v>
      </c>
      <c r="D26" s="70">
        <f t="shared" si="0"/>
        <v>6</v>
      </c>
      <c r="E26" s="70">
        <f t="shared" si="0"/>
        <v>8</v>
      </c>
      <c r="F26" s="70">
        <f t="shared" si="0"/>
        <v>8</v>
      </c>
      <c r="G26" s="70">
        <f t="shared" si="0"/>
        <v>18</v>
      </c>
      <c r="H26" s="70">
        <f t="shared" si="0"/>
        <v>3</v>
      </c>
      <c r="I26" s="70">
        <f t="shared" si="0"/>
        <v>7</v>
      </c>
      <c r="J26" s="70">
        <f t="shared" si="0"/>
        <v>5</v>
      </c>
      <c r="K26" s="70">
        <f t="shared" si="0"/>
        <v>24</v>
      </c>
      <c r="L26" s="70">
        <f t="shared" si="0"/>
        <v>6</v>
      </c>
      <c r="M26" s="70">
        <f t="shared" si="0"/>
        <v>5</v>
      </c>
      <c r="N26" s="70">
        <f t="shared" si="0"/>
        <v>12</v>
      </c>
      <c r="O26" s="70">
        <f t="shared" si="0"/>
        <v>23</v>
      </c>
      <c r="P26" s="70">
        <f t="shared" si="0"/>
        <v>5</v>
      </c>
      <c r="Q26" s="70">
        <f t="shared" si="0"/>
        <v>9</v>
      </c>
      <c r="R26" s="70">
        <f t="shared" si="0"/>
        <v>14</v>
      </c>
      <c r="S26" s="64"/>
    </row>
    <row r="27" spans="1:24" ht="13.5" thickBot="1" x14ac:dyDescent="0.25">
      <c r="A27" s="1"/>
      <c r="B27" s="69" t="s">
        <v>305</v>
      </c>
      <c r="C27" s="71">
        <f>C26</f>
        <v>24</v>
      </c>
      <c r="D27" s="71">
        <f>D26</f>
        <v>6</v>
      </c>
      <c r="E27" s="71">
        <f>E26</f>
        <v>8</v>
      </c>
      <c r="F27" s="71">
        <f>F26</f>
        <v>8</v>
      </c>
      <c r="G27" s="71">
        <f t="shared" ref="G27:R27" si="1">SUM(C27,G26)</f>
        <v>42</v>
      </c>
      <c r="H27" s="71">
        <f t="shared" si="1"/>
        <v>9</v>
      </c>
      <c r="I27" s="71">
        <f t="shared" si="1"/>
        <v>15</v>
      </c>
      <c r="J27" s="71">
        <f t="shared" si="1"/>
        <v>13</v>
      </c>
      <c r="K27" s="71">
        <f t="shared" si="1"/>
        <v>66</v>
      </c>
      <c r="L27" s="71">
        <f t="shared" si="1"/>
        <v>15</v>
      </c>
      <c r="M27" s="71">
        <f t="shared" si="1"/>
        <v>20</v>
      </c>
      <c r="N27" s="71">
        <f t="shared" si="1"/>
        <v>25</v>
      </c>
      <c r="O27" s="72">
        <f t="shared" si="1"/>
        <v>89</v>
      </c>
      <c r="P27" s="71">
        <f t="shared" si="1"/>
        <v>20</v>
      </c>
      <c r="Q27" s="71">
        <f t="shared" si="1"/>
        <v>29</v>
      </c>
      <c r="R27" s="73">
        <f t="shared" si="1"/>
        <v>39</v>
      </c>
      <c r="S27" s="64"/>
    </row>
    <row r="28" spans="1:24" ht="13.5" thickBot="1" x14ac:dyDescent="0.25">
      <c r="A28" s="74"/>
      <c r="B28" s="75" t="s">
        <v>306</v>
      </c>
      <c r="C28" s="76"/>
      <c r="D28" s="77"/>
      <c r="E28" s="77">
        <v>0</v>
      </c>
      <c r="F28" s="77"/>
      <c r="G28" s="76"/>
      <c r="H28" s="77"/>
      <c r="I28" s="77">
        <v>0</v>
      </c>
      <c r="J28" s="77"/>
      <c r="K28" s="76"/>
      <c r="L28" s="77"/>
      <c r="M28" s="77">
        <v>0</v>
      </c>
      <c r="N28" s="77"/>
      <c r="O28" s="76"/>
      <c r="P28" s="77"/>
      <c r="Q28" s="77">
        <v>0</v>
      </c>
      <c r="R28" s="77"/>
      <c r="S28" s="78"/>
    </row>
    <row r="29" spans="1:24" ht="13.5" customHeight="1" thickBot="1" x14ac:dyDescent="0.3">
      <c r="A29" s="43" t="s">
        <v>289</v>
      </c>
      <c r="B29" s="44" t="s">
        <v>290</v>
      </c>
      <c r="C29" s="193" t="s">
        <v>245</v>
      </c>
      <c r="D29" s="187"/>
      <c r="E29" s="188"/>
      <c r="F29" s="45">
        <v>3</v>
      </c>
      <c r="G29" s="193" t="s">
        <v>255</v>
      </c>
      <c r="H29" s="187"/>
      <c r="I29" s="188"/>
      <c r="J29" s="45">
        <v>6</v>
      </c>
      <c r="K29" s="193" t="s">
        <v>251</v>
      </c>
      <c r="L29" s="187"/>
      <c r="M29" s="188"/>
      <c r="N29" s="45">
        <v>7</v>
      </c>
      <c r="O29" s="193" t="s">
        <v>252</v>
      </c>
      <c r="P29" s="187"/>
      <c r="Q29" s="188"/>
      <c r="R29" s="170">
        <v>6</v>
      </c>
      <c r="S29" s="79"/>
      <c r="U29" s="80"/>
      <c r="V29" s="81"/>
      <c r="W29" s="80"/>
      <c r="X29" s="80"/>
    </row>
    <row r="30" spans="1:24" ht="13.5" thickBot="1" x14ac:dyDescent="0.25">
      <c r="A30" s="47" t="s">
        <v>291</v>
      </c>
      <c r="B30" s="44" t="s">
        <v>292</v>
      </c>
      <c r="C30" s="48" t="s">
        <v>0</v>
      </c>
      <c r="D30" s="48" t="s">
        <v>1</v>
      </c>
      <c r="E30" s="48" t="s">
        <v>2</v>
      </c>
      <c r="F30" s="48" t="s">
        <v>3</v>
      </c>
      <c r="G30" s="48" t="s">
        <v>0</v>
      </c>
      <c r="H30" s="48" t="s">
        <v>1</v>
      </c>
      <c r="I30" s="48" t="s">
        <v>2</v>
      </c>
      <c r="J30" s="48" t="s">
        <v>3</v>
      </c>
      <c r="K30" s="48" t="s">
        <v>0</v>
      </c>
      <c r="L30" s="48" t="s">
        <v>1</v>
      </c>
      <c r="M30" s="48" t="s">
        <v>2</v>
      </c>
      <c r="N30" s="48" t="s">
        <v>3</v>
      </c>
      <c r="O30" s="82" t="s">
        <v>0</v>
      </c>
      <c r="P30" s="48" t="s">
        <v>1</v>
      </c>
      <c r="Q30" s="48" t="s">
        <v>2</v>
      </c>
      <c r="R30" s="83" t="s">
        <v>3</v>
      </c>
      <c r="S30" s="49"/>
      <c r="U30" s="80"/>
      <c r="V30" s="80"/>
      <c r="W30" s="80"/>
      <c r="X30" s="80"/>
    </row>
    <row r="31" spans="1:24" x14ac:dyDescent="0.2">
      <c r="A31" s="50" t="str">
        <f t="shared" ref="A31:B46" si="2">A3</f>
        <v>23</v>
      </c>
      <c r="B31" s="51" t="str">
        <f t="shared" si="2"/>
        <v>Braulio Thorne</v>
      </c>
      <c r="C31" s="52"/>
      <c r="D31" s="53"/>
      <c r="E31" s="53"/>
      <c r="F31" s="54"/>
      <c r="G31" s="52">
        <v>2</v>
      </c>
      <c r="H31" s="53">
        <v>0</v>
      </c>
      <c r="I31" s="53">
        <v>1</v>
      </c>
      <c r="J31" s="54">
        <v>0</v>
      </c>
      <c r="K31" s="52">
        <v>1</v>
      </c>
      <c r="L31" s="53">
        <v>0</v>
      </c>
      <c r="M31" s="53">
        <v>0</v>
      </c>
      <c r="N31" s="54">
        <v>0</v>
      </c>
      <c r="O31" s="87"/>
      <c r="P31" s="53"/>
      <c r="Q31" s="53"/>
      <c r="R31" s="89"/>
      <c r="S31" s="55"/>
      <c r="U31" s="2"/>
      <c r="V31" s="85"/>
      <c r="W31" s="2"/>
      <c r="X31" s="80"/>
    </row>
    <row r="32" spans="1:24" ht="12.75" customHeight="1" x14ac:dyDescent="0.2">
      <c r="A32" s="50" t="str">
        <f t="shared" si="2"/>
        <v>8</v>
      </c>
      <c r="B32" s="51" t="str">
        <f t="shared" si="2"/>
        <v>Matt Puvogel</v>
      </c>
      <c r="C32" s="52">
        <v>3</v>
      </c>
      <c r="D32" s="53">
        <v>0</v>
      </c>
      <c r="E32" s="53">
        <v>2</v>
      </c>
      <c r="F32" s="54">
        <v>10</v>
      </c>
      <c r="G32" s="52">
        <v>2</v>
      </c>
      <c r="H32" s="53">
        <v>0</v>
      </c>
      <c r="I32" s="53">
        <v>1</v>
      </c>
      <c r="J32" s="54">
        <v>4</v>
      </c>
      <c r="K32" s="52">
        <v>0</v>
      </c>
      <c r="L32" s="53">
        <v>0</v>
      </c>
      <c r="M32" s="53">
        <v>0</v>
      </c>
      <c r="N32" s="54">
        <v>6</v>
      </c>
      <c r="O32" s="87">
        <v>0</v>
      </c>
      <c r="P32" s="53">
        <v>0</v>
      </c>
      <c r="Q32" s="53">
        <v>0</v>
      </c>
      <c r="R32" s="89">
        <v>4</v>
      </c>
      <c r="S32" s="55"/>
      <c r="U32" s="3"/>
      <c r="V32" s="80"/>
      <c r="W32" s="80"/>
      <c r="X32" s="80"/>
    </row>
    <row r="33" spans="1:24" ht="12.75" customHeight="1" x14ac:dyDescent="0.2">
      <c r="A33" s="50" t="str">
        <f t="shared" si="2"/>
        <v>13</v>
      </c>
      <c r="B33" s="51" t="str">
        <f t="shared" si="2"/>
        <v>Alex Barerra</v>
      </c>
      <c r="C33" s="52">
        <v>4</v>
      </c>
      <c r="D33" s="53">
        <v>1</v>
      </c>
      <c r="E33" s="53">
        <v>3</v>
      </c>
      <c r="F33" s="54">
        <v>0</v>
      </c>
      <c r="G33" s="52">
        <v>3</v>
      </c>
      <c r="H33" s="53">
        <v>0</v>
      </c>
      <c r="I33" s="53">
        <v>2</v>
      </c>
      <c r="J33" s="54">
        <v>0</v>
      </c>
      <c r="K33" s="52">
        <v>1</v>
      </c>
      <c r="L33" s="53">
        <v>0</v>
      </c>
      <c r="M33" s="53">
        <v>1</v>
      </c>
      <c r="N33" s="54">
        <v>0</v>
      </c>
      <c r="O33" s="87"/>
      <c r="P33" s="53"/>
      <c r="Q33" s="53"/>
      <c r="R33" s="89"/>
      <c r="S33" s="55"/>
      <c r="U33" s="3"/>
      <c r="V33" s="80"/>
      <c r="W33" s="80"/>
      <c r="X33" s="80"/>
    </row>
    <row r="34" spans="1:24" ht="12.75" customHeight="1" x14ac:dyDescent="0.2">
      <c r="A34" s="50" t="str">
        <f t="shared" si="2"/>
        <v>55</v>
      </c>
      <c r="B34" s="51" t="str">
        <f t="shared" si="2"/>
        <v>Joe DeJesus</v>
      </c>
      <c r="C34" s="52">
        <v>3</v>
      </c>
      <c r="D34" s="53">
        <v>1</v>
      </c>
      <c r="E34" s="53">
        <v>1</v>
      </c>
      <c r="F34" s="54">
        <v>1</v>
      </c>
      <c r="G34" s="52">
        <v>4</v>
      </c>
      <c r="H34" s="53">
        <v>0</v>
      </c>
      <c r="I34" s="53">
        <v>2</v>
      </c>
      <c r="J34" s="54">
        <v>2</v>
      </c>
      <c r="K34" s="52">
        <v>4</v>
      </c>
      <c r="L34" s="53">
        <v>1</v>
      </c>
      <c r="M34" s="53">
        <v>3</v>
      </c>
      <c r="N34" s="54">
        <v>2</v>
      </c>
      <c r="O34" s="87">
        <v>5</v>
      </c>
      <c r="P34" s="53">
        <v>3</v>
      </c>
      <c r="Q34" s="53">
        <v>2</v>
      </c>
      <c r="R34" s="89">
        <v>1</v>
      </c>
      <c r="S34" s="55"/>
      <c r="U34" s="3"/>
      <c r="V34" s="80"/>
      <c r="W34" s="86"/>
      <c r="X34" s="80"/>
    </row>
    <row r="35" spans="1:24" ht="12.75" customHeight="1" x14ac:dyDescent="0.2">
      <c r="A35" s="50" t="str">
        <f t="shared" si="2"/>
        <v>15</v>
      </c>
      <c r="B35" s="51" t="str">
        <f t="shared" si="2"/>
        <v>Meghan Fink</v>
      </c>
      <c r="C35" s="52">
        <v>0</v>
      </c>
      <c r="D35" s="53">
        <v>0</v>
      </c>
      <c r="E35" s="53">
        <v>0</v>
      </c>
      <c r="F35" s="54">
        <v>3</v>
      </c>
      <c r="G35" s="52">
        <v>0</v>
      </c>
      <c r="H35" s="53">
        <v>0</v>
      </c>
      <c r="I35" s="53">
        <v>0</v>
      </c>
      <c r="J35" s="54">
        <v>3</v>
      </c>
      <c r="K35" s="52">
        <v>4</v>
      </c>
      <c r="L35" s="53">
        <v>0</v>
      </c>
      <c r="M35" s="53">
        <v>0</v>
      </c>
      <c r="N35" s="54">
        <v>5</v>
      </c>
      <c r="O35" s="87">
        <v>1</v>
      </c>
      <c r="P35" s="53">
        <v>0</v>
      </c>
      <c r="Q35" s="53">
        <v>1</v>
      </c>
      <c r="R35" s="89">
        <v>0</v>
      </c>
      <c r="S35" s="55"/>
      <c r="U35" s="3"/>
      <c r="V35" s="80"/>
      <c r="W35" s="86"/>
      <c r="X35" s="80"/>
    </row>
    <row r="36" spans="1:24" ht="12.75" customHeight="1" x14ac:dyDescent="0.2">
      <c r="A36" s="50" t="str">
        <f t="shared" si="2"/>
        <v>33</v>
      </c>
      <c r="B36" s="51" t="str">
        <f t="shared" si="2"/>
        <v>Nick Esposito</v>
      </c>
      <c r="C36" s="52">
        <v>3</v>
      </c>
      <c r="D36" s="53">
        <v>1</v>
      </c>
      <c r="E36" s="53">
        <v>2</v>
      </c>
      <c r="F36" s="54">
        <v>0</v>
      </c>
      <c r="G36" s="52">
        <v>2</v>
      </c>
      <c r="H36" s="53">
        <v>1</v>
      </c>
      <c r="I36" s="53">
        <v>1</v>
      </c>
      <c r="J36" s="54">
        <v>0</v>
      </c>
      <c r="K36" s="52"/>
      <c r="L36" s="53"/>
      <c r="M36" s="53"/>
      <c r="N36" s="54"/>
      <c r="O36" s="87">
        <v>0</v>
      </c>
      <c r="P36" s="53">
        <v>0</v>
      </c>
      <c r="Q36" s="53">
        <v>0</v>
      </c>
      <c r="R36" s="89">
        <v>0</v>
      </c>
      <c r="S36" s="55" t="s">
        <v>297</v>
      </c>
      <c r="U36" s="3"/>
      <c r="V36" s="80"/>
      <c r="W36" s="86"/>
      <c r="X36" s="80"/>
    </row>
    <row r="37" spans="1:24" ht="12.75" customHeight="1" x14ac:dyDescent="0.2">
      <c r="A37" s="50" t="str">
        <f t="shared" si="2"/>
        <v>35</v>
      </c>
      <c r="B37" s="51" t="str">
        <f t="shared" si="2"/>
        <v>Pasqual Agnone</v>
      </c>
      <c r="C37" s="52"/>
      <c r="D37" s="53"/>
      <c r="E37" s="53"/>
      <c r="F37" s="54"/>
      <c r="G37" s="52"/>
      <c r="H37" s="53"/>
      <c r="I37" s="53"/>
      <c r="J37" s="54"/>
      <c r="K37" s="52"/>
      <c r="L37" s="53"/>
      <c r="M37" s="53"/>
      <c r="N37" s="54"/>
      <c r="O37" s="87">
        <v>5</v>
      </c>
      <c r="P37" s="53">
        <v>2</v>
      </c>
      <c r="Q37" s="53">
        <v>2</v>
      </c>
      <c r="R37" s="89">
        <v>0</v>
      </c>
      <c r="S37" s="55"/>
      <c r="U37" s="3"/>
      <c r="V37" s="80"/>
      <c r="W37" s="86"/>
      <c r="X37" s="80"/>
    </row>
    <row r="38" spans="1:24" ht="12.75" customHeight="1" x14ac:dyDescent="0.2">
      <c r="A38" s="50" t="str">
        <f t="shared" si="2"/>
        <v>16</v>
      </c>
      <c r="B38" s="51" t="str">
        <f t="shared" si="2"/>
        <v>Jim Hughes</v>
      </c>
      <c r="C38" s="52"/>
      <c r="D38" s="53"/>
      <c r="E38" s="53"/>
      <c r="F38" s="54"/>
      <c r="G38" s="52"/>
      <c r="H38" s="53"/>
      <c r="I38" s="53"/>
      <c r="J38" s="54"/>
      <c r="K38" s="52"/>
      <c r="L38" s="53"/>
      <c r="M38" s="53"/>
      <c r="N38" s="54"/>
      <c r="O38" s="87">
        <v>4</v>
      </c>
      <c r="P38" s="53">
        <v>1</v>
      </c>
      <c r="Q38" s="53">
        <v>0</v>
      </c>
      <c r="R38" s="89">
        <v>1</v>
      </c>
      <c r="S38" s="55"/>
      <c r="U38" s="3"/>
      <c r="V38" s="80"/>
      <c r="W38" s="86"/>
      <c r="X38" s="80"/>
    </row>
    <row r="39" spans="1:24" ht="12.75" customHeight="1" x14ac:dyDescent="0.2">
      <c r="A39" s="50" t="str">
        <f t="shared" si="2"/>
        <v>74</v>
      </c>
      <c r="B39" s="51" t="str">
        <f t="shared" si="2"/>
        <v>John Gilroy</v>
      </c>
      <c r="C39" s="52">
        <v>3</v>
      </c>
      <c r="D39" s="53">
        <v>0</v>
      </c>
      <c r="E39" s="53">
        <v>1</v>
      </c>
      <c r="F39" s="54">
        <v>0</v>
      </c>
      <c r="G39" s="52">
        <v>1</v>
      </c>
      <c r="H39" s="53">
        <v>0</v>
      </c>
      <c r="I39" s="53">
        <v>0</v>
      </c>
      <c r="J39" s="54">
        <v>0</v>
      </c>
      <c r="K39" s="52">
        <v>4</v>
      </c>
      <c r="L39" s="53">
        <v>3</v>
      </c>
      <c r="M39" s="53">
        <v>1</v>
      </c>
      <c r="N39" s="54">
        <v>1</v>
      </c>
      <c r="O39" s="87">
        <v>5</v>
      </c>
      <c r="P39" s="53">
        <v>2</v>
      </c>
      <c r="Q39" s="53">
        <v>1</v>
      </c>
      <c r="R39" s="89">
        <v>0</v>
      </c>
      <c r="S39" s="55"/>
      <c r="U39" s="3"/>
      <c r="V39" s="80"/>
      <c r="W39" s="86"/>
      <c r="X39" s="80"/>
    </row>
    <row r="40" spans="1:24" ht="12.75" customHeight="1" x14ac:dyDescent="0.2">
      <c r="A40" s="50" t="str">
        <f t="shared" si="2"/>
        <v>17</v>
      </c>
      <c r="B40" s="51" t="str">
        <f t="shared" si="2"/>
        <v>Chris DeJesus</v>
      </c>
      <c r="C40" s="52">
        <v>3</v>
      </c>
      <c r="D40" s="53">
        <v>1</v>
      </c>
      <c r="E40" s="53">
        <v>1</v>
      </c>
      <c r="F40" s="54">
        <v>0</v>
      </c>
      <c r="G40" s="52">
        <v>3</v>
      </c>
      <c r="H40" s="53">
        <v>0</v>
      </c>
      <c r="I40" s="53">
        <v>0</v>
      </c>
      <c r="J40" s="54">
        <v>1</v>
      </c>
      <c r="K40" s="52">
        <v>4</v>
      </c>
      <c r="L40" s="53">
        <v>1</v>
      </c>
      <c r="M40" s="53">
        <v>1</v>
      </c>
      <c r="N40" s="54">
        <v>2</v>
      </c>
      <c r="O40" s="87">
        <v>5</v>
      </c>
      <c r="P40" s="53">
        <v>3</v>
      </c>
      <c r="Q40" s="53">
        <v>1</v>
      </c>
      <c r="R40" s="89">
        <v>1</v>
      </c>
      <c r="S40" s="55"/>
      <c r="U40" s="3"/>
      <c r="V40" s="80"/>
      <c r="W40" s="86"/>
      <c r="X40" s="80"/>
    </row>
    <row r="41" spans="1:24" ht="12.75" customHeight="1" x14ac:dyDescent="0.2">
      <c r="A41" s="50" t="str">
        <f t="shared" si="2"/>
        <v>38</v>
      </c>
      <c r="B41" s="51" t="str">
        <f t="shared" si="2"/>
        <v>Edgar Erickson</v>
      </c>
      <c r="C41" s="52"/>
      <c r="D41" s="53"/>
      <c r="E41" s="53"/>
      <c r="F41" s="54"/>
      <c r="G41" s="52">
        <v>1</v>
      </c>
      <c r="H41" s="53">
        <v>0</v>
      </c>
      <c r="I41" s="53">
        <v>1</v>
      </c>
      <c r="J41" s="54">
        <v>0</v>
      </c>
      <c r="K41" s="52">
        <v>3</v>
      </c>
      <c r="L41" s="53">
        <v>0</v>
      </c>
      <c r="M41" s="53">
        <v>1</v>
      </c>
      <c r="N41" s="54">
        <v>0</v>
      </c>
      <c r="O41" s="87">
        <v>5</v>
      </c>
      <c r="P41" s="53">
        <v>1</v>
      </c>
      <c r="Q41" s="53">
        <v>0</v>
      </c>
      <c r="R41" s="89">
        <v>0</v>
      </c>
      <c r="S41" s="55"/>
      <c r="U41" s="3"/>
      <c r="V41" s="80"/>
      <c r="W41" s="86"/>
      <c r="X41" s="80"/>
    </row>
    <row r="42" spans="1:24" x14ac:dyDescent="0.2">
      <c r="A42" s="50" t="str">
        <f t="shared" si="2"/>
        <v>2</v>
      </c>
      <c r="B42" s="51" t="str">
        <f t="shared" si="2"/>
        <v>Ed Plumacher</v>
      </c>
      <c r="C42" s="52"/>
      <c r="D42" s="53"/>
      <c r="E42" s="53"/>
      <c r="F42" s="54"/>
      <c r="G42" s="52">
        <v>1</v>
      </c>
      <c r="H42" s="53">
        <v>0</v>
      </c>
      <c r="I42" s="53">
        <v>0</v>
      </c>
      <c r="J42" s="54">
        <v>0</v>
      </c>
      <c r="K42" s="52">
        <v>2</v>
      </c>
      <c r="L42" s="53">
        <v>0</v>
      </c>
      <c r="M42" s="53">
        <v>1</v>
      </c>
      <c r="N42" s="54">
        <v>0</v>
      </c>
      <c r="O42" s="87"/>
      <c r="P42" s="53"/>
      <c r="Q42" s="53"/>
      <c r="R42" s="89"/>
      <c r="S42" s="55"/>
      <c r="U42" s="3"/>
      <c r="V42" s="80"/>
      <c r="W42" s="80"/>
      <c r="X42" s="80"/>
    </row>
    <row r="43" spans="1:24" x14ac:dyDescent="0.2">
      <c r="A43" s="50">
        <f t="shared" si="2"/>
        <v>0</v>
      </c>
      <c r="B43" s="51">
        <f t="shared" si="2"/>
        <v>0</v>
      </c>
      <c r="C43" s="52"/>
      <c r="D43" s="53"/>
      <c r="E43" s="53"/>
      <c r="F43" s="54"/>
      <c r="G43" s="52"/>
      <c r="H43" s="53"/>
      <c r="I43" s="53"/>
      <c r="J43" s="54"/>
      <c r="K43" s="52"/>
      <c r="L43" s="53"/>
      <c r="M43" s="53"/>
      <c r="N43" s="54"/>
      <c r="O43" s="87"/>
      <c r="P43" s="53"/>
      <c r="Q43" s="53"/>
      <c r="R43" s="89"/>
      <c r="S43" s="55"/>
      <c r="U43" s="3"/>
      <c r="V43" s="80"/>
      <c r="W43" s="80"/>
      <c r="X43" s="80"/>
    </row>
    <row r="44" spans="1:24" x14ac:dyDescent="0.2">
      <c r="A44" s="50">
        <f t="shared" si="2"/>
        <v>0</v>
      </c>
      <c r="B44" s="51">
        <f t="shared" si="2"/>
        <v>0</v>
      </c>
      <c r="C44" s="52"/>
      <c r="D44" s="53"/>
      <c r="E44" s="53"/>
      <c r="F44" s="54"/>
      <c r="G44" s="52"/>
      <c r="H44" s="53"/>
      <c r="I44" s="53"/>
      <c r="J44" s="54"/>
      <c r="K44" s="52"/>
      <c r="L44" s="53"/>
      <c r="M44" s="53"/>
      <c r="N44" s="54"/>
      <c r="O44" s="87"/>
      <c r="P44" s="53"/>
      <c r="Q44" s="53"/>
      <c r="R44" s="89"/>
      <c r="S44" s="55" t="s">
        <v>297</v>
      </c>
      <c r="U44" s="3"/>
      <c r="V44" s="80"/>
      <c r="W44" s="80"/>
      <c r="X44" s="80"/>
    </row>
    <row r="45" spans="1:24" x14ac:dyDescent="0.2">
      <c r="A45" s="50">
        <f t="shared" si="2"/>
        <v>0</v>
      </c>
      <c r="B45" s="90">
        <f t="shared" si="2"/>
        <v>0</v>
      </c>
      <c r="C45" s="52"/>
      <c r="D45" s="53"/>
      <c r="E45" s="53"/>
      <c r="F45" s="54"/>
      <c r="G45" s="52"/>
      <c r="H45" s="53"/>
      <c r="I45" s="53"/>
      <c r="J45" s="54"/>
      <c r="K45" s="52"/>
      <c r="L45" s="53"/>
      <c r="M45" s="53"/>
      <c r="N45" s="54"/>
      <c r="O45" s="87"/>
      <c r="P45" s="53"/>
      <c r="Q45" s="53"/>
      <c r="R45" s="54"/>
      <c r="S45" s="55"/>
      <c r="U45" s="3"/>
      <c r="V45" s="80"/>
      <c r="W45" s="80"/>
      <c r="X45" s="80"/>
    </row>
    <row r="46" spans="1:24" x14ac:dyDescent="0.2">
      <c r="A46" s="50">
        <f t="shared" si="2"/>
        <v>0</v>
      </c>
      <c r="B46" s="51">
        <f t="shared" si="2"/>
        <v>0</v>
      </c>
      <c r="C46" s="52"/>
      <c r="D46" s="53"/>
      <c r="E46" s="53"/>
      <c r="F46" s="54"/>
      <c r="G46" s="52"/>
      <c r="H46" s="53"/>
      <c r="I46" s="53"/>
      <c r="J46" s="54"/>
      <c r="K46" s="52"/>
      <c r="L46" s="53"/>
      <c r="M46" s="53"/>
      <c r="N46" s="54"/>
      <c r="O46" s="87"/>
      <c r="P46" s="53"/>
      <c r="Q46" s="53"/>
      <c r="R46" s="54"/>
      <c r="S46" s="55"/>
      <c r="U46" s="3"/>
      <c r="V46" s="80"/>
      <c r="W46" s="80"/>
      <c r="X46" s="80"/>
    </row>
    <row r="47" spans="1:24" x14ac:dyDescent="0.2">
      <c r="A47" s="50">
        <f t="shared" ref="A47:B48" si="3">A19</f>
        <v>0</v>
      </c>
      <c r="B47" s="51">
        <f t="shared" si="3"/>
        <v>0</v>
      </c>
      <c r="C47" s="52"/>
      <c r="D47" s="53"/>
      <c r="E47" s="53"/>
      <c r="F47" s="54"/>
      <c r="G47" s="52"/>
      <c r="H47" s="53"/>
      <c r="I47" s="53"/>
      <c r="J47" s="54"/>
      <c r="K47" s="52"/>
      <c r="L47" s="53"/>
      <c r="M47" s="53"/>
      <c r="N47" s="54"/>
      <c r="O47" s="87"/>
      <c r="P47" s="53"/>
      <c r="Q47" s="53"/>
      <c r="R47" s="54"/>
      <c r="S47" s="55"/>
      <c r="U47" s="3"/>
      <c r="V47" s="80"/>
      <c r="W47" s="80"/>
      <c r="X47" s="80"/>
    </row>
    <row r="48" spans="1:24" x14ac:dyDescent="0.2">
      <c r="A48" s="50">
        <f t="shared" si="3"/>
        <v>0</v>
      </c>
      <c r="B48" s="51">
        <f t="shared" si="3"/>
        <v>0</v>
      </c>
      <c r="C48" s="52"/>
      <c r="D48" s="53"/>
      <c r="E48" s="53"/>
      <c r="F48" s="54"/>
      <c r="G48" s="52"/>
      <c r="H48" s="53"/>
      <c r="I48" s="53"/>
      <c r="J48" s="54"/>
      <c r="K48" s="52"/>
      <c r="L48" s="53"/>
      <c r="M48" s="53"/>
      <c r="N48" s="54"/>
      <c r="O48" s="87"/>
      <c r="P48" s="53"/>
      <c r="Q48" s="53"/>
      <c r="R48" s="54"/>
      <c r="S48" s="55"/>
      <c r="U48" s="3"/>
      <c r="V48" s="80"/>
      <c r="W48" s="80"/>
      <c r="X48" s="80"/>
    </row>
    <row r="49" spans="1:30" ht="13.5" thickBot="1" x14ac:dyDescent="0.25">
      <c r="A49" s="50"/>
      <c r="B49" s="56"/>
      <c r="C49" s="57"/>
      <c r="D49" s="58"/>
      <c r="E49" s="58"/>
      <c r="F49" s="59"/>
      <c r="G49" s="57"/>
      <c r="H49" s="58"/>
      <c r="I49" s="58"/>
      <c r="J49" s="59"/>
      <c r="K49" s="57"/>
      <c r="L49" s="58"/>
      <c r="M49" s="58"/>
      <c r="N49" s="59"/>
      <c r="O49" s="91"/>
      <c r="P49" s="58"/>
      <c r="Q49" s="58"/>
      <c r="R49" s="92"/>
      <c r="S49" s="55"/>
      <c r="U49" s="3"/>
      <c r="V49" s="80"/>
      <c r="W49" s="80"/>
      <c r="X49" s="80"/>
    </row>
    <row r="50" spans="1:30" x14ac:dyDescent="0.2">
      <c r="A50" s="1" t="s">
        <v>4</v>
      </c>
      <c r="B50" s="93" t="str">
        <f>B22</f>
        <v>James Sciortino</v>
      </c>
      <c r="C50" s="61">
        <v>19</v>
      </c>
      <c r="D50" s="62">
        <v>4</v>
      </c>
      <c r="E50" s="62">
        <v>10</v>
      </c>
      <c r="F50" s="63">
        <v>14</v>
      </c>
      <c r="G50" s="61">
        <v>19</v>
      </c>
      <c r="H50" s="62">
        <v>1</v>
      </c>
      <c r="I50" s="62">
        <v>8</v>
      </c>
      <c r="J50" s="63">
        <v>10</v>
      </c>
      <c r="K50" s="61">
        <v>23</v>
      </c>
      <c r="L50" s="62">
        <v>5</v>
      </c>
      <c r="M50" s="62">
        <v>8</v>
      </c>
      <c r="N50" s="63">
        <v>16</v>
      </c>
      <c r="O50" s="61">
        <v>30</v>
      </c>
      <c r="P50" s="62">
        <v>12</v>
      </c>
      <c r="Q50" s="62">
        <v>7</v>
      </c>
      <c r="R50" s="94">
        <v>7</v>
      </c>
      <c r="S50" s="64"/>
      <c r="U50" s="80"/>
      <c r="V50" s="80"/>
      <c r="W50" s="80"/>
      <c r="X50" s="80"/>
    </row>
    <row r="51" spans="1:30" x14ac:dyDescent="0.2">
      <c r="A51" s="1"/>
      <c r="B51" s="95">
        <f>B23</f>
        <v>0</v>
      </c>
      <c r="C51" s="66"/>
      <c r="D51" s="67"/>
      <c r="E51" s="67"/>
      <c r="F51" s="68"/>
      <c r="G51" s="66"/>
      <c r="H51" s="67"/>
      <c r="I51" s="67"/>
      <c r="J51" s="68"/>
      <c r="K51" s="66"/>
      <c r="L51" s="67"/>
      <c r="M51" s="67"/>
      <c r="N51" s="68"/>
      <c r="O51" s="66"/>
      <c r="P51" s="67"/>
      <c r="Q51" s="67"/>
      <c r="R51" s="68"/>
      <c r="S51" s="64"/>
      <c r="U51" s="80"/>
      <c r="V51" s="80"/>
      <c r="W51" s="80"/>
      <c r="X51" s="80"/>
    </row>
    <row r="52" spans="1:30" x14ac:dyDescent="0.2">
      <c r="A52" s="1"/>
      <c r="B52" s="95">
        <f>B24</f>
        <v>0</v>
      </c>
      <c r="C52" s="66"/>
      <c r="D52" s="67"/>
      <c r="E52" s="67"/>
      <c r="F52" s="68"/>
      <c r="G52" s="66"/>
      <c r="H52" s="67"/>
      <c r="I52" s="67"/>
      <c r="J52" s="68"/>
      <c r="K52" s="66"/>
      <c r="L52" s="67"/>
      <c r="M52" s="67"/>
      <c r="N52" s="68"/>
      <c r="O52" s="66"/>
      <c r="P52" s="67"/>
      <c r="Q52" s="67"/>
      <c r="R52" s="68"/>
      <c r="S52" s="64"/>
      <c r="U52" s="80"/>
      <c r="V52" s="80"/>
      <c r="W52" s="80"/>
      <c r="X52" s="80"/>
    </row>
    <row r="53" spans="1:30" ht="13.5" thickBot="1" x14ac:dyDescent="0.25">
      <c r="A53" s="1"/>
      <c r="B53" s="95">
        <f>B25</f>
        <v>0</v>
      </c>
      <c r="C53" s="66"/>
      <c r="D53" s="67"/>
      <c r="E53" s="67"/>
      <c r="F53" s="68"/>
      <c r="G53" s="66"/>
      <c r="H53" s="67"/>
      <c r="I53" s="67"/>
      <c r="J53" s="68"/>
      <c r="K53" s="66"/>
      <c r="L53" s="67"/>
      <c r="M53" s="67"/>
      <c r="N53" s="68"/>
      <c r="O53" s="66"/>
      <c r="P53" s="67"/>
      <c r="Q53" s="67"/>
      <c r="R53" s="68"/>
      <c r="S53" s="64"/>
      <c r="U53" s="80"/>
      <c r="V53" s="80"/>
      <c r="W53" s="80"/>
      <c r="X53" s="80"/>
    </row>
    <row r="54" spans="1:30" ht="13.5" thickBot="1" x14ac:dyDescent="0.25">
      <c r="A54" s="1"/>
      <c r="B54" s="69" t="s">
        <v>304</v>
      </c>
      <c r="C54" s="70">
        <f t="shared" ref="C54:R54" si="4">SUM(C31:C48)</f>
        <v>19</v>
      </c>
      <c r="D54" s="70">
        <f t="shared" si="4"/>
        <v>4</v>
      </c>
      <c r="E54" s="70">
        <f t="shared" si="4"/>
        <v>10</v>
      </c>
      <c r="F54" s="70">
        <f t="shared" si="4"/>
        <v>14</v>
      </c>
      <c r="G54" s="70">
        <f t="shared" si="4"/>
        <v>19</v>
      </c>
      <c r="H54" s="70">
        <f t="shared" si="4"/>
        <v>1</v>
      </c>
      <c r="I54" s="70">
        <f t="shared" si="4"/>
        <v>8</v>
      </c>
      <c r="J54" s="70">
        <f t="shared" si="4"/>
        <v>10</v>
      </c>
      <c r="K54" s="70">
        <f t="shared" si="4"/>
        <v>23</v>
      </c>
      <c r="L54" s="70">
        <f t="shared" si="4"/>
        <v>5</v>
      </c>
      <c r="M54" s="70">
        <f t="shared" si="4"/>
        <v>8</v>
      </c>
      <c r="N54" s="70">
        <f t="shared" si="4"/>
        <v>16</v>
      </c>
      <c r="O54" s="70">
        <f t="shared" si="4"/>
        <v>30</v>
      </c>
      <c r="P54" s="70">
        <f t="shared" si="4"/>
        <v>12</v>
      </c>
      <c r="Q54" s="70">
        <f t="shared" si="4"/>
        <v>7</v>
      </c>
      <c r="R54" s="70">
        <f t="shared" si="4"/>
        <v>7</v>
      </c>
      <c r="S54" s="64"/>
      <c r="U54" s="80"/>
      <c r="V54" s="80"/>
      <c r="W54" s="80"/>
      <c r="X54" s="80"/>
    </row>
    <row r="55" spans="1:30" ht="13.5" thickBot="1" x14ac:dyDescent="0.25">
      <c r="A55" s="1"/>
      <c r="B55" s="69" t="s">
        <v>305</v>
      </c>
      <c r="C55" s="71">
        <f>SUM(O27,C54)</f>
        <v>108</v>
      </c>
      <c r="D55" s="71">
        <f>SUM(P27,D54)</f>
        <v>24</v>
      </c>
      <c r="E55" s="71">
        <f>SUM(Q27,E54)</f>
        <v>39</v>
      </c>
      <c r="F55" s="71">
        <f>SUM(R27,F54)</f>
        <v>53</v>
      </c>
      <c r="G55" s="71">
        <f t="shared" ref="G55:R55" si="5">SUM(C55,G54)</f>
        <v>127</v>
      </c>
      <c r="H55" s="71">
        <f t="shared" si="5"/>
        <v>25</v>
      </c>
      <c r="I55" s="71">
        <f t="shared" si="5"/>
        <v>47</v>
      </c>
      <c r="J55" s="71">
        <f t="shared" si="5"/>
        <v>63</v>
      </c>
      <c r="K55" s="71">
        <f t="shared" si="5"/>
        <v>150</v>
      </c>
      <c r="L55" s="71">
        <f t="shared" si="5"/>
        <v>30</v>
      </c>
      <c r="M55" s="71">
        <f t="shared" si="5"/>
        <v>55</v>
      </c>
      <c r="N55" s="71">
        <f t="shared" si="5"/>
        <v>79</v>
      </c>
      <c r="O55" s="72">
        <f t="shared" si="5"/>
        <v>180</v>
      </c>
      <c r="P55" s="71">
        <f t="shared" si="5"/>
        <v>42</v>
      </c>
      <c r="Q55" s="71">
        <f t="shared" si="5"/>
        <v>62</v>
      </c>
      <c r="R55" s="73">
        <f t="shared" si="5"/>
        <v>86</v>
      </c>
      <c r="S55" s="96"/>
      <c r="U55" s="80"/>
      <c r="V55" s="80"/>
      <c r="W55" s="80"/>
      <c r="X55" s="80"/>
    </row>
    <row r="56" spans="1:30" ht="13.5" thickBot="1" x14ac:dyDescent="0.25">
      <c r="A56" s="74"/>
      <c r="B56" s="75" t="s">
        <v>306</v>
      </c>
      <c r="C56" s="76"/>
      <c r="D56" s="77"/>
      <c r="E56" s="77"/>
      <c r="F56" s="77"/>
      <c r="G56" s="76"/>
      <c r="H56" s="77"/>
      <c r="I56" s="77"/>
      <c r="J56" s="77"/>
      <c r="K56" s="76"/>
      <c r="L56" s="77"/>
      <c r="M56" s="77"/>
      <c r="N56" s="77"/>
      <c r="O56" s="76"/>
      <c r="P56" s="77"/>
      <c r="Q56" s="77"/>
      <c r="R56" s="97"/>
      <c r="S56" s="98"/>
      <c r="V56" s="99" t="s">
        <v>307</v>
      </c>
    </row>
    <row r="57" spans="1:30" ht="13.5" thickBot="1" x14ac:dyDescent="0.25">
      <c r="A57" s="43" t="s">
        <v>289</v>
      </c>
      <c r="B57" s="69" t="s">
        <v>290</v>
      </c>
      <c r="C57" s="186"/>
      <c r="D57" s="187"/>
      <c r="E57" s="188"/>
      <c r="F57" s="100"/>
      <c r="G57" s="186"/>
      <c r="H57" s="187"/>
      <c r="I57" s="188"/>
      <c r="J57" s="100"/>
      <c r="K57" s="186"/>
      <c r="L57" s="187"/>
      <c r="M57" s="189"/>
      <c r="N57" s="101"/>
      <c r="O57" s="102" t="s">
        <v>308</v>
      </c>
      <c r="P57" s="103"/>
      <c r="Q57" s="45"/>
      <c r="R57" s="104">
        <f>SUM(F1,J1,N1,R1,F29,J29,N29,R29,F57,J57,N57)</f>
        <v>47</v>
      </c>
      <c r="S57" s="105" t="s">
        <v>309</v>
      </c>
    </row>
    <row r="58" spans="1:30" ht="13.5" thickBot="1" x14ac:dyDescent="0.25">
      <c r="A58" s="47" t="s">
        <v>291</v>
      </c>
      <c r="B58" s="44" t="s">
        <v>292</v>
      </c>
      <c r="C58" s="48" t="s">
        <v>0</v>
      </c>
      <c r="D58" s="48" t="s">
        <v>1</v>
      </c>
      <c r="E58" s="48" t="s">
        <v>2</v>
      </c>
      <c r="F58" s="48" t="s">
        <v>3</v>
      </c>
      <c r="G58" s="48" t="s">
        <v>0</v>
      </c>
      <c r="H58" s="48" t="s">
        <v>1</v>
      </c>
      <c r="I58" s="48" t="s">
        <v>2</v>
      </c>
      <c r="J58" s="48" t="s">
        <v>3</v>
      </c>
      <c r="K58" s="48" t="s">
        <v>0</v>
      </c>
      <c r="L58" s="48" t="s">
        <v>310</v>
      </c>
      <c r="M58" s="48" t="s">
        <v>2</v>
      </c>
      <c r="N58" s="48" t="s">
        <v>3</v>
      </c>
      <c r="O58" s="43" t="s">
        <v>0</v>
      </c>
      <c r="P58" s="43" t="s">
        <v>1</v>
      </c>
      <c r="Q58" s="43" t="s">
        <v>2</v>
      </c>
      <c r="R58" s="43" t="s">
        <v>3</v>
      </c>
      <c r="S58" s="106" t="s">
        <v>311</v>
      </c>
      <c r="U58" s="2" t="s">
        <v>312</v>
      </c>
      <c r="V58" s="67" t="s">
        <v>313</v>
      </c>
      <c r="W58" s="107" t="s">
        <v>3</v>
      </c>
      <c r="X58" s="107" t="s">
        <v>314</v>
      </c>
      <c r="Y58" s="107" t="s">
        <v>315</v>
      </c>
      <c r="Z58" s="107" t="s">
        <v>316</v>
      </c>
      <c r="AA58" s="107" t="s">
        <v>372</v>
      </c>
      <c r="AB58" s="107" t="s">
        <v>316</v>
      </c>
      <c r="AC58" s="107" t="s">
        <v>317</v>
      </c>
      <c r="AD58" s="108" t="s">
        <v>318</v>
      </c>
    </row>
    <row r="59" spans="1:30" ht="13.5" thickTop="1" x14ac:dyDescent="0.2">
      <c r="A59" s="50" t="str">
        <f t="shared" ref="A59:A76" si="6">A3</f>
        <v>23</v>
      </c>
      <c r="B59" s="51" t="str">
        <f t="shared" ref="B59:B76" si="7">B31</f>
        <v>Braulio Thorne</v>
      </c>
      <c r="C59" s="52"/>
      <c r="D59" s="53"/>
      <c r="E59" s="53"/>
      <c r="F59" s="54"/>
      <c r="G59" s="52"/>
      <c r="H59" s="53"/>
      <c r="I59" s="53"/>
      <c r="J59" s="54"/>
      <c r="K59" s="52"/>
      <c r="L59" s="53"/>
      <c r="M59" s="53"/>
      <c r="N59" s="54"/>
      <c r="O59" s="109">
        <f>SUM(C3,G3,K3,O3,C31,G31,K31,O31,C59,G59,K59)</f>
        <v>13</v>
      </c>
      <c r="P59" s="110">
        <f>SUM(D3,H3,L3,P3,D31,H31,L31,P31,D59,H59,L59)</f>
        <v>3</v>
      </c>
      <c r="Q59" s="110">
        <f>SUM(E3,I3,M3,Q3,E31,I31,M31,Q31,E59,I59,M59)</f>
        <v>2</v>
      </c>
      <c r="R59" s="111">
        <f>SUM(F3,J3,N3,R3,F31,J31,N31,R31,F59,J59,N59)</f>
        <v>1</v>
      </c>
      <c r="S59" s="112">
        <f>IF(O59=0,0,AVERAGE(P59/O59))</f>
        <v>0.23076923076923078</v>
      </c>
      <c r="U59" s="3" t="s">
        <v>340</v>
      </c>
      <c r="V59" s="51" t="s">
        <v>26</v>
      </c>
      <c r="W59" s="113">
        <v>1</v>
      </c>
      <c r="X59" s="113">
        <v>1</v>
      </c>
      <c r="Y59" s="114">
        <v>0.23076923076923078</v>
      </c>
      <c r="Z59" s="114" t="s">
        <v>265</v>
      </c>
      <c r="AA59" s="114">
        <v>0.2</v>
      </c>
      <c r="AB59" s="114" t="s">
        <v>260</v>
      </c>
      <c r="AC59" s="113">
        <v>5</v>
      </c>
      <c r="AD59" s="115">
        <v>0.15</v>
      </c>
    </row>
    <row r="60" spans="1:30" x14ac:dyDescent="0.2">
      <c r="A60" s="50" t="str">
        <f t="shared" si="6"/>
        <v>8</v>
      </c>
      <c r="B60" s="51" t="str">
        <f t="shared" si="7"/>
        <v>Matt Puvogel</v>
      </c>
      <c r="C60" s="52"/>
      <c r="D60" s="53"/>
      <c r="E60" s="53"/>
      <c r="F60" s="54"/>
      <c r="G60" s="52"/>
      <c r="H60" s="53"/>
      <c r="I60" s="53"/>
      <c r="J60" s="54"/>
      <c r="K60" s="52"/>
      <c r="L60" s="53"/>
      <c r="M60" s="53"/>
      <c r="N60" s="54"/>
      <c r="O60" s="66">
        <f t="shared" ref="O60:R75" si="8">SUM(C4,G4,K4,O4,C32,G32,K32,O32,C60,G60,K60)</f>
        <v>17</v>
      </c>
      <c r="P60" s="67">
        <f t="shared" si="8"/>
        <v>1</v>
      </c>
      <c r="Q60" s="67">
        <f t="shared" si="8"/>
        <v>7</v>
      </c>
      <c r="R60" s="68">
        <f t="shared" si="8"/>
        <v>37</v>
      </c>
      <c r="S60" s="116">
        <f t="shared" ref="S60:S76" si="9">IF(O60=0,0,AVERAGE(P60/O60))</f>
        <v>5.8823529411764705E-2</v>
      </c>
      <c r="U60" s="3" t="s">
        <v>300</v>
      </c>
      <c r="V60" s="51" t="s">
        <v>78</v>
      </c>
      <c r="W60" s="113">
        <v>37</v>
      </c>
      <c r="X60" s="113">
        <v>37</v>
      </c>
      <c r="Y60" s="114">
        <v>5.8823529411764705E-2</v>
      </c>
      <c r="Z60" s="114" t="s">
        <v>265</v>
      </c>
      <c r="AA60" s="114">
        <v>4.625</v>
      </c>
      <c r="AB60" s="114" t="s">
        <v>260</v>
      </c>
      <c r="AC60" s="113">
        <v>8</v>
      </c>
      <c r="AD60" s="115">
        <v>0.05</v>
      </c>
    </row>
    <row r="61" spans="1:30" x14ac:dyDescent="0.2">
      <c r="A61" s="50" t="str">
        <f t="shared" si="6"/>
        <v>13</v>
      </c>
      <c r="B61" s="51" t="str">
        <f t="shared" si="7"/>
        <v>Alex Barerra</v>
      </c>
      <c r="C61" s="52"/>
      <c r="D61" s="53"/>
      <c r="E61" s="53"/>
      <c r="F61" s="54"/>
      <c r="G61" s="52"/>
      <c r="H61" s="53"/>
      <c r="I61" s="53"/>
      <c r="J61" s="54"/>
      <c r="K61" s="52"/>
      <c r="L61" s="53"/>
      <c r="M61" s="53"/>
      <c r="N61" s="54"/>
      <c r="O61" s="66">
        <f t="shared" si="8"/>
        <v>23</v>
      </c>
      <c r="P61" s="67">
        <f t="shared" si="8"/>
        <v>7</v>
      </c>
      <c r="Q61" s="67">
        <f t="shared" si="8"/>
        <v>10</v>
      </c>
      <c r="R61" s="68">
        <f t="shared" si="8"/>
        <v>3</v>
      </c>
      <c r="S61" s="116">
        <f t="shared" si="9"/>
        <v>0.30434782608695654</v>
      </c>
      <c r="U61" s="3" t="s">
        <v>353</v>
      </c>
      <c r="V61" s="51" t="s">
        <v>117</v>
      </c>
      <c r="W61" s="113">
        <v>3</v>
      </c>
      <c r="X61" s="113">
        <v>3</v>
      </c>
      <c r="Y61" s="114">
        <v>0.30434782608695654</v>
      </c>
      <c r="Z61" s="114" t="s">
        <v>260</v>
      </c>
      <c r="AA61" s="114">
        <v>0.42857142857142855</v>
      </c>
      <c r="AB61" s="114" t="s">
        <v>260</v>
      </c>
      <c r="AC61" s="113">
        <v>7</v>
      </c>
      <c r="AD61" s="115">
        <v>0.30434782608695654</v>
      </c>
    </row>
    <row r="62" spans="1:30" x14ac:dyDescent="0.2">
      <c r="A62" s="50" t="str">
        <f t="shared" si="6"/>
        <v>55</v>
      </c>
      <c r="B62" s="51" t="str">
        <f t="shared" si="7"/>
        <v>Joe DeJesus</v>
      </c>
      <c r="C62" s="52"/>
      <c r="D62" s="53"/>
      <c r="E62" s="53"/>
      <c r="F62" s="54"/>
      <c r="G62" s="52"/>
      <c r="H62" s="53"/>
      <c r="I62" s="53"/>
      <c r="J62" s="54"/>
      <c r="K62" s="52"/>
      <c r="L62" s="53"/>
      <c r="M62" s="53"/>
      <c r="N62" s="54"/>
      <c r="O62" s="66">
        <f t="shared" si="8"/>
        <v>31</v>
      </c>
      <c r="P62" s="67">
        <f t="shared" si="8"/>
        <v>11</v>
      </c>
      <c r="Q62" s="67">
        <f t="shared" si="8"/>
        <v>14</v>
      </c>
      <c r="R62" s="68">
        <f t="shared" si="8"/>
        <v>9</v>
      </c>
      <c r="S62" s="116">
        <f t="shared" si="9"/>
        <v>0.35483870967741937</v>
      </c>
      <c r="U62" s="3" t="s">
        <v>365</v>
      </c>
      <c r="V62" s="51" t="s">
        <v>94</v>
      </c>
      <c r="W62" s="113">
        <v>9</v>
      </c>
      <c r="X62" s="113">
        <v>9</v>
      </c>
      <c r="Y62" s="114">
        <v>0.35483870967741937</v>
      </c>
      <c r="Z62" s="114" t="s">
        <v>260</v>
      </c>
      <c r="AA62" s="114">
        <v>1.125</v>
      </c>
      <c r="AB62" s="114" t="s">
        <v>260</v>
      </c>
      <c r="AC62" s="113">
        <v>8</v>
      </c>
      <c r="AD62" s="115">
        <v>0.35483870967741937</v>
      </c>
    </row>
    <row r="63" spans="1:30" x14ac:dyDescent="0.2">
      <c r="A63" s="50" t="str">
        <f t="shared" si="6"/>
        <v>15</v>
      </c>
      <c r="B63" s="51" t="str">
        <f t="shared" si="7"/>
        <v>Meghan Fink</v>
      </c>
      <c r="C63" s="52"/>
      <c r="D63" s="53"/>
      <c r="E63" s="53"/>
      <c r="F63" s="54"/>
      <c r="G63" s="52"/>
      <c r="H63" s="53"/>
      <c r="I63" s="53"/>
      <c r="J63" s="54"/>
      <c r="K63" s="52"/>
      <c r="L63" s="53"/>
      <c r="M63" s="53"/>
      <c r="N63" s="54"/>
      <c r="O63" s="66">
        <f t="shared" si="8"/>
        <v>9</v>
      </c>
      <c r="P63" s="67">
        <f t="shared" si="8"/>
        <v>0</v>
      </c>
      <c r="Q63" s="67">
        <f t="shared" si="8"/>
        <v>4</v>
      </c>
      <c r="R63" s="68">
        <f t="shared" si="8"/>
        <v>20</v>
      </c>
      <c r="S63" s="116">
        <f t="shared" si="9"/>
        <v>0</v>
      </c>
      <c r="U63" s="3" t="s">
        <v>357</v>
      </c>
      <c r="V63" s="51" t="s">
        <v>163</v>
      </c>
      <c r="W63" s="113">
        <v>20</v>
      </c>
      <c r="X63" s="113">
        <v>20</v>
      </c>
      <c r="Y63" s="114">
        <v>0</v>
      </c>
      <c r="Z63" s="114" t="s">
        <v>265</v>
      </c>
      <c r="AA63" s="114">
        <v>2.8571428571428572</v>
      </c>
      <c r="AB63" s="114" t="s">
        <v>260</v>
      </c>
      <c r="AC63" s="113">
        <v>7</v>
      </c>
      <c r="AD63" s="115">
        <v>0</v>
      </c>
    </row>
    <row r="64" spans="1:30" x14ac:dyDescent="0.2">
      <c r="A64" s="50" t="str">
        <f t="shared" si="6"/>
        <v>33</v>
      </c>
      <c r="B64" s="51" t="str">
        <f t="shared" si="7"/>
        <v>Nick Esposito</v>
      </c>
      <c r="C64" s="52"/>
      <c r="D64" s="53"/>
      <c r="E64" s="53"/>
      <c r="F64" s="54"/>
      <c r="G64" s="52"/>
      <c r="H64" s="53"/>
      <c r="I64" s="53"/>
      <c r="J64" s="54"/>
      <c r="K64" s="52"/>
      <c r="L64" s="53"/>
      <c r="M64" s="53"/>
      <c r="N64" s="54"/>
      <c r="O64" s="66">
        <f t="shared" si="8"/>
        <v>19</v>
      </c>
      <c r="P64" s="67">
        <f t="shared" si="8"/>
        <v>3</v>
      </c>
      <c r="Q64" s="67">
        <f t="shared" si="8"/>
        <v>8</v>
      </c>
      <c r="R64" s="68">
        <f t="shared" si="8"/>
        <v>4</v>
      </c>
      <c r="S64" s="116">
        <f t="shared" si="9"/>
        <v>0.15789473684210525</v>
      </c>
      <c r="U64" s="3" t="s">
        <v>341</v>
      </c>
      <c r="V64" s="51" t="s">
        <v>198</v>
      </c>
      <c r="W64" s="113">
        <v>4</v>
      </c>
      <c r="X64" s="113">
        <v>4</v>
      </c>
      <c r="Y64" s="114">
        <v>0.15789473684210525</v>
      </c>
      <c r="Z64" s="114" t="s">
        <v>265</v>
      </c>
      <c r="AA64" s="114">
        <v>0.5714285714285714</v>
      </c>
      <c r="AB64" s="114" t="s">
        <v>260</v>
      </c>
      <c r="AC64" s="113">
        <v>7</v>
      </c>
      <c r="AD64" s="115">
        <v>0.15</v>
      </c>
    </row>
    <row r="65" spans="1:30" x14ac:dyDescent="0.2">
      <c r="A65" s="50" t="str">
        <f t="shared" si="6"/>
        <v>35</v>
      </c>
      <c r="B65" s="51" t="str">
        <f t="shared" si="7"/>
        <v>Pasqual Agnone</v>
      </c>
      <c r="C65" s="52"/>
      <c r="D65" s="53"/>
      <c r="E65" s="53"/>
      <c r="F65" s="54"/>
      <c r="G65" s="52"/>
      <c r="H65" s="53"/>
      <c r="I65" s="53"/>
      <c r="J65" s="54"/>
      <c r="K65" s="52"/>
      <c r="L65" s="53"/>
      <c r="M65" s="53"/>
      <c r="N65" s="54"/>
      <c r="O65" s="66">
        <f t="shared" si="8"/>
        <v>8</v>
      </c>
      <c r="P65" s="67">
        <f t="shared" si="8"/>
        <v>3</v>
      </c>
      <c r="Q65" s="67">
        <f t="shared" si="8"/>
        <v>2</v>
      </c>
      <c r="R65" s="68">
        <f t="shared" si="8"/>
        <v>0</v>
      </c>
      <c r="S65" s="116">
        <f t="shared" si="9"/>
        <v>0.375</v>
      </c>
      <c r="U65" s="3" t="s">
        <v>356</v>
      </c>
      <c r="V65" s="51" t="s">
        <v>162</v>
      </c>
      <c r="W65" s="113">
        <v>0</v>
      </c>
      <c r="X65" s="113" t="s">
        <v>373</v>
      </c>
      <c r="Y65" s="114">
        <v>0.375</v>
      </c>
      <c r="Z65" s="114" t="s">
        <v>265</v>
      </c>
      <c r="AA65" s="114">
        <v>0</v>
      </c>
      <c r="AB65" s="114" t="s">
        <v>288</v>
      </c>
      <c r="AC65" s="113">
        <v>2</v>
      </c>
      <c r="AD65" s="115">
        <v>0.15</v>
      </c>
    </row>
    <row r="66" spans="1:30" x14ac:dyDescent="0.2">
      <c r="A66" s="50" t="str">
        <f t="shared" si="6"/>
        <v>16</v>
      </c>
      <c r="B66" s="51" t="str">
        <f t="shared" si="7"/>
        <v>Jim Hughes</v>
      </c>
      <c r="C66" s="52"/>
      <c r="D66" s="53"/>
      <c r="E66" s="53"/>
      <c r="F66" s="54"/>
      <c r="G66" s="52"/>
      <c r="H66" s="53"/>
      <c r="I66" s="53"/>
      <c r="J66" s="54"/>
      <c r="K66" s="52"/>
      <c r="L66" s="53"/>
      <c r="M66" s="53"/>
      <c r="N66" s="54"/>
      <c r="O66" s="66">
        <f t="shared" si="8"/>
        <v>4</v>
      </c>
      <c r="P66" s="67">
        <f t="shared" si="8"/>
        <v>1</v>
      </c>
      <c r="Q66" s="67">
        <f t="shared" si="8"/>
        <v>0</v>
      </c>
      <c r="R66" s="68">
        <f t="shared" si="8"/>
        <v>1</v>
      </c>
      <c r="S66" s="116">
        <f t="shared" si="9"/>
        <v>0.25</v>
      </c>
      <c r="U66" s="3" t="s">
        <v>332</v>
      </c>
      <c r="V66" s="51" t="s">
        <v>93</v>
      </c>
      <c r="W66" s="113">
        <v>1</v>
      </c>
      <c r="X66" s="113">
        <v>1</v>
      </c>
      <c r="Y66" s="114">
        <v>0.25</v>
      </c>
      <c r="Z66" s="114" t="s">
        <v>265</v>
      </c>
      <c r="AA66" s="114">
        <v>0.5</v>
      </c>
      <c r="AB66" s="114" t="s">
        <v>288</v>
      </c>
      <c r="AC66" s="113">
        <v>2</v>
      </c>
      <c r="AD66" s="115">
        <v>0.05</v>
      </c>
    </row>
    <row r="67" spans="1:30" x14ac:dyDescent="0.2">
      <c r="A67" s="50" t="str">
        <f t="shared" si="6"/>
        <v>74</v>
      </c>
      <c r="B67" s="51" t="str">
        <f t="shared" si="7"/>
        <v>John Gilroy</v>
      </c>
      <c r="C67" s="52"/>
      <c r="D67" s="53"/>
      <c r="E67" s="53"/>
      <c r="F67" s="54"/>
      <c r="G67" s="52"/>
      <c r="H67" s="53"/>
      <c r="I67" s="53"/>
      <c r="J67" s="54"/>
      <c r="K67" s="52"/>
      <c r="L67" s="53"/>
      <c r="M67" s="53"/>
      <c r="N67" s="54"/>
      <c r="O67" s="66">
        <f t="shared" si="8"/>
        <v>18</v>
      </c>
      <c r="P67" s="67">
        <f t="shared" si="8"/>
        <v>5</v>
      </c>
      <c r="Q67" s="67">
        <f t="shared" si="8"/>
        <v>4</v>
      </c>
      <c r="R67" s="68">
        <f t="shared" si="8"/>
        <v>1</v>
      </c>
      <c r="S67" s="116">
        <f t="shared" si="9"/>
        <v>0.27777777777777779</v>
      </c>
      <c r="U67" s="3" t="s">
        <v>366</v>
      </c>
      <c r="V67" s="51" t="s">
        <v>119</v>
      </c>
      <c r="W67" s="113">
        <v>1</v>
      </c>
      <c r="X67" s="113">
        <v>1</v>
      </c>
      <c r="Y67" s="114">
        <v>0.27777777777777779</v>
      </c>
      <c r="Z67" s="114" t="s">
        <v>265</v>
      </c>
      <c r="AA67" s="114">
        <v>0.16666666666666666</v>
      </c>
      <c r="AB67" s="114" t="s">
        <v>260</v>
      </c>
      <c r="AC67" s="113">
        <v>6</v>
      </c>
      <c r="AD67" s="115">
        <v>0.25</v>
      </c>
    </row>
    <row r="68" spans="1:30" x14ac:dyDescent="0.2">
      <c r="A68" s="50" t="str">
        <f t="shared" si="6"/>
        <v>17</v>
      </c>
      <c r="B68" s="51" t="str">
        <f t="shared" si="7"/>
        <v>Chris DeJesus</v>
      </c>
      <c r="C68" s="52"/>
      <c r="D68" s="53"/>
      <c r="E68" s="53"/>
      <c r="F68" s="54"/>
      <c r="G68" s="52"/>
      <c r="H68" s="53"/>
      <c r="I68" s="53"/>
      <c r="J68" s="54"/>
      <c r="K68" s="52"/>
      <c r="L68" s="53"/>
      <c r="M68" s="53"/>
      <c r="N68" s="54"/>
      <c r="O68" s="66">
        <f t="shared" si="8"/>
        <v>22</v>
      </c>
      <c r="P68" s="67">
        <f t="shared" si="8"/>
        <v>6</v>
      </c>
      <c r="Q68" s="67">
        <f t="shared" si="8"/>
        <v>7</v>
      </c>
      <c r="R68" s="68">
        <f t="shared" si="8"/>
        <v>10</v>
      </c>
      <c r="S68" s="116">
        <f t="shared" si="9"/>
        <v>0.27272727272727271</v>
      </c>
      <c r="U68" s="3" t="s">
        <v>362</v>
      </c>
      <c r="V68" s="51" t="s">
        <v>209</v>
      </c>
      <c r="W68" s="113">
        <v>10</v>
      </c>
      <c r="X68" s="113">
        <v>10</v>
      </c>
      <c r="Y68" s="114">
        <v>0.27272727272727271</v>
      </c>
      <c r="Z68" s="114" t="s">
        <v>260</v>
      </c>
      <c r="AA68" s="114">
        <v>1.4285714285714286</v>
      </c>
      <c r="AB68" s="114" t="s">
        <v>260</v>
      </c>
      <c r="AC68" s="113">
        <v>7</v>
      </c>
      <c r="AD68" s="115">
        <v>0.27272727272727271</v>
      </c>
    </row>
    <row r="69" spans="1:30" x14ac:dyDescent="0.2">
      <c r="A69" s="50" t="str">
        <f t="shared" si="6"/>
        <v>38</v>
      </c>
      <c r="B69" s="51" t="str">
        <f t="shared" si="7"/>
        <v>Edgar Erickson</v>
      </c>
      <c r="C69" s="52"/>
      <c r="D69" s="53"/>
      <c r="E69" s="53"/>
      <c r="F69" s="54"/>
      <c r="G69" s="52"/>
      <c r="H69" s="53"/>
      <c r="I69" s="53"/>
      <c r="J69" s="54"/>
      <c r="K69" s="52"/>
      <c r="L69" s="53"/>
      <c r="M69" s="53"/>
      <c r="N69" s="54"/>
      <c r="O69" s="66">
        <f t="shared" si="8"/>
        <v>11</v>
      </c>
      <c r="P69" s="67">
        <f t="shared" si="8"/>
        <v>1</v>
      </c>
      <c r="Q69" s="67">
        <f t="shared" si="8"/>
        <v>3</v>
      </c>
      <c r="R69" s="68">
        <f t="shared" si="8"/>
        <v>0</v>
      </c>
      <c r="S69" s="116">
        <f t="shared" si="9"/>
        <v>9.0909090909090912E-2</v>
      </c>
      <c r="U69" s="3" t="s">
        <v>367</v>
      </c>
      <c r="V69" s="51" t="s">
        <v>210</v>
      </c>
      <c r="W69" s="113">
        <v>0</v>
      </c>
      <c r="X69" s="113" t="s">
        <v>373</v>
      </c>
      <c r="Y69" s="114">
        <v>9.0909090909090912E-2</v>
      </c>
      <c r="Z69" s="114" t="s">
        <v>265</v>
      </c>
      <c r="AA69" s="114">
        <v>0</v>
      </c>
      <c r="AB69" s="114" t="s">
        <v>260</v>
      </c>
      <c r="AC69" s="113">
        <v>5</v>
      </c>
      <c r="AD69" s="115">
        <v>0.05</v>
      </c>
    </row>
    <row r="70" spans="1:30" x14ac:dyDescent="0.2">
      <c r="A70" s="50" t="str">
        <f t="shared" si="6"/>
        <v>2</v>
      </c>
      <c r="B70" s="51" t="str">
        <f t="shared" si="7"/>
        <v>Ed Plumacher</v>
      </c>
      <c r="C70" s="52"/>
      <c r="D70" s="53"/>
      <c r="E70" s="53"/>
      <c r="F70" s="54"/>
      <c r="G70" s="52"/>
      <c r="H70" s="53"/>
      <c r="I70" s="53"/>
      <c r="J70" s="54"/>
      <c r="K70" s="52"/>
      <c r="L70" s="53"/>
      <c r="M70" s="53"/>
      <c r="N70" s="54"/>
      <c r="O70" s="117">
        <f t="shared" si="8"/>
        <v>5</v>
      </c>
      <c r="P70" s="118">
        <f t="shared" si="8"/>
        <v>1</v>
      </c>
      <c r="Q70" s="118">
        <f t="shared" si="8"/>
        <v>1</v>
      </c>
      <c r="R70" s="119">
        <f t="shared" si="8"/>
        <v>0</v>
      </c>
      <c r="S70" s="116">
        <f t="shared" si="9"/>
        <v>0.2</v>
      </c>
      <c r="U70" s="3" t="s">
        <v>298</v>
      </c>
      <c r="V70" s="51" t="s">
        <v>118</v>
      </c>
      <c r="W70" s="113">
        <v>0</v>
      </c>
      <c r="X70" s="113" t="s">
        <v>373</v>
      </c>
      <c r="Y70" s="114">
        <v>0.2</v>
      </c>
      <c r="Z70" s="114" t="s">
        <v>265</v>
      </c>
      <c r="AA70" s="114">
        <v>0</v>
      </c>
      <c r="AB70" s="114" t="s">
        <v>288</v>
      </c>
      <c r="AC70" s="113">
        <v>3</v>
      </c>
      <c r="AD70" s="115">
        <v>0.05</v>
      </c>
    </row>
    <row r="71" spans="1:30" x14ac:dyDescent="0.2">
      <c r="A71" s="50">
        <f t="shared" si="6"/>
        <v>0</v>
      </c>
      <c r="B71" s="51">
        <f t="shared" si="7"/>
        <v>0</v>
      </c>
      <c r="C71" s="52"/>
      <c r="D71" s="53"/>
      <c r="E71" s="53"/>
      <c r="F71" s="54"/>
      <c r="G71" s="52"/>
      <c r="H71" s="53"/>
      <c r="I71" s="53"/>
      <c r="J71" s="54"/>
      <c r="K71" s="52"/>
      <c r="L71" s="53"/>
      <c r="M71" s="53"/>
      <c r="N71" s="89"/>
      <c r="O71" s="66">
        <f t="shared" si="8"/>
        <v>0</v>
      </c>
      <c r="P71" s="67">
        <f t="shared" si="8"/>
        <v>0</v>
      </c>
      <c r="Q71" s="67">
        <f t="shared" si="8"/>
        <v>0</v>
      </c>
      <c r="R71" s="68">
        <f t="shared" si="8"/>
        <v>0</v>
      </c>
      <c r="S71" s="116">
        <f t="shared" si="9"/>
        <v>0</v>
      </c>
      <c r="U71" s="3">
        <v>0</v>
      </c>
      <c r="V71" s="51">
        <v>0</v>
      </c>
      <c r="W71" s="113">
        <v>0</v>
      </c>
      <c r="X71" s="113" t="s">
        <v>373</v>
      </c>
      <c r="Y71" s="114">
        <v>0</v>
      </c>
      <c r="Z71" s="114" t="s">
        <v>265</v>
      </c>
      <c r="AA71" s="114">
        <v>0</v>
      </c>
      <c r="AB71" s="114" t="s">
        <v>288</v>
      </c>
      <c r="AC71" s="113">
        <v>0</v>
      </c>
      <c r="AD71" s="115">
        <v>0</v>
      </c>
    </row>
    <row r="72" spans="1:30" x14ac:dyDescent="0.2">
      <c r="A72" s="50">
        <f t="shared" si="6"/>
        <v>0</v>
      </c>
      <c r="B72" s="51">
        <f t="shared" si="7"/>
        <v>0</v>
      </c>
      <c r="C72" s="52"/>
      <c r="D72" s="53"/>
      <c r="E72" s="53"/>
      <c r="F72" s="54"/>
      <c r="G72" s="52"/>
      <c r="H72" s="53"/>
      <c r="I72" s="53"/>
      <c r="J72" s="54"/>
      <c r="K72" s="52"/>
      <c r="L72" s="53"/>
      <c r="M72" s="53"/>
      <c r="N72" s="89"/>
      <c r="O72" s="66">
        <f t="shared" si="8"/>
        <v>0</v>
      </c>
      <c r="P72" s="67">
        <f t="shared" si="8"/>
        <v>0</v>
      </c>
      <c r="Q72" s="67">
        <f t="shared" si="8"/>
        <v>0</v>
      </c>
      <c r="R72" s="68">
        <f t="shared" si="8"/>
        <v>0</v>
      </c>
      <c r="S72" s="116">
        <f t="shared" si="9"/>
        <v>0</v>
      </c>
      <c r="U72" s="3">
        <v>0</v>
      </c>
      <c r="V72" s="51">
        <v>0</v>
      </c>
      <c r="W72" s="113">
        <v>0</v>
      </c>
      <c r="X72" s="113" t="s">
        <v>373</v>
      </c>
      <c r="Y72" s="114">
        <v>0</v>
      </c>
      <c r="Z72" s="114" t="s">
        <v>265</v>
      </c>
      <c r="AA72" s="114">
        <v>0</v>
      </c>
      <c r="AB72" s="114" t="s">
        <v>288</v>
      </c>
      <c r="AC72" s="113">
        <v>0</v>
      </c>
      <c r="AD72" s="115">
        <v>0</v>
      </c>
    </row>
    <row r="73" spans="1:30" x14ac:dyDescent="0.2">
      <c r="A73" s="50">
        <f t="shared" si="6"/>
        <v>0</v>
      </c>
      <c r="B73" s="51">
        <f t="shared" si="7"/>
        <v>0</v>
      </c>
      <c r="C73" s="52"/>
      <c r="D73" s="53"/>
      <c r="E73" s="53"/>
      <c r="F73" s="54"/>
      <c r="G73" s="52"/>
      <c r="H73" s="53"/>
      <c r="I73" s="53"/>
      <c r="J73" s="54"/>
      <c r="K73" s="52"/>
      <c r="L73" s="53"/>
      <c r="M73" s="53"/>
      <c r="N73" s="54"/>
      <c r="O73" s="66">
        <f t="shared" si="8"/>
        <v>0</v>
      </c>
      <c r="P73" s="67">
        <f t="shared" si="8"/>
        <v>0</v>
      </c>
      <c r="Q73" s="67">
        <f t="shared" si="8"/>
        <v>0</v>
      </c>
      <c r="R73" s="68">
        <f t="shared" si="8"/>
        <v>0</v>
      </c>
      <c r="S73" s="116">
        <f t="shared" si="9"/>
        <v>0</v>
      </c>
      <c r="U73" s="3">
        <v>0</v>
      </c>
      <c r="V73" s="51">
        <v>0</v>
      </c>
      <c r="W73" s="113">
        <v>0</v>
      </c>
      <c r="X73" s="113" t="s">
        <v>373</v>
      </c>
      <c r="Y73" s="114">
        <v>0</v>
      </c>
      <c r="Z73" s="114" t="s">
        <v>265</v>
      </c>
      <c r="AA73" s="114">
        <v>0</v>
      </c>
      <c r="AB73" s="114" t="s">
        <v>288</v>
      </c>
      <c r="AC73" s="113">
        <v>0</v>
      </c>
      <c r="AD73" s="115">
        <v>0</v>
      </c>
    </row>
    <row r="74" spans="1:30" x14ac:dyDescent="0.2">
      <c r="A74" s="50">
        <f t="shared" si="6"/>
        <v>0</v>
      </c>
      <c r="B74" s="51">
        <f t="shared" si="7"/>
        <v>0</v>
      </c>
      <c r="C74" s="120"/>
      <c r="D74" s="121"/>
      <c r="E74" s="121"/>
      <c r="F74" s="122"/>
      <c r="G74" s="120"/>
      <c r="H74" s="121"/>
      <c r="I74" s="121"/>
      <c r="J74" s="122"/>
      <c r="K74" s="120"/>
      <c r="L74" s="121"/>
      <c r="M74" s="121"/>
      <c r="N74" s="122"/>
      <c r="O74" s="66">
        <f t="shared" si="8"/>
        <v>0</v>
      </c>
      <c r="P74" s="67">
        <f t="shared" si="8"/>
        <v>0</v>
      </c>
      <c r="Q74" s="67">
        <f t="shared" si="8"/>
        <v>0</v>
      </c>
      <c r="R74" s="68">
        <f t="shared" si="8"/>
        <v>0</v>
      </c>
      <c r="S74" s="116">
        <f t="shared" si="9"/>
        <v>0</v>
      </c>
      <c r="U74" s="3">
        <v>0</v>
      </c>
      <c r="V74" s="51">
        <v>0</v>
      </c>
      <c r="W74" s="113">
        <v>0</v>
      </c>
      <c r="X74" s="113" t="s">
        <v>373</v>
      </c>
      <c r="Y74" s="114">
        <v>0</v>
      </c>
      <c r="Z74" s="114" t="s">
        <v>265</v>
      </c>
      <c r="AA74" s="114">
        <v>0</v>
      </c>
      <c r="AB74" s="114" t="s">
        <v>288</v>
      </c>
      <c r="AC74" s="113">
        <v>0</v>
      </c>
      <c r="AD74" s="115">
        <v>0</v>
      </c>
    </row>
    <row r="75" spans="1:30" x14ac:dyDescent="0.2">
      <c r="A75" s="50">
        <f t="shared" si="6"/>
        <v>0</v>
      </c>
      <c r="B75" s="51">
        <f t="shared" si="7"/>
        <v>0</v>
      </c>
      <c r="C75" s="52"/>
      <c r="D75" s="53"/>
      <c r="E75" s="53"/>
      <c r="F75" s="54"/>
      <c r="G75" s="52"/>
      <c r="H75" s="53"/>
      <c r="I75" s="53"/>
      <c r="J75" s="54"/>
      <c r="K75" s="52"/>
      <c r="L75" s="53"/>
      <c r="M75" s="53"/>
      <c r="N75" s="89"/>
      <c r="O75" s="66">
        <f t="shared" si="8"/>
        <v>0</v>
      </c>
      <c r="P75" s="67">
        <f t="shared" si="8"/>
        <v>0</v>
      </c>
      <c r="Q75" s="67">
        <f t="shared" si="8"/>
        <v>0</v>
      </c>
      <c r="R75" s="68">
        <f t="shared" si="8"/>
        <v>0</v>
      </c>
      <c r="S75" s="116">
        <f t="shared" si="9"/>
        <v>0</v>
      </c>
      <c r="U75" s="3">
        <v>0</v>
      </c>
      <c r="V75" s="51">
        <v>0</v>
      </c>
      <c r="W75" s="113">
        <v>0</v>
      </c>
      <c r="X75" s="113" t="s">
        <v>373</v>
      </c>
      <c r="Y75" s="114">
        <v>0</v>
      </c>
      <c r="Z75" s="114" t="s">
        <v>265</v>
      </c>
      <c r="AA75" s="114">
        <v>0</v>
      </c>
      <c r="AB75" s="114" t="s">
        <v>288</v>
      </c>
      <c r="AC75" s="113">
        <v>0</v>
      </c>
      <c r="AD75" s="115">
        <v>0</v>
      </c>
    </row>
    <row r="76" spans="1:30" x14ac:dyDescent="0.2">
      <c r="A76" s="50">
        <f t="shared" si="6"/>
        <v>0</v>
      </c>
      <c r="B76" s="51">
        <f t="shared" si="7"/>
        <v>0</v>
      </c>
      <c r="C76" s="52"/>
      <c r="D76" s="53"/>
      <c r="E76" s="53"/>
      <c r="F76" s="54"/>
      <c r="G76" s="52"/>
      <c r="H76" s="53"/>
      <c r="I76" s="53"/>
      <c r="J76" s="54"/>
      <c r="K76" s="52"/>
      <c r="L76" s="53"/>
      <c r="M76" s="53"/>
      <c r="N76" s="89"/>
      <c r="O76" s="66">
        <f t="shared" ref="O76:R76" si="10">SUM(C20,G20,K20,O20,C48,G48,K48,O48,C76,G76,K76)</f>
        <v>0</v>
      </c>
      <c r="P76" s="67">
        <f t="shared" si="10"/>
        <v>0</v>
      </c>
      <c r="Q76" s="67">
        <f t="shared" si="10"/>
        <v>0</v>
      </c>
      <c r="R76" s="68">
        <f t="shared" si="10"/>
        <v>0</v>
      </c>
      <c r="S76" s="116">
        <f t="shared" si="9"/>
        <v>0</v>
      </c>
      <c r="U76" s="3">
        <v>0</v>
      </c>
      <c r="V76" s="51">
        <v>0</v>
      </c>
      <c r="W76" s="113">
        <v>0</v>
      </c>
      <c r="X76" s="113" t="s">
        <v>373</v>
      </c>
      <c r="Y76" s="114">
        <v>0</v>
      </c>
      <c r="Z76" s="114" t="s">
        <v>265</v>
      </c>
      <c r="AA76" s="114">
        <v>0</v>
      </c>
      <c r="AB76" s="114" t="s">
        <v>288</v>
      </c>
      <c r="AC76" s="113">
        <v>0</v>
      </c>
      <c r="AD76" s="115">
        <v>0</v>
      </c>
    </row>
    <row r="77" spans="1:30" ht="13.5" thickBot="1" x14ac:dyDescent="0.25">
      <c r="A77" s="50"/>
      <c r="B77" s="56"/>
      <c r="C77" s="57"/>
      <c r="D77" s="58"/>
      <c r="E77" s="58"/>
      <c r="F77" s="59"/>
      <c r="G77" s="57"/>
      <c r="H77" s="58"/>
      <c r="I77" s="58"/>
      <c r="J77" s="59"/>
      <c r="K77" s="57"/>
      <c r="L77" s="58"/>
      <c r="M77" s="58"/>
      <c r="N77" s="92"/>
      <c r="O77" s="123"/>
      <c r="P77" s="124"/>
      <c r="Q77" s="124"/>
      <c r="R77" s="125"/>
      <c r="S77" s="126"/>
      <c r="V77" s="127"/>
      <c r="W77" s="128"/>
      <c r="X77" s="128"/>
      <c r="Y77" s="129"/>
      <c r="Z77" s="129"/>
      <c r="AA77" s="129"/>
      <c r="AB77" s="129"/>
      <c r="AC77" s="130"/>
    </row>
    <row r="78" spans="1:30" x14ac:dyDescent="0.2">
      <c r="A78" s="1" t="s">
        <v>4</v>
      </c>
      <c r="B78" s="131" t="str">
        <f>B50</f>
        <v>James Sciortino</v>
      </c>
      <c r="C78" s="132"/>
      <c r="D78" s="133"/>
      <c r="E78" s="133"/>
      <c r="F78" s="134"/>
      <c r="G78" s="132"/>
      <c r="H78" s="133"/>
      <c r="I78" s="133"/>
      <c r="J78" s="134"/>
      <c r="K78" s="132"/>
      <c r="L78" s="133"/>
      <c r="M78" s="133"/>
      <c r="N78" s="134"/>
      <c r="O78" s="73">
        <f t="shared" ref="O78:Q81" si="11">SUM(C22,G22,K22,O22,C50,G50,K50,O50,C78,G78,K78)</f>
        <v>180</v>
      </c>
      <c r="P78" s="62">
        <f t="shared" si="11"/>
        <v>42</v>
      </c>
      <c r="Q78" s="135">
        <f t="shared" si="11"/>
        <v>62</v>
      </c>
      <c r="R78" s="136"/>
      <c r="S78" s="137">
        <f>SUM(Q78/O78)</f>
        <v>0.34444444444444444</v>
      </c>
      <c r="V78" s="67" t="s">
        <v>319</v>
      </c>
      <c r="W78" s="113">
        <v>86</v>
      </c>
      <c r="X78" s="113">
        <v>86</v>
      </c>
      <c r="Y78" s="130"/>
      <c r="Z78" s="130"/>
      <c r="AA78" s="130"/>
      <c r="AB78" s="130"/>
      <c r="AC78" s="39"/>
    </row>
    <row r="79" spans="1:30" x14ac:dyDescent="0.2">
      <c r="A79" s="28"/>
      <c r="B79" s="138">
        <f>B51</f>
        <v>0</v>
      </c>
      <c r="C79" s="52"/>
      <c r="D79" s="53"/>
      <c r="E79" s="53"/>
      <c r="F79" s="54"/>
      <c r="G79" s="52"/>
      <c r="H79" s="53"/>
      <c r="I79" s="53"/>
      <c r="J79" s="54"/>
      <c r="K79" s="52"/>
      <c r="L79" s="53"/>
      <c r="M79" s="53"/>
      <c r="N79" s="54"/>
      <c r="O79" s="66">
        <f t="shared" si="11"/>
        <v>0</v>
      </c>
      <c r="P79" s="67">
        <f t="shared" si="11"/>
        <v>0</v>
      </c>
      <c r="Q79" s="67">
        <f t="shared" si="11"/>
        <v>0</v>
      </c>
      <c r="R79" s="68"/>
      <c r="S79" s="139" t="e">
        <f>SUM(Q79/O79)</f>
        <v>#DIV/0!</v>
      </c>
      <c r="V79" s="40" t="s">
        <v>320</v>
      </c>
      <c r="W79" s="39"/>
      <c r="X79" s="39"/>
      <c r="Y79" s="140">
        <v>0.375</v>
      </c>
      <c r="Z79" s="140"/>
      <c r="AA79" s="140">
        <v>4.625</v>
      </c>
      <c r="AB79" s="140"/>
      <c r="AC79" s="39"/>
    </row>
    <row r="80" spans="1:30" x14ac:dyDescent="0.2">
      <c r="A80" s="28"/>
      <c r="B80" s="138">
        <f>B52</f>
        <v>0</v>
      </c>
      <c r="C80" s="52"/>
      <c r="D80" s="53"/>
      <c r="E80" s="53"/>
      <c r="F80" s="54"/>
      <c r="G80" s="52"/>
      <c r="H80" s="53"/>
      <c r="I80" s="53"/>
      <c r="J80" s="54"/>
      <c r="K80" s="52"/>
      <c r="L80" s="53"/>
      <c r="M80" s="53"/>
      <c r="N80" s="54"/>
      <c r="O80" s="66">
        <f t="shared" si="11"/>
        <v>0</v>
      </c>
      <c r="P80" s="67">
        <f t="shared" si="11"/>
        <v>0</v>
      </c>
      <c r="Q80" s="67">
        <f t="shared" si="11"/>
        <v>0</v>
      </c>
      <c r="R80" s="68"/>
      <c r="S80" s="139" t="e">
        <f>SUM(Q80/O80)</f>
        <v>#DIV/0!</v>
      </c>
      <c r="V80" s="40"/>
      <c r="W80" s="39"/>
      <c r="X80" s="39"/>
      <c r="Y80" s="140"/>
      <c r="Z80" s="140"/>
      <c r="AA80" s="140"/>
      <c r="AB80" s="140"/>
      <c r="AC80" s="39"/>
    </row>
    <row r="81" spans="1:29" ht="13.5" thickBot="1" x14ac:dyDescent="0.25">
      <c r="A81" s="28"/>
      <c r="B81" s="138">
        <f>B53</f>
        <v>0</v>
      </c>
      <c r="C81" s="141"/>
      <c r="D81" s="142"/>
      <c r="E81" s="142"/>
      <c r="F81" s="143"/>
      <c r="G81" s="141"/>
      <c r="H81" s="142"/>
      <c r="I81" s="142"/>
      <c r="J81" s="143"/>
      <c r="K81" s="141"/>
      <c r="L81" s="142"/>
      <c r="M81" s="142"/>
      <c r="N81" s="143"/>
      <c r="O81" s="144">
        <f t="shared" si="11"/>
        <v>0</v>
      </c>
      <c r="P81" s="145">
        <f t="shared" si="11"/>
        <v>0</v>
      </c>
      <c r="Q81" s="145">
        <f t="shared" si="11"/>
        <v>0</v>
      </c>
      <c r="R81" s="146"/>
      <c r="S81" s="147" t="e">
        <f>SUM(Q81/O81)</f>
        <v>#DIV/0!</v>
      </c>
      <c r="V81" s="40"/>
      <c r="W81" s="39"/>
      <c r="X81" s="39"/>
      <c r="Y81" s="140"/>
      <c r="Z81" s="140"/>
      <c r="AA81" s="140"/>
      <c r="AB81" s="140"/>
      <c r="AC81" s="39"/>
    </row>
    <row r="82" spans="1:29" ht="13.5" thickBot="1" x14ac:dyDescent="0.25">
      <c r="A82" s="1"/>
      <c r="B82" s="69" t="s">
        <v>304</v>
      </c>
      <c r="C82" s="70">
        <f t="shared" ref="C82:R82" si="12">SUM(C59:C76)</f>
        <v>0</v>
      </c>
      <c r="D82" s="70">
        <f t="shared" si="12"/>
        <v>0</v>
      </c>
      <c r="E82" s="70">
        <f t="shared" si="12"/>
        <v>0</v>
      </c>
      <c r="F82" s="70">
        <f t="shared" si="12"/>
        <v>0</v>
      </c>
      <c r="G82" s="70">
        <f t="shared" si="12"/>
        <v>0</v>
      </c>
      <c r="H82" s="70">
        <f t="shared" si="12"/>
        <v>0</v>
      </c>
      <c r="I82" s="70">
        <f t="shared" si="12"/>
        <v>0</v>
      </c>
      <c r="J82" s="70">
        <f t="shared" si="12"/>
        <v>0</v>
      </c>
      <c r="K82" s="70">
        <f t="shared" si="12"/>
        <v>0</v>
      </c>
      <c r="L82" s="70">
        <f t="shared" si="12"/>
        <v>0</v>
      </c>
      <c r="M82" s="70">
        <f t="shared" si="12"/>
        <v>0</v>
      </c>
      <c r="N82" s="70">
        <f t="shared" si="12"/>
        <v>0</v>
      </c>
      <c r="O82" s="70">
        <f t="shared" si="12"/>
        <v>180</v>
      </c>
      <c r="P82" s="70">
        <f t="shared" si="12"/>
        <v>42</v>
      </c>
      <c r="Q82" s="70">
        <f t="shared" si="12"/>
        <v>62</v>
      </c>
      <c r="R82" s="70">
        <f t="shared" si="12"/>
        <v>86</v>
      </c>
      <c r="S82" s="148">
        <f>AVERAGE(P82/O82)</f>
        <v>0.23333333333333334</v>
      </c>
      <c r="Y82" s="39"/>
      <c r="Z82" s="39"/>
    </row>
    <row r="83" spans="1:29" ht="13.5" thickBot="1" x14ac:dyDescent="0.25">
      <c r="A83" s="1"/>
      <c r="B83" s="69" t="s">
        <v>305</v>
      </c>
      <c r="C83" s="70">
        <f>SUM(O55,C82)</f>
        <v>180</v>
      </c>
      <c r="D83" s="70">
        <f>SUM(P55,D82)</f>
        <v>42</v>
      </c>
      <c r="E83" s="70">
        <f>SUM(Q55,E82)</f>
        <v>62</v>
      </c>
      <c r="F83" s="70">
        <f>SUM(R55,F82)</f>
        <v>86</v>
      </c>
      <c r="G83" s="70">
        <f t="shared" ref="G83:M83" si="13">SUM(C83,G82)</f>
        <v>180</v>
      </c>
      <c r="H83" s="70">
        <f t="shared" si="13"/>
        <v>42</v>
      </c>
      <c r="I83" s="70">
        <f t="shared" si="13"/>
        <v>62</v>
      </c>
      <c r="J83" s="70">
        <f t="shared" si="13"/>
        <v>86</v>
      </c>
      <c r="K83" s="70">
        <f t="shared" si="13"/>
        <v>180</v>
      </c>
      <c r="L83" s="70">
        <f t="shared" si="13"/>
        <v>42</v>
      </c>
      <c r="M83" s="70">
        <f t="shared" si="13"/>
        <v>62</v>
      </c>
      <c r="N83" s="70">
        <f>SUM(AA27,N82)</f>
        <v>0</v>
      </c>
      <c r="O83" s="149"/>
      <c r="P83" s="150"/>
      <c r="Q83" s="150"/>
      <c r="R83" s="150"/>
      <c r="S83" s="151"/>
      <c r="Y83" s="39"/>
      <c r="Z83" s="39"/>
      <c r="AC83" s="39"/>
    </row>
    <row r="84" spans="1:29" ht="13.5" thickBot="1" x14ac:dyDescent="0.25">
      <c r="B84" s="101" t="s">
        <v>306</v>
      </c>
      <c r="C84" s="152"/>
      <c r="D84" s="153"/>
      <c r="E84" s="153"/>
      <c r="F84" s="154"/>
      <c r="G84" s="152"/>
      <c r="H84" s="153"/>
      <c r="I84" s="153"/>
      <c r="J84" s="154"/>
      <c r="K84" s="152"/>
      <c r="L84" s="153"/>
      <c r="M84" s="153"/>
      <c r="N84" s="154"/>
      <c r="O84" s="152"/>
      <c r="P84" s="153"/>
      <c r="Q84" s="153">
        <f>SUM(E28,I28,M28,Q28,E56,I56,M56,Q56,E84,I84,M84)</f>
        <v>0</v>
      </c>
      <c r="R84" s="154"/>
      <c r="S84" s="24">
        <f>1-(P82/(O82-Q82))</f>
        <v>0.64406779661016955</v>
      </c>
      <c r="V84" s="190" t="s">
        <v>321</v>
      </c>
      <c r="W84" s="191"/>
      <c r="X84" s="192"/>
      <c r="Y84" s="39"/>
      <c r="Z84" s="39"/>
      <c r="AA84" s="155" t="s">
        <v>322</v>
      </c>
      <c r="AB84" s="155"/>
      <c r="AC84" s="39"/>
    </row>
    <row r="85" spans="1:29" x14ac:dyDescent="0.2">
      <c r="V85" s="156" t="s">
        <v>323</v>
      </c>
      <c r="W85" s="130"/>
      <c r="X85" s="157"/>
      <c r="Y85" s="39"/>
      <c r="Z85" s="39"/>
      <c r="AA85" s="155" t="s">
        <v>324</v>
      </c>
      <c r="AB85" s="155"/>
      <c r="AC85" s="39"/>
    </row>
    <row r="86" spans="1:29" x14ac:dyDescent="0.2">
      <c r="A86" s="40" t="s">
        <v>325</v>
      </c>
      <c r="C86" s="53">
        <f>MAX(AC59:AC76)</f>
        <v>8</v>
      </c>
      <c r="E86" s="155" t="s">
        <v>326</v>
      </c>
      <c r="V86" s="156" t="s">
        <v>327</v>
      </c>
      <c r="W86" s="130" t="s">
        <v>271</v>
      </c>
      <c r="X86" s="158">
        <v>0.65555555555555556</v>
      </c>
      <c r="Y86" s="39" t="s">
        <v>260</v>
      </c>
      <c r="Z86" s="39"/>
      <c r="AA86" s="155" t="s">
        <v>328</v>
      </c>
      <c r="AB86" s="155"/>
      <c r="AC86" s="39"/>
    </row>
    <row r="87" spans="1:29" x14ac:dyDescent="0.2">
      <c r="E87" s="155"/>
      <c r="V87" s="156" t="s">
        <v>327</v>
      </c>
      <c r="W87" s="130">
        <v>0</v>
      </c>
      <c r="X87" s="159" t="e">
        <v>#DIV/0!</v>
      </c>
      <c r="Y87" s="39" t="s">
        <v>279</v>
      </c>
      <c r="Z87" s="39"/>
      <c r="AA87" s="39"/>
      <c r="AB87" s="39"/>
      <c r="AC87" s="39"/>
    </row>
    <row r="88" spans="1:29" x14ac:dyDescent="0.2">
      <c r="V88" s="156" t="s">
        <v>327</v>
      </c>
      <c r="W88" s="130">
        <v>0</v>
      </c>
      <c r="X88" s="159" t="e">
        <v>#DIV/0!</v>
      </c>
      <c r="Y88" s="39" t="s">
        <v>279</v>
      </c>
    </row>
    <row r="89" spans="1:29" x14ac:dyDescent="0.2">
      <c r="V89" s="160" t="s">
        <v>327</v>
      </c>
      <c r="W89" s="161">
        <v>0</v>
      </c>
      <c r="X89" s="162" t="e">
        <v>#DIV/0!</v>
      </c>
      <c r="Y89" s="39" t="s">
        <v>279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41" priority="5" stopIfTrue="1" operator="equal">
      <formula>$Y$79</formula>
    </cfRule>
  </conditionalFormatting>
  <conditionalFormatting sqref="AA59:AB74 AA77:AB77">
    <cfRule type="cellIs" dxfId="40" priority="6" stopIfTrue="1" operator="equal">
      <formula>$AA$79</formula>
    </cfRule>
  </conditionalFormatting>
  <conditionalFormatting sqref="Y75:Z75">
    <cfRule type="cellIs" dxfId="39" priority="3" stopIfTrue="1" operator="equal">
      <formula>$Y$79</formula>
    </cfRule>
  </conditionalFormatting>
  <conditionalFormatting sqref="AA75:AB75">
    <cfRule type="cellIs" dxfId="38" priority="4" stopIfTrue="1" operator="equal">
      <formula>$AA$79</formula>
    </cfRule>
  </conditionalFormatting>
  <conditionalFormatting sqref="Y76:Z76">
    <cfRule type="cellIs" dxfId="37" priority="1" stopIfTrue="1" operator="equal">
      <formula>$Y$79</formula>
    </cfRule>
  </conditionalFormatting>
  <conditionalFormatting sqref="AA76:AB76">
    <cfRule type="cellIs" dxfId="36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24"/>
    <col min="2" max="2" width="18.140625" style="24" customWidth="1"/>
    <col min="3" max="18" width="5.28515625" style="24" customWidth="1"/>
    <col min="19" max="19" width="18" style="24" customWidth="1"/>
    <col min="20" max="21" width="9.140625" style="24"/>
    <col min="22" max="22" width="20.5703125" style="24" customWidth="1"/>
    <col min="23" max="24" width="9.28515625" style="24" bestFit="1" customWidth="1"/>
    <col min="25" max="25" width="9.42578125" style="24" bestFit="1" customWidth="1"/>
    <col min="26" max="26" width="9.140625" style="24"/>
    <col min="27" max="27" width="12.140625" style="24" customWidth="1"/>
    <col min="28" max="28" width="9.140625" style="24"/>
    <col min="29" max="29" width="9.28515625" style="24" bestFit="1" customWidth="1"/>
    <col min="30" max="16384" width="9.140625" style="24"/>
  </cols>
  <sheetData>
    <row r="1" spans="1:19" ht="13.5" thickBot="1" x14ac:dyDescent="0.25">
      <c r="A1" s="43" t="s">
        <v>289</v>
      </c>
      <c r="B1" s="44" t="s">
        <v>290</v>
      </c>
      <c r="C1" s="186" t="s">
        <v>255</v>
      </c>
      <c r="D1" s="187"/>
      <c r="E1" s="188"/>
      <c r="F1" s="45">
        <v>8</v>
      </c>
      <c r="G1" s="186" t="s">
        <v>254</v>
      </c>
      <c r="H1" s="187"/>
      <c r="I1" s="188"/>
      <c r="J1" s="45">
        <v>18</v>
      </c>
      <c r="K1" s="186" t="s">
        <v>245</v>
      </c>
      <c r="L1" s="187"/>
      <c r="M1" s="188"/>
      <c r="N1" s="45">
        <v>2</v>
      </c>
      <c r="O1" s="186" t="s">
        <v>250</v>
      </c>
      <c r="P1" s="187"/>
      <c r="Q1" s="188"/>
      <c r="R1" s="45">
        <v>11</v>
      </c>
      <c r="S1" s="46"/>
    </row>
    <row r="2" spans="1:19" ht="13.5" thickBot="1" x14ac:dyDescent="0.25">
      <c r="A2" s="47" t="s">
        <v>291</v>
      </c>
      <c r="B2" s="44" t="s">
        <v>292</v>
      </c>
      <c r="C2" s="48" t="s">
        <v>0</v>
      </c>
      <c r="D2" s="48" t="s">
        <v>1</v>
      </c>
      <c r="E2" s="48" t="s">
        <v>2</v>
      </c>
      <c r="F2" s="48" t="s">
        <v>3</v>
      </c>
      <c r="G2" s="48" t="s">
        <v>0</v>
      </c>
      <c r="H2" s="48" t="s">
        <v>1</v>
      </c>
      <c r="I2" s="48" t="s">
        <v>2</v>
      </c>
      <c r="J2" s="48" t="s">
        <v>3</v>
      </c>
      <c r="K2" s="48" t="s">
        <v>0</v>
      </c>
      <c r="L2" s="48" t="s">
        <v>1</v>
      </c>
      <c r="M2" s="48" t="s">
        <v>2</v>
      </c>
      <c r="N2" s="48" t="s">
        <v>3</v>
      </c>
      <c r="O2" s="48" t="s">
        <v>0</v>
      </c>
      <c r="P2" s="48" t="s">
        <v>1</v>
      </c>
      <c r="Q2" s="48" t="s">
        <v>2</v>
      </c>
      <c r="R2" s="48" t="s">
        <v>3</v>
      </c>
      <c r="S2" s="49"/>
    </row>
    <row r="3" spans="1:19" x14ac:dyDescent="0.2">
      <c r="A3" s="50" t="s">
        <v>345</v>
      </c>
      <c r="B3" s="51" t="s">
        <v>138</v>
      </c>
      <c r="C3" s="52">
        <v>4</v>
      </c>
      <c r="D3" s="53">
        <v>3</v>
      </c>
      <c r="E3" s="53">
        <v>1</v>
      </c>
      <c r="F3" s="54">
        <v>1</v>
      </c>
      <c r="G3" s="52"/>
      <c r="H3" s="53"/>
      <c r="I3" s="53"/>
      <c r="J3" s="54"/>
      <c r="K3" s="163">
        <v>5</v>
      </c>
      <c r="L3" s="164">
        <v>1</v>
      </c>
      <c r="M3" s="164">
        <v>1</v>
      </c>
      <c r="N3" s="165">
        <v>0</v>
      </c>
      <c r="O3" s="163">
        <v>2</v>
      </c>
      <c r="P3" s="164">
        <v>0</v>
      </c>
      <c r="Q3" s="164">
        <v>1</v>
      </c>
      <c r="R3" s="165">
        <v>1</v>
      </c>
      <c r="S3" s="55"/>
    </row>
    <row r="4" spans="1:19" x14ac:dyDescent="0.2">
      <c r="A4" s="50" t="s">
        <v>342</v>
      </c>
      <c r="B4" s="51" t="s">
        <v>64</v>
      </c>
      <c r="C4" s="52">
        <v>3</v>
      </c>
      <c r="D4" s="53">
        <v>0</v>
      </c>
      <c r="E4" s="53">
        <v>2</v>
      </c>
      <c r="F4" s="54">
        <v>0</v>
      </c>
      <c r="G4" s="52"/>
      <c r="H4" s="53"/>
      <c r="I4" s="53"/>
      <c r="J4" s="54"/>
      <c r="K4" s="163">
        <v>3</v>
      </c>
      <c r="L4" s="164">
        <v>1</v>
      </c>
      <c r="M4" s="164">
        <v>1</v>
      </c>
      <c r="N4" s="165">
        <v>0</v>
      </c>
      <c r="O4" s="163">
        <v>1</v>
      </c>
      <c r="P4" s="164">
        <v>0</v>
      </c>
      <c r="Q4" s="164">
        <v>0</v>
      </c>
      <c r="R4" s="165">
        <v>0</v>
      </c>
      <c r="S4" s="55"/>
    </row>
    <row r="5" spans="1:19" x14ac:dyDescent="0.2">
      <c r="A5" s="50" t="s">
        <v>361</v>
      </c>
      <c r="B5" s="169" t="s">
        <v>109</v>
      </c>
      <c r="C5" s="52">
        <v>3</v>
      </c>
      <c r="D5" s="53">
        <v>0</v>
      </c>
      <c r="E5" s="53">
        <v>3</v>
      </c>
      <c r="F5" s="54">
        <v>1</v>
      </c>
      <c r="G5" s="52">
        <v>3</v>
      </c>
      <c r="H5" s="53">
        <v>0</v>
      </c>
      <c r="I5" s="53">
        <v>3</v>
      </c>
      <c r="J5" s="54">
        <v>0</v>
      </c>
      <c r="K5" s="163">
        <v>3</v>
      </c>
      <c r="L5" s="164">
        <v>0</v>
      </c>
      <c r="M5" s="164">
        <v>2</v>
      </c>
      <c r="N5" s="165">
        <v>1</v>
      </c>
      <c r="O5" s="163">
        <v>1</v>
      </c>
      <c r="P5" s="164">
        <v>0</v>
      </c>
      <c r="Q5" s="164">
        <v>0</v>
      </c>
      <c r="R5" s="165">
        <v>3</v>
      </c>
      <c r="S5" s="55"/>
    </row>
    <row r="6" spans="1:19" x14ac:dyDescent="0.2">
      <c r="A6" s="50" t="s">
        <v>299</v>
      </c>
      <c r="B6" s="51" t="s">
        <v>81</v>
      </c>
      <c r="C6" s="52">
        <v>4</v>
      </c>
      <c r="D6" s="53">
        <v>0</v>
      </c>
      <c r="E6" s="53">
        <v>2</v>
      </c>
      <c r="F6" s="54">
        <v>4</v>
      </c>
      <c r="G6" s="52"/>
      <c r="H6" s="53"/>
      <c r="I6" s="53"/>
      <c r="J6" s="54"/>
      <c r="K6" s="163">
        <v>4</v>
      </c>
      <c r="L6" s="164">
        <v>2</v>
      </c>
      <c r="M6" s="164">
        <v>1</v>
      </c>
      <c r="N6" s="165">
        <v>5</v>
      </c>
      <c r="O6" s="163">
        <v>2</v>
      </c>
      <c r="P6" s="164">
        <v>0</v>
      </c>
      <c r="Q6" s="164">
        <v>2</v>
      </c>
      <c r="R6" s="165">
        <v>2</v>
      </c>
      <c r="S6" s="55" t="s">
        <v>297</v>
      </c>
    </row>
    <row r="7" spans="1:19" x14ac:dyDescent="0.2">
      <c r="A7" s="50" t="s">
        <v>303</v>
      </c>
      <c r="B7" s="51" t="s">
        <v>166</v>
      </c>
      <c r="C7" s="52">
        <v>4</v>
      </c>
      <c r="D7" s="53">
        <v>0</v>
      </c>
      <c r="E7" s="53">
        <v>2</v>
      </c>
      <c r="F7" s="54">
        <v>1</v>
      </c>
      <c r="G7" s="52">
        <v>3</v>
      </c>
      <c r="H7" s="53">
        <v>1</v>
      </c>
      <c r="I7" s="53">
        <v>2</v>
      </c>
      <c r="J7" s="54">
        <v>0</v>
      </c>
      <c r="K7" s="163">
        <v>1</v>
      </c>
      <c r="L7" s="164">
        <v>0</v>
      </c>
      <c r="M7" s="164">
        <v>0</v>
      </c>
      <c r="N7" s="165">
        <v>0</v>
      </c>
      <c r="O7" s="163">
        <v>2</v>
      </c>
      <c r="P7" s="164">
        <v>1</v>
      </c>
      <c r="Q7" s="164">
        <v>1</v>
      </c>
      <c r="R7" s="165">
        <v>1</v>
      </c>
      <c r="S7" s="55"/>
    </row>
    <row r="8" spans="1:19" x14ac:dyDescent="0.2">
      <c r="A8" s="50" t="s">
        <v>343</v>
      </c>
      <c r="B8" s="169" t="s">
        <v>183</v>
      </c>
      <c r="C8" s="52">
        <v>4</v>
      </c>
      <c r="D8" s="53">
        <v>1</v>
      </c>
      <c r="E8" s="53">
        <v>2</v>
      </c>
      <c r="F8" s="54">
        <v>2</v>
      </c>
      <c r="G8" s="52"/>
      <c r="H8" s="53"/>
      <c r="I8" s="53"/>
      <c r="J8" s="54"/>
      <c r="K8" s="163">
        <v>5</v>
      </c>
      <c r="L8" s="164">
        <v>2</v>
      </c>
      <c r="M8" s="164">
        <v>0</v>
      </c>
      <c r="N8" s="165">
        <v>1</v>
      </c>
      <c r="O8" s="163">
        <v>3</v>
      </c>
      <c r="P8" s="164">
        <v>0</v>
      </c>
      <c r="Q8" s="164">
        <v>1</v>
      </c>
      <c r="R8" s="165">
        <v>3</v>
      </c>
      <c r="S8" s="55"/>
    </row>
    <row r="9" spans="1:19" x14ac:dyDescent="0.2">
      <c r="A9" s="50" t="s">
        <v>341</v>
      </c>
      <c r="B9" s="51" t="s">
        <v>71</v>
      </c>
      <c r="C9" s="52"/>
      <c r="D9" s="53"/>
      <c r="E9" s="53"/>
      <c r="F9" s="54"/>
      <c r="G9" s="52">
        <v>3</v>
      </c>
      <c r="H9" s="53">
        <v>0</v>
      </c>
      <c r="I9" s="53">
        <v>1</v>
      </c>
      <c r="J9" s="54">
        <v>0</v>
      </c>
      <c r="K9" s="163"/>
      <c r="L9" s="164"/>
      <c r="M9" s="164"/>
      <c r="N9" s="165"/>
      <c r="O9" s="163">
        <v>1</v>
      </c>
      <c r="P9" s="164">
        <v>0</v>
      </c>
      <c r="Q9" s="164">
        <v>0</v>
      </c>
      <c r="R9" s="165">
        <v>0</v>
      </c>
      <c r="S9" s="55"/>
    </row>
    <row r="10" spans="1:19" x14ac:dyDescent="0.2">
      <c r="A10" s="50" t="s">
        <v>294</v>
      </c>
      <c r="B10" s="51" t="s">
        <v>164</v>
      </c>
      <c r="C10" s="52"/>
      <c r="D10" s="53"/>
      <c r="E10" s="53"/>
      <c r="F10" s="54"/>
      <c r="G10" s="52">
        <v>4</v>
      </c>
      <c r="H10" s="53">
        <v>1</v>
      </c>
      <c r="I10" s="53">
        <v>2</v>
      </c>
      <c r="J10" s="54">
        <v>1</v>
      </c>
      <c r="K10" s="163">
        <v>1</v>
      </c>
      <c r="L10" s="164">
        <v>0</v>
      </c>
      <c r="M10" s="164">
        <v>1</v>
      </c>
      <c r="N10" s="165">
        <v>0</v>
      </c>
      <c r="O10" s="163">
        <v>1</v>
      </c>
      <c r="P10" s="164">
        <v>0</v>
      </c>
      <c r="Q10" s="164">
        <v>1</v>
      </c>
      <c r="R10" s="165">
        <v>0</v>
      </c>
      <c r="S10" s="55"/>
    </row>
    <row r="11" spans="1:19" x14ac:dyDescent="0.2">
      <c r="A11" s="50" t="s">
        <v>331</v>
      </c>
      <c r="B11" s="51" t="s">
        <v>165</v>
      </c>
      <c r="C11" s="52"/>
      <c r="D11" s="53"/>
      <c r="E11" s="53"/>
      <c r="F11" s="54"/>
      <c r="G11" s="52">
        <v>3</v>
      </c>
      <c r="H11" s="53">
        <v>0</v>
      </c>
      <c r="I11" s="53">
        <v>3</v>
      </c>
      <c r="J11" s="54">
        <v>0</v>
      </c>
      <c r="K11" s="52"/>
      <c r="L11" s="53"/>
      <c r="M11" s="53"/>
      <c r="N11" s="54"/>
      <c r="O11" s="52"/>
      <c r="P11" s="53"/>
      <c r="Q11" s="53"/>
      <c r="R11" s="54"/>
      <c r="S11" s="55"/>
    </row>
    <row r="12" spans="1:19" x14ac:dyDescent="0.2">
      <c r="A12" s="50" t="s">
        <v>340</v>
      </c>
      <c r="B12" s="51" t="s">
        <v>218</v>
      </c>
      <c r="C12" s="52"/>
      <c r="D12" s="53"/>
      <c r="E12" s="53"/>
      <c r="F12" s="54"/>
      <c r="G12" s="52">
        <v>4</v>
      </c>
      <c r="H12" s="53">
        <v>0</v>
      </c>
      <c r="I12" s="53">
        <v>2</v>
      </c>
      <c r="J12" s="54">
        <v>1</v>
      </c>
      <c r="K12" s="52">
        <v>5</v>
      </c>
      <c r="L12" s="53">
        <v>3</v>
      </c>
      <c r="M12" s="53">
        <v>2</v>
      </c>
      <c r="N12" s="54">
        <v>1</v>
      </c>
      <c r="O12" s="52">
        <v>3</v>
      </c>
      <c r="P12" s="53">
        <v>0</v>
      </c>
      <c r="Q12" s="53">
        <v>0</v>
      </c>
      <c r="R12" s="54">
        <v>0</v>
      </c>
      <c r="S12" s="55"/>
    </row>
    <row r="13" spans="1:19" x14ac:dyDescent="0.2">
      <c r="A13" s="50" t="s">
        <v>357</v>
      </c>
      <c r="B13" s="51" t="s">
        <v>65</v>
      </c>
      <c r="C13" s="52"/>
      <c r="D13" s="53"/>
      <c r="E13" s="53"/>
      <c r="F13" s="54"/>
      <c r="G13" s="52"/>
      <c r="H13" s="53"/>
      <c r="I13" s="53"/>
      <c r="J13" s="54"/>
      <c r="K13" s="52"/>
      <c r="L13" s="53"/>
      <c r="M13" s="53"/>
      <c r="N13" s="54"/>
      <c r="O13" s="52">
        <v>3</v>
      </c>
      <c r="P13" s="53">
        <v>0</v>
      </c>
      <c r="Q13" s="53">
        <v>3</v>
      </c>
      <c r="R13" s="54">
        <v>2</v>
      </c>
      <c r="S13" s="55"/>
    </row>
    <row r="14" spans="1:19" x14ac:dyDescent="0.2">
      <c r="A14" s="50"/>
      <c r="B14" s="51"/>
      <c r="C14" s="52"/>
      <c r="D14" s="53"/>
      <c r="E14" s="53"/>
      <c r="F14" s="54"/>
      <c r="G14" s="52"/>
      <c r="H14" s="53"/>
      <c r="I14" s="53"/>
      <c r="J14" s="54"/>
      <c r="K14" s="52"/>
      <c r="L14" s="53"/>
      <c r="M14" s="53"/>
      <c r="N14" s="54"/>
      <c r="O14" s="52"/>
      <c r="P14" s="53"/>
      <c r="Q14" s="53"/>
      <c r="R14" s="54"/>
      <c r="S14" s="55"/>
    </row>
    <row r="15" spans="1:19" x14ac:dyDescent="0.2">
      <c r="A15" s="50"/>
      <c r="B15" s="51"/>
      <c r="C15" s="52"/>
      <c r="D15" s="53"/>
      <c r="E15" s="53"/>
      <c r="F15" s="54"/>
      <c r="G15" s="52"/>
      <c r="H15" s="53"/>
      <c r="I15" s="53"/>
      <c r="J15" s="54"/>
      <c r="K15" s="52"/>
      <c r="L15" s="53"/>
      <c r="M15" s="53"/>
      <c r="N15" s="54"/>
      <c r="O15" s="52"/>
      <c r="P15" s="53"/>
      <c r="Q15" s="53"/>
      <c r="R15" s="54"/>
      <c r="S15" s="55"/>
    </row>
    <row r="16" spans="1:19" x14ac:dyDescent="0.2">
      <c r="A16" s="50"/>
      <c r="B16" s="51"/>
      <c r="C16" s="52"/>
      <c r="D16" s="53"/>
      <c r="E16" s="53"/>
      <c r="F16" s="54"/>
      <c r="G16" s="52"/>
      <c r="H16" s="53"/>
      <c r="I16" s="53"/>
      <c r="J16" s="54"/>
      <c r="K16" s="52"/>
      <c r="L16" s="53"/>
      <c r="M16" s="53"/>
      <c r="N16" s="54"/>
      <c r="O16" s="52"/>
      <c r="P16" s="53"/>
      <c r="Q16" s="53"/>
      <c r="R16" s="54"/>
      <c r="S16" s="55" t="s">
        <v>297</v>
      </c>
    </row>
    <row r="17" spans="1:24" x14ac:dyDescent="0.2">
      <c r="A17" s="50"/>
      <c r="B17" s="51"/>
      <c r="C17" s="52"/>
      <c r="D17" s="53"/>
      <c r="E17" s="53"/>
      <c r="F17" s="54"/>
      <c r="G17" s="52"/>
      <c r="H17" s="53"/>
      <c r="I17" s="53"/>
      <c r="J17" s="54"/>
      <c r="K17" s="52"/>
      <c r="L17" s="53"/>
      <c r="M17" s="53"/>
      <c r="N17" s="54"/>
      <c r="O17" s="52"/>
      <c r="P17" s="53"/>
      <c r="Q17" s="53"/>
      <c r="R17" s="54"/>
      <c r="S17" s="55"/>
    </row>
    <row r="18" spans="1:24" x14ac:dyDescent="0.2">
      <c r="A18" s="50"/>
      <c r="B18" s="51"/>
      <c r="C18" s="52"/>
      <c r="D18" s="53"/>
      <c r="E18" s="53"/>
      <c r="F18" s="54"/>
      <c r="G18" s="52"/>
      <c r="H18" s="53"/>
      <c r="I18" s="53"/>
      <c r="J18" s="54"/>
      <c r="K18" s="52"/>
      <c r="L18" s="53"/>
      <c r="M18" s="53"/>
      <c r="N18" s="54"/>
      <c r="O18" s="52"/>
      <c r="P18" s="53"/>
      <c r="Q18" s="53"/>
      <c r="R18" s="54"/>
      <c r="S18" s="55"/>
    </row>
    <row r="19" spans="1:24" x14ac:dyDescent="0.2">
      <c r="A19" s="50"/>
      <c r="B19" s="51"/>
      <c r="C19" s="52"/>
      <c r="D19" s="53"/>
      <c r="E19" s="53"/>
      <c r="F19" s="54"/>
      <c r="G19" s="52"/>
      <c r="H19" s="53"/>
      <c r="I19" s="53"/>
      <c r="J19" s="54"/>
      <c r="K19" s="52"/>
      <c r="L19" s="53"/>
      <c r="M19" s="53"/>
      <c r="N19" s="54"/>
      <c r="O19" s="52"/>
      <c r="P19" s="53"/>
      <c r="Q19" s="53"/>
      <c r="R19" s="54"/>
      <c r="S19" s="55"/>
    </row>
    <row r="20" spans="1:24" x14ac:dyDescent="0.2">
      <c r="A20" s="50"/>
      <c r="B20" s="51"/>
      <c r="C20" s="52"/>
      <c r="D20" s="53"/>
      <c r="E20" s="53"/>
      <c r="F20" s="54"/>
      <c r="G20" s="52"/>
      <c r="H20" s="53"/>
      <c r="I20" s="53"/>
      <c r="J20" s="54"/>
      <c r="K20" s="52"/>
      <c r="L20" s="53"/>
      <c r="M20" s="53"/>
      <c r="N20" s="54"/>
      <c r="O20" s="52"/>
      <c r="P20" s="53"/>
      <c r="Q20" s="53"/>
      <c r="R20" s="54"/>
      <c r="S20" s="55"/>
    </row>
    <row r="21" spans="1:24" ht="13.5" thickBot="1" x14ac:dyDescent="0.25">
      <c r="A21" s="50"/>
      <c r="B21" s="56"/>
      <c r="C21" s="57"/>
      <c r="D21" s="58"/>
      <c r="E21" s="58"/>
      <c r="F21" s="59"/>
      <c r="G21" s="57"/>
      <c r="H21" s="58"/>
      <c r="I21" s="58"/>
      <c r="J21" s="59"/>
      <c r="K21" s="57"/>
      <c r="L21" s="58"/>
      <c r="M21" s="58"/>
      <c r="N21" s="59"/>
      <c r="O21" s="57"/>
      <c r="P21" s="58"/>
      <c r="Q21" s="58"/>
      <c r="R21" s="59"/>
      <c r="S21" s="55"/>
    </row>
    <row r="22" spans="1:24" x14ac:dyDescent="0.2">
      <c r="A22" s="1" t="s">
        <v>4</v>
      </c>
      <c r="B22" s="60" t="s">
        <v>272</v>
      </c>
      <c r="C22" s="61">
        <v>22</v>
      </c>
      <c r="D22" s="62">
        <v>4</v>
      </c>
      <c r="E22" s="62">
        <v>12</v>
      </c>
      <c r="F22" s="63">
        <v>9</v>
      </c>
      <c r="G22" s="61">
        <v>20</v>
      </c>
      <c r="H22" s="62">
        <v>2</v>
      </c>
      <c r="I22" s="62">
        <v>13</v>
      </c>
      <c r="J22" s="63">
        <v>2</v>
      </c>
      <c r="K22" s="61">
        <v>27</v>
      </c>
      <c r="L22" s="62">
        <v>9</v>
      </c>
      <c r="M22" s="62">
        <v>8</v>
      </c>
      <c r="N22" s="63">
        <v>8</v>
      </c>
      <c r="O22" s="61">
        <v>19</v>
      </c>
      <c r="P22" s="62">
        <v>1</v>
      </c>
      <c r="Q22" s="62">
        <v>9</v>
      </c>
      <c r="R22" s="63">
        <v>12</v>
      </c>
      <c r="S22" s="64"/>
    </row>
    <row r="23" spans="1:24" x14ac:dyDescent="0.2">
      <c r="A23" s="1"/>
      <c r="B23" s="65"/>
      <c r="C23" s="66"/>
      <c r="D23" s="67"/>
      <c r="E23" s="67"/>
      <c r="F23" s="68"/>
      <c r="G23" s="66"/>
      <c r="H23" s="67"/>
      <c r="I23" s="67"/>
      <c r="J23" s="68"/>
      <c r="K23" s="66"/>
      <c r="L23" s="67"/>
      <c r="M23" s="67"/>
      <c r="N23" s="68"/>
      <c r="O23" s="66"/>
      <c r="P23" s="67"/>
      <c r="Q23" s="67"/>
      <c r="R23" s="68"/>
      <c r="S23" s="64"/>
    </row>
    <row r="24" spans="1:24" x14ac:dyDescent="0.2">
      <c r="A24" s="1"/>
      <c r="B24" s="95"/>
      <c r="C24" s="66"/>
      <c r="D24" s="67"/>
      <c r="E24" s="67"/>
      <c r="F24" s="68"/>
      <c r="G24" s="66"/>
      <c r="H24" s="67"/>
      <c r="I24" s="67"/>
      <c r="J24" s="68"/>
      <c r="K24" s="66"/>
      <c r="L24" s="67"/>
      <c r="M24" s="67"/>
      <c r="N24" s="68"/>
      <c r="O24" s="66"/>
      <c r="P24" s="67"/>
      <c r="Q24" s="67"/>
      <c r="R24" s="68"/>
      <c r="S24" s="64"/>
    </row>
    <row r="25" spans="1:24" ht="13.5" thickBot="1" x14ac:dyDescent="0.25">
      <c r="A25" s="1"/>
      <c r="B25" s="95"/>
      <c r="C25" s="66"/>
      <c r="D25" s="67"/>
      <c r="E25" s="67"/>
      <c r="F25" s="68"/>
      <c r="G25" s="66"/>
      <c r="H25" s="67"/>
      <c r="I25" s="67"/>
      <c r="J25" s="68"/>
      <c r="K25" s="66"/>
      <c r="L25" s="67"/>
      <c r="M25" s="67"/>
      <c r="N25" s="68"/>
      <c r="O25" s="66"/>
      <c r="P25" s="67"/>
      <c r="Q25" s="67"/>
      <c r="R25" s="68"/>
      <c r="S25" s="64"/>
    </row>
    <row r="26" spans="1:24" ht="13.5" thickBot="1" x14ac:dyDescent="0.25">
      <c r="A26" s="1"/>
      <c r="B26" s="69" t="s">
        <v>304</v>
      </c>
      <c r="C26" s="70">
        <f t="shared" ref="C26:R26" si="0">SUM(C3:C20)</f>
        <v>22</v>
      </c>
      <c r="D26" s="70">
        <f t="shared" si="0"/>
        <v>4</v>
      </c>
      <c r="E26" s="70">
        <f t="shared" si="0"/>
        <v>12</v>
      </c>
      <c r="F26" s="70">
        <f t="shared" si="0"/>
        <v>9</v>
      </c>
      <c r="G26" s="70">
        <f t="shared" si="0"/>
        <v>20</v>
      </c>
      <c r="H26" s="70">
        <f t="shared" si="0"/>
        <v>2</v>
      </c>
      <c r="I26" s="70">
        <f t="shared" si="0"/>
        <v>13</v>
      </c>
      <c r="J26" s="70">
        <f t="shared" si="0"/>
        <v>2</v>
      </c>
      <c r="K26" s="70">
        <f t="shared" si="0"/>
        <v>27</v>
      </c>
      <c r="L26" s="70">
        <f t="shared" si="0"/>
        <v>9</v>
      </c>
      <c r="M26" s="70">
        <f t="shared" si="0"/>
        <v>8</v>
      </c>
      <c r="N26" s="70">
        <f t="shared" si="0"/>
        <v>8</v>
      </c>
      <c r="O26" s="70">
        <f t="shared" si="0"/>
        <v>19</v>
      </c>
      <c r="P26" s="70">
        <f t="shared" si="0"/>
        <v>1</v>
      </c>
      <c r="Q26" s="70">
        <f t="shared" si="0"/>
        <v>9</v>
      </c>
      <c r="R26" s="70">
        <f t="shared" si="0"/>
        <v>12</v>
      </c>
      <c r="S26" s="64"/>
    </row>
    <row r="27" spans="1:24" ht="13.5" thickBot="1" x14ac:dyDescent="0.25">
      <c r="A27" s="1"/>
      <c r="B27" s="69" t="s">
        <v>305</v>
      </c>
      <c r="C27" s="71">
        <f>C26</f>
        <v>22</v>
      </c>
      <c r="D27" s="71">
        <f>D26</f>
        <v>4</v>
      </c>
      <c r="E27" s="71">
        <f>E26</f>
        <v>12</v>
      </c>
      <c r="F27" s="71">
        <f>F26</f>
        <v>9</v>
      </c>
      <c r="G27" s="71">
        <f t="shared" ref="G27:R27" si="1">SUM(C27,G26)</f>
        <v>42</v>
      </c>
      <c r="H27" s="71">
        <f t="shared" si="1"/>
        <v>6</v>
      </c>
      <c r="I27" s="71">
        <f t="shared" si="1"/>
        <v>25</v>
      </c>
      <c r="J27" s="71">
        <f t="shared" si="1"/>
        <v>11</v>
      </c>
      <c r="K27" s="71">
        <f t="shared" si="1"/>
        <v>69</v>
      </c>
      <c r="L27" s="71">
        <f t="shared" si="1"/>
        <v>15</v>
      </c>
      <c r="M27" s="71">
        <f t="shared" si="1"/>
        <v>33</v>
      </c>
      <c r="N27" s="71">
        <f t="shared" si="1"/>
        <v>19</v>
      </c>
      <c r="O27" s="72">
        <f t="shared" si="1"/>
        <v>88</v>
      </c>
      <c r="P27" s="71">
        <f t="shared" si="1"/>
        <v>16</v>
      </c>
      <c r="Q27" s="71">
        <f t="shared" si="1"/>
        <v>42</v>
      </c>
      <c r="R27" s="73">
        <f t="shared" si="1"/>
        <v>31</v>
      </c>
      <c r="S27" s="64"/>
    </row>
    <row r="28" spans="1:24" ht="13.5" thickBot="1" x14ac:dyDescent="0.25">
      <c r="A28" s="74"/>
      <c r="B28" s="75" t="s">
        <v>306</v>
      </c>
      <c r="C28" s="76"/>
      <c r="D28" s="77"/>
      <c r="E28" s="77">
        <v>0</v>
      </c>
      <c r="F28" s="77"/>
      <c r="G28" s="76"/>
      <c r="H28" s="77"/>
      <c r="I28" s="77">
        <v>0</v>
      </c>
      <c r="J28" s="77"/>
      <c r="K28" s="76"/>
      <c r="L28" s="77"/>
      <c r="M28" s="77">
        <v>0</v>
      </c>
      <c r="N28" s="77"/>
      <c r="O28" s="76"/>
      <c r="P28" s="77"/>
      <c r="Q28" s="77">
        <v>0</v>
      </c>
      <c r="R28" s="77"/>
      <c r="S28" s="78"/>
    </row>
    <row r="29" spans="1:24" ht="13.5" customHeight="1" thickBot="1" x14ac:dyDescent="0.3">
      <c r="A29" s="43" t="s">
        <v>289</v>
      </c>
      <c r="B29" s="44" t="s">
        <v>290</v>
      </c>
      <c r="C29" s="193" t="s">
        <v>243</v>
      </c>
      <c r="D29" s="187"/>
      <c r="E29" s="188"/>
      <c r="F29" s="45">
        <v>4</v>
      </c>
      <c r="G29" s="193" t="s">
        <v>246</v>
      </c>
      <c r="H29" s="187"/>
      <c r="I29" s="188"/>
      <c r="J29" s="45">
        <v>1</v>
      </c>
      <c r="K29" s="193" t="s">
        <v>252</v>
      </c>
      <c r="L29" s="187"/>
      <c r="M29" s="188"/>
      <c r="N29" s="45">
        <v>4</v>
      </c>
      <c r="O29" s="193" t="s">
        <v>253</v>
      </c>
      <c r="P29" s="187"/>
      <c r="Q29" s="188"/>
      <c r="R29" s="170">
        <v>6</v>
      </c>
      <c r="S29" s="79"/>
      <c r="U29" s="80"/>
      <c r="V29" s="81"/>
      <c r="W29" s="80"/>
      <c r="X29" s="80"/>
    </row>
    <row r="30" spans="1:24" ht="13.5" thickBot="1" x14ac:dyDescent="0.25">
      <c r="A30" s="47" t="s">
        <v>291</v>
      </c>
      <c r="B30" s="44" t="s">
        <v>292</v>
      </c>
      <c r="C30" s="48" t="s">
        <v>0</v>
      </c>
      <c r="D30" s="48" t="s">
        <v>1</v>
      </c>
      <c r="E30" s="48" t="s">
        <v>2</v>
      </c>
      <c r="F30" s="48" t="s">
        <v>3</v>
      </c>
      <c r="G30" s="48" t="s">
        <v>0</v>
      </c>
      <c r="H30" s="48" t="s">
        <v>1</v>
      </c>
      <c r="I30" s="48" t="s">
        <v>2</v>
      </c>
      <c r="J30" s="48" t="s">
        <v>3</v>
      </c>
      <c r="K30" s="48" t="s">
        <v>0</v>
      </c>
      <c r="L30" s="48" t="s">
        <v>1</v>
      </c>
      <c r="M30" s="48" t="s">
        <v>2</v>
      </c>
      <c r="N30" s="48" t="s">
        <v>3</v>
      </c>
      <c r="O30" s="82" t="s">
        <v>0</v>
      </c>
      <c r="P30" s="48" t="s">
        <v>1</v>
      </c>
      <c r="Q30" s="48" t="s">
        <v>2</v>
      </c>
      <c r="R30" s="83" t="s">
        <v>3</v>
      </c>
      <c r="S30" s="49"/>
      <c r="U30" s="80"/>
      <c r="V30" s="80"/>
      <c r="W30" s="80"/>
      <c r="X30" s="80"/>
    </row>
    <row r="31" spans="1:24" x14ac:dyDescent="0.2">
      <c r="A31" s="50" t="str">
        <f t="shared" ref="A31:B46" si="2">A3</f>
        <v>3</v>
      </c>
      <c r="B31" s="51" t="str">
        <f t="shared" si="2"/>
        <v>Steve Guerra</v>
      </c>
      <c r="C31" s="52">
        <v>3</v>
      </c>
      <c r="D31" s="53">
        <v>0</v>
      </c>
      <c r="E31" s="53">
        <v>0</v>
      </c>
      <c r="F31" s="54">
        <v>0</v>
      </c>
      <c r="G31" s="52">
        <v>4</v>
      </c>
      <c r="H31" s="53">
        <v>1</v>
      </c>
      <c r="I31" s="53">
        <v>0</v>
      </c>
      <c r="J31" s="54">
        <v>0</v>
      </c>
      <c r="K31" s="52">
        <v>3</v>
      </c>
      <c r="L31" s="53">
        <v>0</v>
      </c>
      <c r="M31" s="53">
        <v>0</v>
      </c>
      <c r="N31" s="54">
        <v>2</v>
      </c>
      <c r="O31" s="87">
        <v>4</v>
      </c>
      <c r="P31" s="53">
        <v>0</v>
      </c>
      <c r="Q31" s="53">
        <v>3</v>
      </c>
      <c r="R31" s="89">
        <v>2</v>
      </c>
      <c r="S31" s="55"/>
      <c r="U31" s="2"/>
      <c r="V31" s="85"/>
      <c r="W31" s="2"/>
      <c r="X31" s="80"/>
    </row>
    <row r="32" spans="1:24" ht="12.75" customHeight="1" x14ac:dyDescent="0.2">
      <c r="A32" s="50" t="str">
        <f t="shared" si="2"/>
        <v>32</v>
      </c>
      <c r="B32" s="51" t="str">
        <f t="shared" si="2"/>
        <v>Matt McCoy</v>
      </c>
      <c r="C32" s="52">
        <v>3</v>
      </c>
      <c r="D32" s="53">
        <v>1</v>
      </c>
      <c r="E32" s="53">
        <v>1</v>
      </c>
      <c r="F32" s="54">
        <v>0</v>
      </c>
      <c r="G32" s="52">
        <v>4</v>
      </c>
      <c r="H32" s="53">
        <v>0</v>
      </c>
      <c r="I32" s="53">
        <v>0</v>
      </c>
      <c r="J32" s="54">
        <v>0</v>
      </c>
      <c r="K32" s="52">
        <v>4</v>
      </c>
      <c r="L32" s="53">
        <v>1</v>
      </c>
      <c r="M32" s="53">
        <v>1</v>
      </c>
      <c r="N32" s="54">
        <v>1</v>
      </c>
      <c r="O32" s="87">
        <v>3</v>
      </c>
      <c r="P32" s="53">
        <v>0</v>
      </c>
      <c r="Q32" s="53">
        <v>1</v>
      </c>
      <c r="R32" s="89">
        <v>1</v>
      </c>
      <c r="S32" s="55"/>
      <c r="U32" s="3"/>
      <c r="V32" s="80"/>
      <c r="W32" s="80"/>
      <c r="X32" s="80"/>
    </row>
    <row r="33" spans="1:24" ht="12.75" customHeight="1" x14ac:dyDescent="0.2">
      <c r="A33" s="50" t="str">
        <f t="shared" si="2"/>
        <v>42</v>
      </c>
      <c r="B33" s="51" t="str">
        <f t="shared" si="2"/>
        <v>Chris Peterson</v>
      </c>
      <c r="C33" s="52">
        <v>3</v>
      </c>
      <c r="D33" s="53">
        <v>0</v>
      </c>
      <c r="E33" s="53">
        <v>1</v>
      </c>
      <c r="F33" s="54">
        <v>0</v>
      </c>
      <c r="G33" s="52"/>
      <c r="H33" s="53"/>
      <c r="I33" s="53"/>
      <c r="J33" s="54"/>
      <c r="K33" s="52">
        <v>1</v>
      </c>
      <c r="L33" s="53">
        <v>0</v>
      </c>
      <c r="M33" s="53">
        <v>1</v>
      </c>
      <c r="N33" s="54">
        <v>0</v>
      </c>
      <c r="O33" s="87"/>
      <c r="P33" s="53"/>
      <c r="Q33" s="53"/>
      <c r="R33" s="89"/>
      <c r="S33" s="55"/>
      <c r="U33" s="3"/>
      <c r="V33" s="80"/>
      <c r="W33" s="80"/>
      <c r="X33" s="80"/>
    </row>
    <row r="34" spans="1:24" ht="12.75" customHeight="1" x14ac:dyDescent="0.2">
      <c r="A34" s="50" t="str">
        <f t="shared" si="2"/>
        <v>11</v>
      </c>
      <c r="B34" s="51" t="str">
        <f t="shared" si="2"/>
        <v>Evan Van Duyne</v>
      </c>
      <c r="C34" s="52">
        <v>4</v>
      </c>
      <c r="D34" s="53">
        <v>1</v>
      </c>
      <c r="E34" s="53">
        <v>2</v>
      </c>
      <c r="F34" s="54">
        <v>6</v>
      </c>
      <c r="G34" s="52">
        <v>4</v>
      </c>
      <c r="H34" s="53">
        <v>1</v>
      </c>
      <c r="I34" s="53">
        <v>1</v>
      </c>
      <c r="J34" s="54">
        <v>3</v>
      </c>
      <c r="K34" s="52">
        <v>4</v>
      </c>
      <c r="L34" s="53">
        <v>1</v>
      </c>
      <c r="M34" s="53">
        <v>3</v>
      </c>
      <c r="N34" s="54">
        <v>6</v>
      </c>
      <c r="O34" s="87">
        <v>3</v>
      </c>
      <c r="P34" s="53">
        <v>2</v>
      </c>
      <c r="Q34" s="53">
        <v>1</v>
      </c>
      <c r="R34" s="89">
        <v>10</v>
      </c>
      <c r="S34" s="55"/>
      <c r="U34" s="3"/>
      <c r="V34" s="80"/>
      <c r="W34" s="86"/>
      <c r="X34" s="80"/>
    </row>
    <row r="35" spans="1:24" ht="12.75" customHeight="1" x14ac:dyDescent="0.2">
      <c r="A35" s="50" t="str">
        <f t="shared" si="2"/>
        <v>5</v>
      </c>
      <c r="B35" s="51" t="str">
        <f t="shared" si="2"/>
        <v>Patrick Lemke</v>
      </c>
      <c r="C35" s="52">
        <v>2</v>
      </c>
      <c r="D35" s="53">
        <v>0</v>
      </c>
      <c r="E35" s="53">
        <v>0</v>
      </c>
      <c r="F35" s="54">
        <v>1</v>
      </c>
      <c r="G35" s="52">
        <v>4</v>
      </c>
      <c r="H35" s="53">
        <v>1</v>
      </c>
      <c r="I35" s="53">
        <v>1</v>
      </c>
      <c r="J35" s="54">
        <v>1</v>
      </c>
      <c r="K35" s="52">
        <v>3</v>
      </c>
      <c r="L35" s="53">
        <v>2</v>
      </c>
      <c r="M35" s="53">
        <v>0</v>
      </c>
      <c r="N35" s="54">
        <v>0</v>
      </c>
      <c r="O35" s="87">
        <v>3</v>
      </c>
      <c r="P35" s="53">
        <v>0</v>
      </c>
      <c r="Q35" s="53">
        <v>0</v>
      </c>
      <c r="R35" s="89">
        <v>0</v>
      </c>
      <c r="S35" s="55"/>
      <c r="U35" s="3"/>
      <c r="V35" s="80"/>
      <c r="W35" s="86"/>
      <c r="X35" s="80"/>
    </row>
    <row r="36" spans="1:24" ht="12.75" customHeight="1" x14ac:dyDescent="0.2">
      <c r="A36" s="50" t="str">
        <f t="shared" si="2"/>
        <v>21</v>
      </c>
      <c r="B36" s="51" t="str">
        <f t="shared" si="2"/>
        <v>Josh Xiong</v>
      </c>
      <c r="C36" s="52">
        <v>1</v>
      </c>
      <c r="D36" s="53">
        <v>0</v>
      </c>
      <c r="E36" s="53">
        <v>0</v>
      </c>
      <c r="F36" s="54">
        <v>0</v>
      </c>
      <c r="G36" s="52">
        <v>4</v>
      </c>
      <c r="H36" s="53">
        <v>0</v>
      </c>
      <c r="I36" s="53">
        <v>2</v>
      </c>
      <c r="J36" s="54">
        <v>5</v>
      </c>
      <c r="K36" s="52">
        <v>3</v>
      </c>
      <c r="L36" s="53">
        <v>1</v>
      </c>
      <c r="M36" s="53">
        <v>1</v>
      </c>
      <c r="N36" s="54">
        <v>1</v>
      </c>
      <c r="O36" s="87">
        <v>3</v>
      </c>
      <c r="P36" s="53">
        <v>1</v>
      </c>
      <c r="Q36" s="53">
        <v>1</v>
      </c>
      <c r="R36" s="89">
        <v>1</v>
      </c>
      <c r="S36" s="55" t="s">
        <v>297</v>
      </c>
      <c r="U36" s="3"/>
      <c r="V36" s="80"/>
      <c r="W36" s="86"/>
      <c r="X36" s="80"/>
    </row>
    <row r="37" spans="1:24" ht="12.75" customHeight="1" x14ac:dyDescent="0.2">
      <c r="A37" s="50" t="str">
        <f t="shared" si="2"/>
        <v>33</v>
      </c>
      <c r="B37" s="51" t="str">
        <f t="shared" si="2"/>
        <v>Gary Boettcher</v>
      </c>
      <c r="C37" s="52"/>
      <c r="D37" s="53"/>
      <c r="E37" s="53"/>
      <c r="F37" s="54"/>
      <c r="G37" s="52"/>
      <c r="H37" s="53"/>
      <c r="I37" s="53"/>
      <c r="J37" s="54"/>
      <c r="K37" s="52"/>
      <c r="L37" s="53"/>
      <c r="M37" s="53"/>
      <c r="N37" s="54"/>
      <c r="O37" s="87"/>
      <c r="P37" s="53"/>
      <c r="Q37" s="53"/>
      <c r="R37" s="89"/>
      <c r="S37" s="55"/>
      <c r="U37" s="3"/>
      <c r="V37" s="80"/>
      <c r="W37" s="86"/>
      <c r="X37" s="80"/>
    </row>
    <row r="38" spans="1:24" ht="12.75" customHeight="1" x14ac:dyDescent="0.2">
      <c r="A38" s="50" t="str">
        <f t="shared" si="2"/>
        <v>9</v>
      </c>
      <c r="B38" s="51" t="str">
        <f t="shared" si="2"/>
        <v>Riley Schmitz</v>
      </c>
      <c r="C38" s="52">
        <v>0</v>
      </c>
      <c r="D38" s="53">
        <v>0</v>
      </c>
      <c r="E38" s="53">
        <v>0</v>
      </c>
      <c r="F38" s="54">
        <v>0</v>
      </c>
      <c r="G38" s="52"/>
      <c r="H38" s="53"/>
      <c r="I38" s="53"/>
      <c r="J38" s="54"/>
      <c r="K38" s="52">
        <v>0</v>
      </c>
      <c r="L38" s="53">
        <v>0</v>
      </c>
      <c r="M38" s="53">
        <v>0</v>
      </c>
      <c r="N38" s="54">
        <v>0</v>
      </c>
      <c r="O38" s="87">
        <v>1</v>
      </c>
      <c r="P38" s="53">
        <v>0</v>
      </c>
      <c r="Q38" s="53">
        <v>0</v>
      </c>
      <c r="R38" s="89">
        <v>0</v>
      </c>
      <c r="S38" s="55"/>
      <c r="U38" s="3"/>
      <c r="V38" s="80"/>
      <c r="W38" s="86"/>
      <c r="X38" s="80"/>
    </row>
    <row r="39" spans="1:24" ht="12.75" customHeight="1" x14ac:dyDescent="0.2">
      <c r="A39" s="50" t="str">
        <f t="shared" si="2"/>
        <v>14</v>
      </c>
      <c r="B39" s="51" t="str">
        <f t="shared" si="2"/>
        <v>Robert Moore</v>
      </c>
      <c r="C39" s="52"/>
      <c r="D39" s="53"/>
      <c r="E39" s="53"/>
      <c r="F39" s="54"/>
      <c r="G39" s="52"/>
      <c r="H39" s="53"/>
      <c r="I39" s="53"/>
      <c r="J39" s="54"/>
      <c r="K39" s="52"/>
      <c r="L39" s="53"/>
      <c r="M39" s="53"/>
      <c r="N39" s="54"/>
      <c r="O39" s="87"/>
      <c r="P39" s="53"/>
      <c r="Q39" s="53"/>
      <c r="R39" s="89"/>
      <c r="S39" s="55"/>
      <c r="U39" s="3"/>
      <c r="V39" s="80"/>
      <c r="W39" s="86"/>
      <c r="X39" s="80"/>
    </row>
    <row r="40" spans="1:24" ht="12.75" customHeight="1" x14ac:dyDescent="0.2">
      <c r="A40" s="50" t="str">
        <f t="shared" si="2"/>
        <v>23</v>
      </c>
      <c r="B40" s="51" t="str">
        <f t="shared" si="2"/>
        <v>Jamison Christopher</v>
      </c>
      <c r="C40" s="52"/>
      <c r="D40" s="53"/>
      <c r="E40" s="53"/>
      <c r="F40" s="54"/>
      <c r="G40" s="52"/>
      <c r="H40" s="53"/>
      <c r="I40" s="53"/>
      <c r="J40" s="54"/>
      <c r="K40" s="52"/>
      <c r="L40" s="53"/>
      <c r="M40" s="53"/>
      <c r="N40" s="54"/>
      <c r="O40" s="87">
        <v>1</v>
      </c>
      <c r="P40" s="53">
        <v>0</v>
      </c>
      <c r="Q40" s="53">
        <v>1</v>
      </c>
      <c r="R40" s="89">
        <v>0</v>
      </c>
      <c r="S40" s="55"/>
      <c r="U40" s="3"/>
      <c r="V40" s="80"/>
      <c r="W40" s="86"/>
      <c r="X40" s="80"/>
    </row>
    <row r="41" spans="1:24" ht="12.75" customHeight="1" x14ac:dyDescent="0.2">
      <c r="A41" s="50" t="str">
        <f t="shared" si="2"/>
        <v>15</v>
      </c>
      <c r="B41" s="51" t="str">
        <f t="shared" si="2"/>
        <v>Ben Goodrich</v>
      </c>
      <c r="C41" s="52">
        <v>4</v>
      </c>
      <c r="D41" s="53">
        <v>3</v>
      </c>
      <c r="E41" s="53">
        <v>1</v>
      </c>
      <c r="F41" s="54">
        <v>0</v>
      </c>
      <c r="G41" s="52">
        <v>4</v>
      </c>
      <c r="H41" s="53">
        <v>3</v>
      </c>
      <c r="I41" s="53">
        <v>1</v>
      </c>
      <c r="J41" s="54">
        <v>1</v>
      </c>
      <c r="K41" s="52">
        <v>4</v>
      </c>
      <c r="L41" s="53">
        <v>2</v>
      </c>
      <c r="M41" s="53">
        <v>2</v>
      </c>
      <c r="N41" s="54">
        <v>1</v>
      </c>
      <c r="O41" s="87">
        <v>4</v>
      </c>
      <c r="P41" s="53">
        <v>1</v>
      </c>
      <c r="Q41" s="53">
        <v>2</v>
      </c>
      <c r="R41" s="89">
        <v>1</v>
      </c>
      <c r="S41" s="55"/>
      <c r="U41" s="3"/>
      <c r="V41" s="80"/>
      <c r="W41" s="86"/>
      <c r="X41" s="80"/>
    </row>
    <row r="42" spans="1:24" x14ac:dyDescent="0.2">
      <c r="A42" s="50">
        <f t="shared" si="2"/>
        <v>0</v>
      </c>
      <c r="B42" s="51">
        <f t="shared" si="2"/>
        <v>0</v>
      </c>
      <c r="C42" s="52"/>
      <c r="D42" s="53"/>
      <c r="E42" s="53"/>
      <c r="F42" s="54"/>
      <c r="G42" s="52"/>
      <c r="H42" s="53"/>
      <c r="I42" s="53"/>
      <c r="J42" s="54"/>
      <c r="K42" s="52"/>
      <c r="L42" s="53"/>
      <c r="M42" s="53"/>
      <c r="N42" s="54"/>
      <c r="O42" s="87"/>
      <c r="P42" s="53"/>
      <c r="Q42" s="53"/>
      <c r="R42" s="89"/>
      <c r="S42" s="55"/>
      <c r="U42" s="3"/>
      <c r="V42" s="80"/>
      <c r="W42" s="80"/>
      <c r="X42" s="80"/>
    </row>
    <row r="43" spans="1:24" x14ac:dyDescent="0.2">
      <c r="A43" s="50">
        <f t="shared" si="2"/>
        <v>0</v>
      </c>
      <c r="B43" s="51">
        <f t="shared" si="2"/>
        <v>0</v>
      </c>
      <c r="C43" s="52"/>
      <c r="D43" s="53"/>
      <c r="E43" s="53"/>
      <c r="F43" s="54"/>
      <c r="G43" s="52"/>
      <c r="H43" s="53"/>
      <c r="I43" s="53"/>
      <c r="J43" s="54"/>
      <c r="K43" s="52"/>
      <c r="L43" s="53"/>
      <c r="M43" s="53"/>
      <c r="N43" s="54"/>
      <c r="O43" s="87"/>
      <c r="P43" s="53"/>
      <c r="Q43" s="53"/>
      <c r="R43" s="89"/>
      <c r="S43" s="55"/>
      <c r="U43" s="3"/>
      <c r="V43" s="80"/>
      <c r="W43" s="80"/>
      <c r="X43" s="80"/>
    </row>
    <row r="44" spans="1:24" x14ac:dyDescent="0.2">
      <c r="A44" s="50">
        <f t="shared" si="2"/>
        <v>0</v>
      </c>
      <c r="B44" s="51">
        <f t="shared" si="2"/>
        <v>0</v>
      </c>
      <c r="C44" s="52"/>
      <c r="D44" s="53"/>
      <c r="E44" s="53"/>
      <c r="F44" s="54"/>
      <c r="G44" s="52"/>
      <c r="H44" s="53"/>
      <c r="I44" s="53"/>
      <c r="J44" s="54"/>
      <c r="K44" s="52"/>
      <c r="L44" s="53"/>
      <c r="M44" s="53"/>
      <c r="N44" s="54"/>
      <c r="O44" s="87"/>
      <c r="P44" s="53"/>
      <c r="Q44" s="53"/>
      <c r="R44" s="89"/>
      <c r="S44" s="55" t="s">
        <v>297</v>
      </c>
      <c r="U44" s="3"/>
      <c r="V44" s="80"/>
      <c r="W44" s="80"/>
      <c r="X44" s="80"/>
    </row>
    <row r="45" spans="1:24" x14ac:dyDescent="0.2">
      <c r="A45" s="50">
        <f t="shared" si="2"/>
        <v>0</v>
      </c>
      <c r="B45" s="90">
        <f t="shared" si="2"/>
        <v>0</v>
      </c>
      <c r="C45" s="52"/>
      <c r="D45" s="53"/>
      <c r="E45" s="53"/>
      <c r="F45" s="54"/>
      <c r="G45" s="52"/>
      <c r="H45" s="53"/>
      <c r="I45" s="53"/>
      <c r="J45" s="54"/>
      <c r="K45" s="52"/>
      <c r="L45" s="53"/>
      <c r="M45" s="53"/>
      <c r="N45" s="54"/>
      <c r="O45" s="87"/>
      <c r="P45" s="53"/>
      <c r="Q45" s="53"/>
      <c r="R45" s="54"/>
      <c r="S45" s="55"/>
      <c r="U45" s="3"/>
      <c r="V45" s="80"/>
      <c r="W45" s="80"/>
      <c r="X45" s="80"/>
    </row>
    <row r="46" spans="1:24" x14ac:dyDescent="0.2">
      <c r="A46" s="50">
        <f t="shared" si="2"/>
        <v>0</v>
      </c>
      <c r="B46" s="51">
        <f t="shared" si="2"/>
        <v>0</v>
      </c>
      <c r="C46" s="52"/>
      <c r="D46" s="53"/>
      <c r="E46" s="53"/>
      <c r="F46" s="54"/>
      <c r="G46" s="52"/>
      <c r="H46" s="53"/>
      <c r="I46" s="53"/>
      <c r="J46" s="54"/>
      <c r="K46" s="52"/>
      <c r="L46" s="53"/>
      <c r="M46" s="53"/>
      <c r="N46" s="54"/>
      <c r="O46" s="87"/>
      <c r="P46" s="53"/>
      <c r="Q46" s="53"/>
      <c r="R46" s="54"/>
      <c r="S46" s="55"/>
      <c r="U46" s="3"/>
      <c r="V46" s="80"/>
      <c r="W46" s="80"/>
      <c r="X46" s="80"/>
    </row>
    <row r="47" spans="1:24" x14ac:dyDescent="0.2">
      <c r="A47" s="50">
        <f t="shared" ref="A47:B48" si="3">A19</f>
        <v>0</v>
      </c>
      <c r="B47" s="51">
        <f t="shared" si="3"/>
        <v>0</v>
      </c>
      <c r="C47" s="52"/>
      <c r="D47" s="53"/>
      <c r="E47" s="53"/>
      <c r="F47" s="54"/>
      <c r="G47" s="52"/>
      <c r="H47" s="53"/>
      <c r="I47" s="53"/>
      <c r="J47" s="54"/>
      <c r="K47" s="52"/>
      <c r="L47" s="53"/>
      <c r="M47" s="53"/>
      <c r="N47" s="54"/>
      <c r="O47" s="87"/>
      <c r="P47" s="53"/>
      <c r="Q47" s="53"/>
      <c r="R47" s="54"/>
      <c r="S47" s="55"/>
      <c r="U47" s="3"/>
      <c r="V47" s="80"/>
      <c r="W47" s="80"/>
      <c r="X47" s="80"/>
    </row>
    <row r="48" spans="1:24" x14ac:dyDescent="0.2">
      <c r="A48" s="50">
        <f t="shared" si="3"/>
        <v>0</v>
      </c>
      <c r="B48" s="51">
        <f t="shared" si="3"/>
        <v>0</v>
      </c>
      <c r="C48" s="52"/>
      <c r="D48" s="53"/>
      <c r="E48" s="53"/>
      <c r="F48" s="54"/>
      <c r="G48" s="52"/>
      <c r="H48" s="53"/>
      <c r="I48" s="53"/>
      <c r="J48" s="54"/>
      <c r="K48" s="52"/>
      <c r="L48" s="53"/>
      <c r="M48" s="53"/>
      <c r="N48" s="54"/>
      <c r="O48" s="87"/>
      <c r="P48" s="53"/>
      <c r="Q48" s="53"/>
      <c r="R48" s="54"/>
      <c r="S48" s="55"/>
      <c r="U48" s="3"/>
      <c r="V48" s="80"/>
      <c r="W48" s="80"/>
      <c r="X48" s="80"/>
    </row>
    <row r="49" spans="1:30" ht="13.5" thickBot="1" x14ac:dyDescent="0.25">
      <c r="A49" s="50"/>
      <c r="B49" s="56"/>
      <c r="C49" s="57"/>
      <c r="D49" s="58"/>
      <c r="E49" s="58"/>
      <c r="F49" s="59"/>
      <c r="G49" s="57"/>
      <c r="H49" s="58"/>
      <c r="I49" s="58"/>
      <c r="J49" s="59"/>
      <c r="K49" s="57"/>
      <c r="L49" s="58"/>
      <c r="M49" s="58"/>
      <c r="N49" s="59"/>
      <c r="O49" s="91"/>
      <c r="P49" s="58"/>
      <c r="Q49" s="58"/>
      <c r="R49" s="92"/>
      <c r="S49" s="55"/>
      <c r="U49" s="3"/>
      <c r="V49" s="80"/>
      <c r="W49" s="80"/>
      <c r="X49" s="80"/>
    </row>
    <row r="50" spans="1:30" x14ac:dyDescent="0.2">
      <c r="A50" s="1" t="s">
        <v>4</v>
      </c>
      <c r="B50" s="93" t="str">
        <f>B22</f>
        <v>Dan Eliason</v>
      </c>
      <c r="C50" s="61">
        <v>20</v>
      </c>
      <c r="D50" s="62">
        <v>5</v>
      </c>
      <c r="E50" s="62">
        <v>5</v>
      </c>
      <c r="F50" s="63">
        <v>7</v>
      </c>
      <c r="G50" s="61">
        <v>24</v>
      </c>
      <c r="H50" s="62">
        <v>6</v>
      </c>
      <c r="I50" s="62">
        <v>5</v>
      </c>
      <c r="J50" s="63">
        <v>10</v>
      </c>
      <c r="K50" s="61">
        <v>22</v>
      </c>
      <c r="L50" s="62">
        <v>7</v>
      </c>
      <c r="M50" s="62">
        <v>8</v>
      </c>
      <c r="N50" s="63">
        <v>11</v>
      </c>
      <c r="O50" s="61">
        <v>22</v>
      </c>
      <c r="P50" s="62">
        <v>4</v>
      </c>
      <c r="Q50" s="62">
        <v>9</v>
      </c>
      <c r="R50" s="94">
        <v>15</v>
      </c>
      <c r="S50" s="64"/>
      <c r="U50" s="80"/>
      <c r="V50" s="80"/>
      <c r="W50" s="80"/>
      <c r="X50" s="80"/>
    </row>
    <row r="51" spans="1:30" x14ac:dyDescent="0.2">
      <c r="A51" s="1"/>
      <c r="B51" s="95">
        <f>B23</f>
        <v>0</v>
      </c>
      <c r="C51" s="66"/>
      <c r="D51" s="67"/>
      <c r="E51" s="67"/>
      <c r="F51" s="68"/>
      <c r="G51" s="66"/>
      <c r="H51" s="67"/>
      <c r="I51" s="67"/>
      <c r="J51" s="68"/>
      <c r="K51" s="66"/>
      <c r="L51" s="67"/>
      <c r="M51" s="67"/>
      <c r="N51" s="68"/>
      <c r="O51" s="66"/>
      <c r="P51" s="67"/>
      <c r="Q51" s="67"/>
      <c r="R51" s="68"/>
      <c r="S51" s="64"/>
      <c r="U51" s="80"/>
      <c r="V51" s="80"/>
      <c r="W51" s="80"/>
      <c r="X51" s="80"/>
    </row>
    <row r="52" spans="1:30" x14ac:dyDescent="0.2">
      <c r="A52" s="1"/>
      <c r="B52" s="95">
        <f>B24</f>
        <v>0</v>
      </c>
      <c r="C52" s="66"/>
      <c r="D52" s="67"/>
      <c r="E52" s="67"/>
      <c r="F52" s="68"/>
      <c r="G52" s="66"/>
      <c r="H52" s="67"/>
      <c r="I52" s="67"/>
      <c r="J52" s="68"/>
      <c r="K52" s="66"/>
      <c r="L52" s="67"/>
      <c r="M52" s="67"/>
      <c r="N52" s="68"/>
      <c r="O52" s="66"/>
      <c r="P52" s="67"/>
      <c r="Q52" s="67"/>
      <c r="R52" s="68"/>
      <c r="S52" s="64"/>
      <c r="U52" s="80"/>
      <c r="V52" s="80"/>
      <c r="W52" s="80"/>
      <c r="X52" s="80"/>
    </row>
    <row r="53" spans="1:30" ht="13.5" thickBot="1" x14ac:dyDescent="0.25">
      <c r="A53" s="1"/>
      <c r="B53" s="95">
        <f>B25</f>
        <v>0</v>
      </c>
      <c r="C53" s="66"/>
      <c r="D53" s="67"/>
      <c r="E53" s="67"/>
      <c r="F53" s="68"/>
      <c r="G53" s="66"/>
      <c r="H53" s="67"/>
      <c r="I53" s="67"/>
      <c r="J53" s="68"/>
      <c r="K53" s="66"/>
      <c r="L53" s="67"/>
      <c r="M53" s="67"/>
      <c r="N53" s="68"/>
      <c r="O53" s="66"/>
      <c r="P53" s="67"/>
      <c r="Q53" s="67"/>
      <c r="R53" s="68"/>
      <c r="S53" s="64"/>
      <c r="U53" s="80"/>
      <c r="V53" s="80"/>
      <c r="W53" s="80"/>
      <c r="X53" s="80"/>
    </row>
    <row r="54" spans="1:30" ht="13.5" thickBot="1" x14ac:dyDescent="0.25">
      <c r="A54" s="1"/>
      <c r="B54" s="69" t="s">
        <v>304</v>
      </c>
      <c r="C54" s="70">
        <f t="shared" ref="C54:R54" si="4">SUM(C31:C48)</f>
        <v>20</v>
      </c>
      <c r="D54" s="70">
        <f t="shared" si="4"/>
        <v>5</v>
      </c>
      <c r="E54" s="70">
        <f t="shared" si="4"/>
        <v>5</v>
      </c>
      <c r="F54" s="70">
        <f t="shared" si="4"/>
        <v>7</v>
      </c>
      <c r="G54" s="70">
        <f t="shared" si="4"/>
        <v>24</v>
      </c>
      <c r="H54" s="70">
        <f t="shared" si="4"/>
        <v>6</v>
      </c>
      <c r="I54" s="70">
        <f t="shared" si="4"/>
        <v>5</v>
      </c>
      <c r="J54" s="70">
        <f t="shared" si="4"/>
        <v>10</v>
      </c>
      <c r="K54" s="70">
        <f t="shared" si="4"/>
        <v>22</v>
      </c>
      <c r="L54" s="70">
        <f t="shared" si="4"/>
        <v>7</v>
      </c>
      <c r="M54" s="70">
        <f t="shared" si="4"/>
        <v>8</v>
      </c>
      <c r="N54" s="70">
        <f t="shared" si="4"/>
        <v>11</v>
      </c>
      <c r="O54" s="70">
        <f t="shared" si="4"/>
        <v>22</v>
      </c>
      <c r="P54" s="70">
        <f t="shared" si="4"/>
        <v>4</v>
      </c>
      <c r="Q54" s="70">
        <f t="shared" si="4"/>
        <v>9</v>
      </c>
      <c r="R54" s="70">
        <f t="shared" si="4"/>
        <v>15</v>
      </c>
      <c r="S54" s="64"/>
      <c r="U54" s="80"/>
      <c r="V54" s="80"/>
      <c r="W54" s="80"/>
      <c r="X54" s="80"/>
    </row>
    <row r="55" spans="1:30" ht="13.5" thickBot="1" x14ac:dyDescent="0.25">
      <c r="A55" s="1"/>
      <c r="B55" s="69" t="s">
        <v>305</v>
      </c>
      <c r="C55" s="71">
        <f>SUM(O27,C54)</f>
        <v>108</v>
      </c>
      <c r="D55" s="71">
        <f>SUM(P27,D54)</f>
        <v>21</v>
      </c>
      <c r="E55" s="71">
        <f>SUM(Q27,E54)</f>
        <v>47</v>
      </c>
      <c r="F55" s="71">
        <f>SUM(R27,F54)</f>
        <v>38</v>
      </c>
      <c r="G55" s="71">
        <f t="shared" ref="G55:R55" si="5">SUM(C55,G54)</f>
        <v>132</v>
      </c>
      <c r="H55" s="71">
        <f t="shared" si="5"/>
        <v>27</v>
      </c>
      <c r="I55" s="71">
        <f t="shared" si="5"/>
        <v>52</v>
      </c>
      <c r="J55" s="71">
        <f t="shared" si="5"/>
        <v>48</v>
      </c>
      <c r="K55" s="71">
        <f t="shared" si="5"/>
        <v>154</v>
      </c>
      <c r="L55" s="71">
        <f t="shared" si="5"/>
        <v>34</v>
      </c>
      <c r="M55" s="71">
        <f t="shared" si="5"/>
        <v>60</v>
      </c>
      <c r="N55" s="71">
        <f t="shared" si="5"/>
        <v>59</v>
      </c>
      <c r="O55" s="72">
        <f t="shared" si="5"/>
        <v>176</v>
      </c>
      <c r="P55" s="71">
        <f t="shared" si="5"/>
        <v>38</v>
      </c>
      <c r="Q55" s="71">
        <f t="shared" si="5"/>
        <v>69</v>
      </c>
      <c r="R55" s="73">
        <f t="shared" si="5"/>
        <v>74</v>
      </c>
      <c r="S55" s="96"/>
      <c r="U55" s="80"/>
      <c r="V55" s="80"/>
      <c r="W55" s="80"/>
      <c r="X55" s="80"/>
    </row>
    <row r="56" spans="1:30" ht="13.5" thickBot="1" x14ac:dyDescent="0.25">
      <c r="A56" s="74"/>
      <c r="B56" s="75" t="s">
        <v>306</v>
      </c>
      <c r="C56" s="76"/>
      <c r="D56" s="77"/>
      <c r="E56" s="77"/>
      <c r="F56" s="77"/>
      <c r="G56" s="76"/>
      <c r="H56" s="77"/>
      <c r="I56" s="77"/>
      <c r="J56" s="77"/>
      <c r="K56" s="76"/>
      <c r="L56" s="77"/>
      <c r="M56" s="77"/>
      <c r="N56" s="77"/>
      <c r="O56" s="76"/>
      <c r="P56" s="77"/>
      <c r="Q56" s="77"/>
      <c r="R56" s="97"/>
      <c r="S56" s="98"/>
      <c r="V56" s="99" t="s">
        <v>307</v>
      </c>
    </row>
    <row r="57" spans="1:30" ht="13.5" thickBot="1" x14ac:dyDescent="0.25">
      <c r="A57" s="43" t="s">
        <v>289</v>
      </c>
      <c r="B57" s="69" t="s">
        <v>290</v>
      </c>
      <c r="C57" s="186" t="s">
        <v>257</v>
      </c>
      <c r="D57" s="187"/>
      <c r="E57" s="188"/>
      <c r="F57" s="100">
        <v>6</v>
      </c>
      <c r="G57" s="186"/>
      <c r="H57" s="187"/>
      <c r="I57" s="188"/>
      <c r="J57" s="100"/>
      <c r="K57" s="186"/>
      <c r="L57" s="187"/>
      <c r="M57" s="189"/>
      <c r="N57" s="101"/>
      <c r="O57" s="102" t="s">
        <v>308</v>
      </c>
      <c r="P57" s="103"/>
      <c r="Q57" s="45"/>
      <c r="R57" s="104">
        <f>SUM(F1,J1,N1,R1,F29,J29,N29,R29,F57,J57,N57)</f>
        <v>60</v>
      </c>
      <c r="S57" s="105" t="s">
        <v>309</v>
      </c>
    </row>
    <row r="58" spans="1:30" ht="13.5" thickBot="1" x14ac:dyDescent="0.25">
      <c r="A58" s="47" t="s">
        <v>291</v>
      </c>
      <c r="B58" s="44" t="s">
        <v>292</v>
      </c>
      <c r="C58" s="48" t="s">
        <v>0</v>
      </c>
      <c r="D58" s="48" t="s">
        <v>1</v>
      </c>
      <c r="E58" s="48" t="s">
        <v>2</v>
      </c>
      <c r="F58" s="48" t="s">
        <v>3</v>
      </c>
      <c r="G58" s="48" t="s">
        <v>0</v>
      </c>
      <c r="H58" s="48" t="s">
        <v>1</v>
      </c>
      <c r="I58" s="48" t="s">
        <v>2</v>
      </c>
      <c r="J58" s="48" t="s">
        <v>3</v>
      </c>
      <c r="K58" s="48" t="s">
        <v>0</v>
      </c>
      <c r="L58" s="48" t="s">
        <v>310</v>
      </c>
      <c r="M58" s="48" t="s">
        <v>2</v>
      </c>
      <c r="N58" s="48" t="s">
        <v>3</v>
      </c>
      <c r="O58" s="43" t="s">
        <v>0</v>
      </c>
      <c r="P58" s="43" t="s">
        <v>1</v>
      </c>
      <c r="Q58" s="43" t="s">
        <v>2</v>
      </c>
      <c r="R58" s="43" t="s">
        <v>3</v>
      </c>
      <c r="S58" s="106" t="s">
        <v>311</v>
      </c>
      <c r="U58" s="2" t="s">
        <v>312</v>
      </c>
      <c r="V58" s="67" t="s">
        <v>313</v>
      </c>
      <c r="W58" s="107" t="s">
        <v>3</v>
      </c>
      <c r="X58" s="107" t="s">
        <v>314</v>
      </c>
      <c r="Y58" s="107" t="s">
        <v>315</v>
      </c>
      <c r="Z58" s="107" t="s">
        <v>316</v>
      </c>
      <c r="AA58" s="107" t="s">
        <v>372</v>
      </c>
      <c r="AB58" s="107" t="s">
        <v>316</v>
      </c>
      <c r="AC58" s="107" t="s">
        <v>317</v>
      </c>
      <c r="AD58" s="108" t="s">
        <v>318</v>
      </c>
    </row>
    <row r="59" spans="1:30" ht="13.5" thickTop="1" x14ac:dyDescent="0.2">
      <c r="A59" s="50" t="str">
        <f t="shared" ref="A59:A76" si="6">A3</f>
        <v>3</v>
      </c>
      <c r="B59" s="51" t="str">
        <f t="shared" ref="B59:B76" si="7">B31</f>
        <v>Steve Guerra</v>
      </c>
      <c r="C59" s="52">
        <v>5</v>
      </c>
      <c r="D59" s="53">
        <v>2</v>
      </c>
      <c r="E59" s="53">
        <v>0</v>
      </c>
      <c r="F59" s="54">
        <v>1</v>
      </c>
      <c r="G59" s="52"/>
      <c r="H59" s="53"/>
      <c r="I59" s="53"/>
      <c r="J59" s="54"/>
      <c r="K59" s="52"/>
      <c r="L59" s="53"/>
      <c r="M59" s="53"/>
      <c r="N59" s="54"/>
      <c r="O59" s="109">
        <f>SUM(C3,G3,K3,O3,C31,G31,K31,O31,C59,G59,K59)</f>
        <v>30</v>
      </c>
      <c r="P59" s="110">
        <f>SUM(D3,H3,L3,P3,D31,H31,L31,P31,D59,H59,L59)</f>
        <v>7</v>
      </c>
      <c r="Q59" s="110">
        <f>SUM(E3,I3,M3,Q3,E31,I31,M31,Q31,E59,I59,M59)</f>
        <v>6</v>
      </c>
      <c r="R59" s="111">
        <f>SUM(F3,J3,N3,R3,F31,J31,N31,R31,F59,J59,N59)</f>
        <v>7</v>
      </c>
      <c r="S59" s="112">
        <f>IF(O59=0,0,AVERAGE(P59/O59))</f>
        <v>0.23333333333333334</v>
      </c>
      <c r="U59" s="3" t="s">
        <v>345</v>
      </c>
      <c r="V59" s="51" t="s">
        <v>138</v>
      </c>
      <c r="W59" s="113">
        <v>7</v>
      </c>
      <c r="X59" s="113">
        <v>7</v>
      </c>
      <c r="Y59" s="114">
        <v>0.23333333333333334</v>
      </c>
      <c r="Z59" s="114" t="s">
        <v>260</v>
      </c>
      <c r="AA59" s="114">
        <v>0.875</v>
      </c>
      <c r="AB59" s="114" t="s">
        <v>260</v>
      </c>
      <c r="AC59" s="113">
        <v>8</v>
      </c>
      <c r="AD59" s="115">
        <v>0.23333333333333334</v>
      </c>
    </row>
    <row r="60" spans="1:30" x14ac:dyDescent="0.2">
      <c r="A60" s="50" t="str">
        <f t="shared" si="6"/>
        <v>32</v>
      </c>
      <c r="B60" s="51" t="str">
        <f t="shared" si="7"/>
        <v>Matt McCoy</v>
      </c>
      <c r="C60" s="52">
        <v>4</v>
      </c>
      <c r="D60" s="53">
        <v>2</v>
      </c>
      <c r="E60" s="53">
        <v>1</v>
      </c>
      <c r="F60" s="54">
        <v>1</v>
      </c>
      <c r="G60" s="52"/>
      <c r="H60" s="53"/>
      <c r="I60" s="53"/>
      <c r="J60" s="54"/>
      <c r="K60" s="52"/>
      <c r="L60" s="53"/>
      <c r="M60" s="53"/>
      <c r="N60" s="54"/>
      <c r="O60" s="66">
        <f t="shared" ref="O60:R75" si="8">SUM(C4,G4,K4,O4,C32,G32,K32,O32,C60,G60,K60)</f>
        <v>25</v>
      </c>
      <c r="P60" s="67">
        <f t="shared" si="8"/>
        <v>5</v>
      </c>
      <c r="Q60" s="67">
        <f t="shared" si="8"/>
        <v>7</v>
      </c>
      <c r="R60" s="68">
        <f t="shared" si="8"/>
        <v>3</v>
      </c>
      <c r="S60" s="116">
        <f t="shared" ref="S60:S76" si="9">IF(O60=0,0,AVERAGE(P60/O60))</f>
        <v>0.2</v>
      </c>
      <c r="U60" s="3" t="s">
        <v>342</v>
      </c>
      <c r="V60" s="51" t="s">
        <v>64</v>
      </c>
      <c r="W60" s="113">
        <v>3</v>
      </c>
      <c r="X60" s="113">
        <v>3</v>
      </c>
      <c r="Y60" s="114">
        <v>0.2</v>
      </c>
      <c r="Z60" s="114" t="s">
        <v>260</v>
      </c>
      <c r="AA60" s="114">
        <v>0.375</v>
      </c>
      <c r="AB60" s="114" t="s">
        <v>260</v>
      </c>
      <c r="AC60" s="113">
        <v>8</v>
      </c>
      <c r="AD60" s="115">
        <v>0.2</v>
      </c>
    </row>
    <row r="61" spans="1:30" x14ac:dyDescent="0.2">
      <c r="A61" s="50" t="str">
        <f t="shared" si="6"/>
        <v>42</v>
      </c>
      <c r="B61" s="51" t="str">
        <f t="shared" si="7"/>
        <v>Chris Peterson</v>
      </c>
      <c r="C61" s="52">
        <v>2</v>
      </c>
      <c r="D61" s="53">
        <v>0</v>
      </c>
      <c r="E61" s="53">
        <v>0</v>
      </c>
      <c r="F61" s="54">
        <v>0</v>
      </c>
      <c r="G61" s="52"/>
      <c r="H61" s="53"/>
      <c r="I61" s="53"/>
      <c r="J61" s="54"/>
      <c r="K61" s="52"/>
      <c r="L61" s="53"/>
      <c r="M61" s="53"/>
      <c r="N61" s="54"/>
      <c r="O61" s="66">
        <f t="shared" si="8"/>
        <v>16</v>
      </c>
      <c r="P61" s="67">
        <f t="shared" si="8"/>
        <v>0</v>
      </c>
      <c r="Q61" s="67">
        <f t="shared" si="8"/>
        <v>10</v>
      </c>
      <c r="R61" s="68">
        <f t="shared" si="8"/>
        <v>5</v>
      </c>
      <c r="S61" s="116">
        <f t="shared" si="9"/>
        <v>0</v>
      </c>
      <c r="U61" s="3" t="s">
        <v>361</v>
      </c>
      <c r="V61" s="51" t="s">
        <v>109</v>
      </c>
      <c r="W61" s="113">
        <v>5</v>
      </c>
      <c r="X61" s="113">
        <v>5</v>
      </c>
      <c r="Y61" s="114">
        <v>0</v>
      </c>
      <c r="Z61" s="114" t="s">
        <v>265</v>
      </c>
      <c r="AA61" s="114">
        <v>0.7142857142857143</v>
      </c>
      <c r="AB61" s="114" t="s">
        <v>260</v>
      </c>
      <c r="AC61" s="113">
        <v>7</v>
      </c>
      <c r="AD61" s="115">
        <v>0</v>
      </c>
    </row>
    <row r="62" spans="1:30" x14ac:dyDescent="0.2">
      <c r="A62" s="50" t="str">
        <f t="shared" si="6"/>
        <v>11</v>
      </c>
      <c r="B62" s="51" t="str">
        <f t="shared" si="7"/>
        <v>Evan Van Duyne</v>
      </c>
      <c r="C62" s="52">
        <v>4</v>
      </c>
      <c r="D62" s="53">
        <v>1</v>
      </c>
      <c r="E62" s="53">
        <v>1</v>
      </c>
      <c r="F62" s="54">
        <v>7</v>
      </c>
      <c r="G62" s="52"/>
      <c r="H62" s="53"/>
      <c r="I62" s="53"/>
      <c r="J62" s="54"/>
      <c r="K62" s="52"/>
      <c r="L62" s="53"/>
      <c r="M62" s="53"/>
      <c r="N62" s="54"/>
      <c r="O62" s="66">
        <f t="shared" si="8"/>
        <v>29</v>
      </c>
      <c r="P62" s="67">
        <f t="shared" si="8"/>
        <v>8</v>
      </c>
      <c r="Q62" s="67">
        <f t="shared" si="8"/>
        <v>13</v>
      </c>
      <c r="R62" s="68">
        <f t="shared" si="8"/>
        <v>43</v>
      </c>
      <c r="S62" s="116">
        <f t="shared" si="9"/>
        <v>0.27586206896551724</v>
      </c>
      <c r="U62" s="3" t="s">
        <v>299</v>
      </c>
      <c r="V62" s="51" t="s">
        <v>81</v>
      </c>
      <c r="W62" s="113">
        <v>43</v>
      </c>
      <c r="X62" s="113">
        <v>43</v>
      </c>
      <c r="Y62" s="114">
        <v>0.27586206896551724</v>
      </c>
      <c r="Z62" s="114" t="s">
        <v>260</v>
      </c>
      <c r="AA62" s="114">
        <v>5.375</v>
      </c>
      <c r="AB62" s="114" t="s">
        <v>260</v>
      </c>
      <c r="AC62" s="113">
        <v>8</v>
      </c>
      <c r="AD62" s="115">
        <v>0.27586206896551724</v>
      </c>
    </row>
    <row r="63" spans="1:30" x14ac:dyDescent="0.2">
      <c r="A63" s="50" t="str">
        <f t="shared" si="6"/>
        <v>5</v>
      </c>
      <c r="B63" s="51" t="str">
        <f t="shared" si="7"/>
        <v>Patrick Lemke</v>
      </c>
      <c r="C63" s="52">
        <v>5</v>
      </c>
      <c r="D63" s="53">
        <v>2</v>
      </c>
      <c r="E63" s="53">
        <v>1</v>
      </c>
      <c r="F63" s="54">
        <v>1</v>
      </c>
      <c r="G63" s="52"/>
      <c r="H63" s="53"/>
      <c r="I63" s="53"/>
      <c r="J63" s="54"/>
      <c r="K63" s="52"/>
      <c r="L63" s="53"/>
      <c r="M63" s="53"/>
      <c r="N63" s="54"/>
      <c r="O63" s="66">
        <f t="shared" si="8"/>
        <v>27</v>
      </c>
      <c r="P63" s="67">
        <f t="shared" si="8"/>
        <v>7</v>
      </c>
      <c r="Q63" s="67">
        <f t="shared" si="8"/>
        <v>7</v>
      </c>
      <c r="R63" s="68">
        <f t="shared" si="8"/>
        <v>5</v>
      </c>
      <c r="S63" s="116">
        <f t="shared" si="9"/>
        <v>0.25925925925925924</v>
      </c>
      <c r="U63" s="3" t="s">
        <v>303</v>
      </c>
      <c r="V63" s="51" t="s">
        <v>166</v>
      </c>
      <c r="W63" s="113">
        <v>5</v>
      </c>
      <c r="X63" s="113">
        <v>5</v>
      </c>
      <c r="Y63" s="114">
        <v>0.25925925925925924</v>
      </c>
      <c r="Z63" s="114" t="s">
        <v>260</v>
      </c>
      <c r="AA63" s="114">
        <v>0.55555555555555558</v>
      </c>
      <c r="AB63" s="114" t="s">
        <v>260</v>
      </c>
      <c r="AC63" s="113">
        <v>9</v>
      </c>
      <c r="AD63" s="115">
        <v>0.25925925925925924</v>
      </c>
    </row>
    <row r="64" spans="1:30" x14ac:dyDescent="0.2">
      <c r="A64" s="50" t="str">
        <f t="shared" si="6"/>
        <v>21</v>
      </c>
      <c r="B64" s="51" t="str">
        <f t="shared" si="7"/>
        <v>Josh Xiong</v>
      </c>
      <c r="C64" s="52">
        <v>4</v>
      </c>
      <c r="D64" s="53">
        <v>2</v>
      </c>
      <c r="E64" s="53">
        <v>1</v>
      </c>
      <c r="F64" s="54">
        <v>4</v>
      </c>
      <c r="G64" s="52"/>
      <c r="H64" s="53"/>
      <c r="I64" s="53"/>
      <c r="J64" s="54"/>
      <c r="K64" s="52"/>
      <c r="L64" s="53"/>
      <c r="M64" s="53"/>
      <c r="N64" s="54"/>
      <c r="O64" s="66">
        <f t="shared" si="8"/>
        <v>27</v>
      </c>
      <c r="P64" s="67">
        <f t="shared" si="8"/>
        <v>7</v>
      </c>
      <c r="Q64" s="67">
        <f t="shared" si="8"/>
        <v>8</v>
      </c>
      <c r="R64" s="68">
        <f t="shared" si="8"/>
        <v>17</v>
      </c>
      <c r="S64" s="116">
        <f t="shared" si="9"/>
        <v>0.25925925925925924</v>
      </c>
      <c r="U64" s="3" t="s">
        <v>343</v>
      </c>
      <c r="V64" s="51" t="s">
        <v>183</v>
      </c>
      <c r="W64" s="113">
        <v>17</v>
      </c>
      <c r="X64" s="113">
        <v>17</v>
      </c>
      <c r="Y64" s="114">
        <v>0.25925925925925924</v>
      </c>
      <c r="Z64" s="114" t="s">
        <v>260</v>
      </c>
      <c r="AA64" s="114">
        <v>2.125</v>
      </c>
      <c r="AB64" s="114" t="s">
        <v>260</v>
      </c>
      <c r="AC64" s="113">
        <v>8</v>
      </c>
      <c r="AD64" s="115">
        <v>0.25925925925925924</v>
      </c>
    </row>
    <row r="65" spans="1:30" x14ac:dyDescent="0.2">
      <c r="A65" s="50" t="str">
        <f t="shared" si="6"/>
        <v>33</v>
      </c>
      <c r="B65" s="51" t="str">
        <f t="shared" si="7"/>
        <v>Gary Boettcher</v>
      </c>
      <c r="C65" s="52"/>
      <c r="D65" s="53"/>
      <c r="E65" s="53"/>
      <c r="F65" s="54"/>
      <c r="G65" s="52"/>
      <c r="H65" s="53"/>
      <c r="I65" s="53"/>
      <c r="J65" s="54"/>
      <c r="K65" s="52"/>
      <c r="L65" s="53"/>
      <c r="M65" s="53"/>
      <c r="N65" s="54"/>
      <c r="O65" s="66">
        <f t="shared" si="8"/>
        <v>4</v>
      </c>
      <c r="P65" s="67">
        <f t="shared" si="8"/>
        <v>0</v>
      </c>
      <c r="Q65" s="67">
        <f t="shared" si="8"/>
        <v>1</v>
      </c>
      <c r="R65" s="68">
        <f t="shared" si="8"/>
        <v>0</v>
      </c>
      <c r="S65" s="116">
        <f t="shared" si="9"/>
        <v>0</v>
      </c>
      <c r="U65" s="3" t="s">
        <v>341</v>
      </c>
      <c r="V65" s="51" t="s">
        <v>71</v>
      </c>
      <c r="W65" s="113">
        <v>0</v>
      </c>
      <c r="X65" s="113" t="s">
        <v>373</v>
      </c>
      <c r="Y65" s="114">
        <v>0</v>
      </c>
      <c r="Z65" s="114" t="s">
        <v>265</v>
      </c>
      <c r="AA65" s="114">
        <v>0</v>
      </c>
      <c r="AB65" s="114" t="s">
        <v>288</v>
      </c>
      <c r="AC65" s="113">
        <v>2</v>
      </c>
      <c r="AD65" s="115">
        <v>0</v>
      </c>
    </row>
    <row r="66" spans="1:30" x14ac:dyDescent="0.2">
      <c r="A66" s="50" t="str">
        <f t="shared" si="6"/>
        <v>9</v>
      </c>
      <c r="B66" s="51" t="str">
        <f t="shared" si="7"/>
        <v>Riley Schmitz</v>
      </c>
      <c r="C66" s="52">
        <v>2</v>
      </c>
      <c r="D66" s="53">
        <v>0</v>
      </c>
      <c r="E66" s="53">
        <v>1</v>
      </c>
      <c r="F66" s="54">
        <v>1</v>
      </c>
      <c r="G66" s="52"/>
      <c r="H66" s="53"/>
      <c r="I66" s="53"/>
      <c r="J66" s="54"/>
      <c r="K66" s="52"/>
      <c r="L66" s="53"/>
      <c r="M66" s="53"/>
      <c r="N66" s="54"/>
      <c r="O66" s="66">
        <f t="shared" si="8"/>
        <v>9</v>
      </c>
      <c r="P66" s="67">
        <f t="shared" si="8"/>
        <v>1</v>
      </c>
      <c r="Q66" s="67">
        <f t="shared" si="8"/>
        <v>5</v>
      </c>
      <c r="R66" s="68">
        <f t="shared" si="8"/>
        <v>2</v>
      </c>
      <c r="S66" s="116">
        <f t="shared" si="9"/>
        <v>0.1111111111111111</v>
      </c>
      <c r="U66" s="3" t="s">
        <v>294</v>
      </c>
      <c r="V66" s="51" t="s">
        <v>164</v>
      </c>
      <c r="W66" s="113">
        <v>2</v>
      </c>
      <c r="X66" s="113">
        <v>2</v>
      </c>
      <c r="Y66" s="114">
        <v>0.1111111111111111</v>
      </c>
      <c r="Z66" s="114" t="s">
        <v>265</v>
      </c>
      <c r="AA66" s="114">
        <v>0.2857142857142857</v>
      </c>
      <c r="AB66" s="114" t="s">
        <v>260</v>
      </c>
      <c r="AC66" s="113">
        <v>7</v>
      </c>
      <c r="AD66" s="115">
        <v>0.05</v>
      </c>
    </row>
    <row r="67" spans="1:30" x14ac:dyDescent="0.2">
      <c r="A67" s="50" t="str">
        <f t="shared" si="6"/>
        <v>14</v>
      </c>
      <c r="B67" s="51" t="str">
        <f t="shared" si="7"/>
        <v>Robert Moore</v>
      </c>
      <c r="C67" s="52"/>
      <c r="D67" s="53"/>
      <c r="E67" s="53"/>
      <c r="F67" s="54"/>
      <c r="G67" s="52"/>
      <c r="H67" s="53"/>
      <c r="I67" s="53"/>
      <c r="J67" s="54"/>
      <c r="K67" s="52"/>
      <c r="L67" s="53"/>
      <c r="M67" s="53"/>
      <c r="N67" s="54"/>
      <c r="O67" s="66">
        <f t="shared" si="8"/>
        <v>3</v>
      </c>
      <c r="P67" s="67">
        <f t="shared" si="8"/>
        <v>0</v>
      </c>
      <c r="Q67" s="67">
        <f t="shared" si="8"/>
        <v>3</v>
      </c>
      <c r="R67" s="68">
        <f t="shared" si="8"/>
        <v>0</v>
      </c>
      <c r="S67" s="116">
        <f t="shared" si="9"/>
        <v>0</v>
      </c>
      <c r="U67" s="3" t="s">
        <v>331</v>
      </c>
      <c r="V67" s="51" t="s">
        <v>165</v>
      </c>
      <c r="W67" s="113">
        <v>0</v>
      </c>
      <c r="X67" s="113" t="s">
        <v>373</v>
      </c>
      <c r="Y67" s="114">
        <v>0</v>
      </c>
      <c r="Z67" s="114" t="s">
        <v>265</v>
      </c>
      <c r="AA67" s="114">
        <v>0</v>
      </c>
      <c r="AB67" s="114" t="s">
        <v>288</v>
      </c>
      <c r="AC67" s="113">
        <v>1</v>
      </c>
      <c r="AD67" s="115">
        <v>0</v>
      </c>
    </row>
    <row r="68" spans="1:30" x14ac:dyDescent="0.2">
      <c r="A68" s="50" t="str">
        <f t="shared" si="6"/>
        <v>23</v>
      </c>
      <c r="B68" s="51" t="str">
        <f t="shared" si="7"/>
        <v>Jamison Christopher</v>
      </c>
      <c r="C68" s="52">
        <v>1</v>
      </c>
      <c r="D68" s="53">
        <v>0</v>
      </c>
      <c r="E68" s="53">
        <v>0</v>
      </c>
      <c r="F68" s="54">
        <v>1</v>
      </c>
      <c r="G68" s="52"/>
      <c r="H68" s="53"/>
      <c r="I68" s="53"/>
      <c r="J68" s="54"/>
      <c r="K68" s="52"/>
      <c r="L68" s="53"/>
      <c r="M68" s="53"/>
      <c r="N68" s="54"/>
      <c r="O68" s="66">
        <f t="shared" si="8"/>
        <v>14</v>
      </c>
      <c r="P68" s="67">
        <f t="shared" si="8"/>
        <v>3</v>
      </c>
      <c r="Q68" s="67">
        <f t="shared" si="8"/>
        <v>5</v>
      </c>
      <c r="R68" s="68">
        <f t="shared" si="8"/>
        <v>3</v>
      </c>
      <c r="S68" s="116">
        <f t="shared" si="9"/>
        <v>0.21428571428571427</v>
      </c>
      <c r="U68" s="3" t="s">
        <v>340</v>
      </c>
      <c r="V68" s="51" t="s">
        <v>218</v>
      </c>
      <c r="W68" s="113">
        <v>3</v>
      </c>
      <c r="X68" s="113">
        <v>3</v>
      </c>
      <c r="Y68" s="114">
        <v>0.21428571428571427</v>
      </c>
      <c r="Z68" s="114" t="s">
        <v>265</v>
      </c>
      <c r="AA68" s="114">
        <v>0.6</v>
      </c>
      <c r="AB68" s="114" t="s">
        <v>260</v>
      </c>
      <c r="AC68" s="113">
        <v>5</v>
      </c>
      <c r="AD68" s="115">
        <v>0.15</v>
      </c>
    </row>
    <row r="69" spans="1:30" x14ac:dyDescent="0.2">
      <c r="A69" s="50" t="str">
        <f t="shared" si="6"/>
        <v>15</v>
      </c>
      <c r="B69" s="51" t="str">
        <f t="shared" si="7"/>
        <v>Ben Goodrich</v>
      </c>
      <c r="C69" s="52"/>
      <c r="D69" s="53"/>
      <c r="E69" s="53"/>
      <c r="F69" s="54"/>
      <c r="G69" s="52"/>
      <c r="H69" s="53"/>
      <c r="I69" s="53"/>
      <c r="J69" s="54"/>
      <c r="K69" s="52"/>
      <c r="L69" s="53"/>
      <c r="M69" s="53"/>
      <c r="N69" s="54"/>
      <c r="O69" s="66">
        <f t="shared" si="8"/>
        <v>19</v>
      </c>
      <c r="P69" s="67">
        <f t="shared" si="8"/>
        <v>9</v>
      </c>
      <c r="Q69" s="67">
        <f t="shared" si="8"/>
        <v>9</v>
      </c>
      <c r="R69" s="68">
        <f t="shared" si="8"/>
        <v>5</v>
      </c>
      <c r="S69" s="116">
        <f t="shared" si="9"/>
        <v>0.47368421052631576</v>
      </c>
      <c r="U69" s="3" t="s">
        <v>357</v>
      </c>
      <c r="V69" s="51" t="s">
        <v>65</v>
      </c>
      <c r="W69" s="113">
        <v>5</v>
      </c>
      <c r="X69" s="113">
        <v>5</v>
      </c>
      <c r="Y69" s="114">
        <v>0.47368421052631576</v>
      </c>
      <c r="Z69" s="114" t="s">
        <v>265</v>
      </c>
      <c r="AA69" s="114">
        <v>1</v>
      </c>
      <c r="AB69" s="114" t="s">
        <v>260</v>
      </c>
      <c r="AC69" s="113">
        <v>5</v>
      </c>
      <c r="AD69" s="115">
        <v>0.45</v>
      </c>
    </row>
    <row r="70" spans="1:30" x14ac:dyDescent="0.2">
      <c r="A70" s="50">
        <f t="shared" si="6"/>
        <v>0</v>
      </c>
      <c r="B70" s="51">
        <f t="shared" si="7"/>
        <v>0</v>
      </c>
      <c r="C70" s="52"/>
      <c r="D70" s="53"/>
      <c r="E70" s="53"/>
      <c r="F70" s="54"/>
      <c r="G70" s="52"/>
      <c r="H70" s="53"/>
      <c r="I70" s="53"/>
      <c r="J70" s="54"/>
      <c r="K70" s="52"/>
      <c r="L70" s="53"/>
      <c r="M70" s="53"/>
      <c r="N70" s="54"/>
      <c r="O70" s="117">
        <f t="shared" si="8"/>
        <v>0</v>
      </c>
      <c r="P70" s="118">
        <f t="shared" si="8"/>
        <v>0</v>
      </c>
      <c r="Q70" s="118">
        <f t="shared" si="8"/>
        <v>0</v>
      </c>
      <c r="R70" s="119">
        <f t="shared" si="8"/>
        <v>0</v>
      </c>
      <c r="S70" s="116">
        <f t="shared" si="9"/>
        <v>0</v>
      </c>
      <c r="U70" s="3">
        <v>0</v>
      </c>
      <c r="V70" s="51">
        <v>0</v>
      </c>
      <c r="W70" s="113">
        <v>0</v>
      </c>
      <c r="X70" s="113" t="s">
        <v>373</v>
      </c>
      <c r="Y70" s="114">
        <v>0</v>
      </c>
      <c r="Z70" s="114" t="s">
        <v>265</v>
      </c>
      <c r="AA70" s="114">
        <v>0</v>
      </c>
      <c r="AB70" s="114" t="s">
        <v>288</v>
      </c>
      <c r="AC70" s="113">
        <v>0</v>
      </c>
      <c r="AD70" s="115">
        <v>0</v>
      </c>
    </row>
    <row r="71" spans="1:30" x14ac:dyDescent="0.2">
      <c r="A71" s="50">
        <f t="shared" si="6"/>
        <v>0</v>
      </c>
      <c r="B71" s="51">
        <f t="shared" si="7"/>
        <v>0</v>
      </c>
      <c r="C71" s="52"/>
      <c r="D71" s="53"/>
      <c r="E71" s="53"/>
      <c r="F71" s="54"/>
      <c r="G71" s="52"/>
      <c r="H71" s="53"/>
      <c r="I71" s="53"/>
      <c r="J71" s="54"/>
      <c r="K71" s="52"/>
      <c r="L71" s="53"/>
      <c r="M71" s="53"/>
      <c r="N71" s="89"/>
      <c r="O71" s="66">
        <f t="shared" si="8"/>
        <v>0</v>
      </c>
      <c r="P71" s="67">
        <f t="shared" si="8"/>
        <v>0</v>
      </c>
      <c r="Q71" s="67">
        <f t="shared" si="8"/>
        <v>0</v>
      </c>
      <c r="R71" s="68">
        <f t="shared" si="8"/>
        <v>0</v>
      </c>
      <c r="S71" s="116">
        <f t="shared" si="9"/>
        <v>0</v>
      </c>
      <c r="U71" s="3">
        <v>0</v>
      </c>
      <c r="V71" s="51">
        <v>0</v>
      </c>
      <c r="W71" s="113">
        <v>0</v>
      </c>
      <c r="X71" s="113" t="s">
        <v>373</v>
      </c>
      <c r="Y71" s="114">
        <v>0</v>
      </c>
      <c r="Z71" s="114" t="s">
        <v>265</v>
      </c>
      <c r="AA71" s="114">
        <v>0</v>
      </c>
      <c r="AB71" s="114" t="s">
        <v>288</v>
      </c>
      <c r="AC71" s="113">
        <v>0</v>
      </c>
      <c r="AD71" s="115">
        <v>0</v>
      </c>
    </row>
    <row r="72" spans="1:30" x14ac:dyDescent="0.2">
      <c r="A72" s="50">
        <f t="shared" si="6"/>
        <v>0</v>
      </c>
      <c r="B72" s="51">
        <f t="shared" si="7"/>
        <v>0</v>
      </c>
      <c r="C72" s="52"/>
      <c r="D72" s="53"/>
      <c r="E72" s="53"/>
      <c r="F72" s="54"/>
      <c r="G72" s="52"/>
      <c r="H72" s="53"/>
      <c r="I72" s="53"/>
      <c r="J72" s="54"/>
      <c r="K72" s="52"/>
      <c r="L72" s="53"/>
      <c r="M72" s="53"/>
      <c r="N72" s="89"/>
      <c r="O72" s="66">
        <f t="shared" si="8"/>
        <v>0</v>
      </c>
      <c r="P72" s="67">
        <f t="shared" si="8"/>
        <v>0</v>
      </c>
      <c r="Q72" s="67">
        <f t="shared" si="8"/>
        <v>0</v>
      </c>
      <c r="R72" s="68">
        <f t="shared" si="8"/>
        <v>0</v>
      </c>
      <c r="S72" s="116">
        <f t="shared" si="9"/>
        <v>0</v>
      </c>
      <c r="U72" s="3">
        <v>0</v>
      </c>
      <c r="V72" s="51">
        <v>0</v>
      </c>
      <c r="W72" s="113">
        <v>0</v>
      </c>
      <c r="X72" s="113" t="s">
        <v>373</v>
      </c>
      <c r="Y72" s="114">
        <v>0</v>
      </c>
      <c r="Z72" s="114" t="s">
        <v>265</v>
      </c>
      <c r="AA72" s="114">
        <v>0</v>
      </c>
      <c r="AB72" s="114" t="s">
        <v>288</v>
      </c>
      <c r="AC72" s="113">
        <v>0</v>
      </c>
      <c r="AD72" s="115">
        <v>0</v>
      </c>
    </row>
    <row r="73" spans="1:30" x14ac:dyDescent="0.2">
      <c r="A73" s="50">
        <f t="shared" si="6"/>
        <v>0</v>
      </c>
      <c r="B73" s="51">
        <f t="shared" si="7"/>
        <v>0</v>
      </c>
      <c r="C73" s="52"/>
      <c r="D73" s="53"/>
      <c r="E73" s="53"/>
      <c r="F73" s="54"/>
      <c r="G73" s="52"/>
      <c r="H73" s="53"/>
      <c r="I73" s="53"/>
      <c r="J73" s="54"/>
      <c r="K73" s="52"/>
      <c r="L73" s="53"/>
      <c r="M73" s="53"/>
      <c r="N73" s="54"/>
      <c r="O73" s="66">
        <f t="shared" si="8"/>
        <v>0</v>
      </c>
      <c r="P73" s="67">
        <f t="shared" si="8"/>
        <v>0</v>
      </c>
      <c r="Q73" s="67">
        <f t="shared" si="8"/>
        <v>0</v>
      </c>
      <c r="R73" s="68">
        <f t="shared" si="8"/>
        <v>0</v>
      </c>
      <c r="S73" s="116">
        <f t="shared" si="9"/>
        <v>0</v>
      </c>
      <c r="U73" s="3">
        <v>0</v>
      </c>
      <c r="V73" s="51">
        <v>0</v>
      </c>
      <c r="W73" s="113">
        <v>0</v>
      </c>
      <c r="X73" s="113" t="s">
        <v>373</v>
      </c>
      <c r="Y73" s="114">
        <v>0</v>
      </c>
      <c r="Z73" s="114" t="s">
        <v>265</v>
      </c>
      <c r="AA73" s="114">
        <v>0</v>
      </c>
      <c r="AB73" s="114" t="s">
        <v>288</v>
      </c>
      <c r="AC73" s="113">
        <v>0</v>
      </c>
      <c r="AD73" s="115">
        <v>0</v>
      </c>
    </row>
    <row r="74" spans="1:30" x14ac:dyDescent="0.2">
      <c r="A74" s="50">
        <f t="shared" si="6"/>
        <v>0</v>
      </c>
      <c r="B74" s="51">
        <f t="shared" si="7"/>
        <v>0</v>
      </c>
      <c r="C74" s="120"/>
      <c r="D74" s="121"/>
      <c r="E74" s="121"/>
      <c r="F74" s="122"/>
      <c r="G74" s="120"/>
      <c r="H74" s="121"/>
      <c r="I74" s="121"/>
      <c r="J74" s="122"/>
      <c r="K74" s="120"/>
      <c r="L74" s="121"/>
      <c r="M74" s="121"/>
      <c r="N74" s="122"/>
      <c r="O74" s="66">
        <f t="shared" si="8"/>
        <v>0</v>
      </c>
      <c r="P74" s="67">
        <f t="shared" si="8"/>
        <v>0</v>
      </c>
      <c r="Q74" s="67">
        <f t="shared" si="8"/>
        <v>0</v>
      </c>
      <c r="R74" s="68">
        <f t="shared" si="8"/>
        <v>0</v>
      </c>
      <c r="S74" s="116">
        <f t="shared" si="9"/>
        <v>0</v>
      </c>
      <c r="U74" s="3">
        <v>0</v>
      </c>
      <c r="V74" s="51">
        <v>0</v>
      </c>
      <c r="W74" s="113">
        <v>0</v>
      </c>
      <c r="X74" s="113" t="s">
        <v>373</v>
      </c>
      <c r="Y74" s="114">
        <v>0</v>
      </c>
      <c r="Z74" s="114" t="s">
        <v>265</v>
      </c>
      <c r="AA74" s="114">
        <v>0</v>
      </c>
      <c r="AB74" s="114" t="s">
        <v>288</v>
      </c>
      <c r="AC74" s="113">
        <v>0</v>
      </c>
      <c r="AD74" s="115">
        <v>0</v>
      </c>
    </row>
    <row r="75" spans="1:30" x14ac:dyDescent="0.2">
      <c r="A75" s="50">
        <f t="shared" si="6"/>
        <v>0</v>
      </c>
      <c r="B75" s="51">
        <f t="shared" si="7"/>
        <v>0</v>
      </c>
      <c r="C75" s="52"/>
      <c r="D75" s="53"/>
      <c r="E75" s="53"/>
      <c r="F75" s="54"/>
      <c r="G75" s="52"/>
      <c r="H75" s="53"/>
      <c r="I75" s="53"/>
      <c r="J75" s="54"/>
      <c r="K75" s="52"/>
      <c r="L75" s="53"/>
      <c r="M75" s="53"/>
      <c r="N75" s="89"/>
      <c r="O75" s="66">
        <f t="shared" si="8"/>
        <v>0</v>
      </c>
      <c r="P75" s="67">
        <f t="shared" si="8"/>
        <v>0</v>
      </c>
      <c r="Q75" s="67">
        <f t="shared" si="8"/>
        <v>0</v>
      </c>
      <c r="R75" s="68">
        <f t="shared" si="8"/>
        <v>0</v>
      </c>
      <c r="S75" s="116">
        <f t="shared" si="9"/>
        <v>0</v>
      </c>
      <c r="U75" s="3">
        <v>0</v>
      </c>
      <c r="V75" s="51">
        <v>0</v>
      </c>
      <c r="W75" s="113">
        <v>0</v>
      </c>
      <c r="X75" s="113" t="s">
        <v>373</v>
      </c>
      <c r="Y75" s="114">
        <v>0</v>
      </c>
      <c r="Z75" s="114" t="s">
        <v>265</v>
      </c>
      <c r="AA75" s="114">
        <v>0</v>
      </c>
      <c r="AB75" s="114" t="s">
        <v>288</v>
      </c>
      <c r="AC75" s="113">
        <v>0</v>
      </c>
      <c r="AD75" s="115">
        <v>0</v>
      </c>
    </row>
    <row r="76" spans="1:30" x14ac:dyDescent="0.2">
      <c r="A76" s="50">
        <f t="shared" si="6"/>
        <v>0</v>
      </c>
      <c r="B76" s="51">
        <f t="shared" si="7"/>
        <v>0</v>
      </c>
      <c r="C76" s="52"/>
      <c r="D76" s="53"/>
      <c r="E76" s="53"/>
      <c r="F76" s="54"/>
      <c r="G76" s="52"/>
      <c r="H76" s="53"/>
      <c r="I76" s="53"/>
      <c r="J76" s="54"/>
      <c r="K76" s="52"/>
      <c r="L76" s="53"/>
      <c r="M76" s="53"/>
      <c r="N76" s="89"/>
      <c r="O76" s="66">
        <f t="shared" ref="O76:R76" si="10">SUM(C20,G20,K20,O20,C48,G48,K48,O48,C76,G76,K76)</f>
        <v>0</v>
      </c>
      <c r="P76" s="67">
        <f t="shared" si="10"/>
        <v>0</v>
      </c>
      <c r="Q76" s="67">
        <f t="shared" si="10"/>
        <v>0</v>
      </c>
      <c r="R76" s="68">
        <f t="shared" si="10"/>
        <v>0</v>
      </c>
      <c r="S76" s="116">
        <f t="shared" si="9"/>
        <v>0</v>
      </c>
      <c r="U76" s="3">
        <v>0</v>
      </c>
      <c r="V76" s="51">
        <v>0</v>
      </c>
      <c r="W76" s="113">
        <v>0</v>
      </c>
      <c r="X76" s="113" t="s">
        <v>373</v>
      </c>
      <c r="Y76" s="114">
        <v>0</v>
      </c>
      <c r="Z76" s="114" t="s">
        <v>265</v>
      </c>
      <c r="AA76" s="114">
        <v>0</v>
      </c>
      <c r="AB76" s="114" t="s">
        <v>288</v>
      </c>
      <c r="AC76" s="113">
        <v>0</v>
      </c>
      <c r="AD76" s="115">
        <v>0</v>
      </c>
    </row>
    <row r="77" spans="1:30" ht="13.5" thickBot="1" x14ac:dyDescent="0.25">
      <c r="A77" s="50"/>
      <c r="B77" s="56"/>
      <c r="C77" s="57"/>
      <c r="D77" s="58"/>
      <c r="E77" s="58"/>
      <c r="F77" s="59"/>
      <c r="G77" s="57"/>
      <c r="H77" s="58"/>
      <c r="I77" s="58"/>
      <c r="J77" s="59"/>
      <c r="K77" s="57"/>
      <c r="L77" s="58"/>
      <c r="M77" s="58"/>
      <c r="N77" s="92"/>
      <c r="O77" s="123"/>
      <c r="P77" s="124"/>
      <c r="Q77" s="124"/>
      <c r="R77" s="125"/>
      <c r="S77" s="126"/>
      <c r="V77" s="127"/>
      <c r="W77" s="128"/>
      <c r="X77" s="128"/>
      <c r="Y77" s="129"/>
      <c r="Z77" s="129"/>
      <c r="AA77" s="129"/>
      <c r="AB77" s="129"/>
      <c r="AC77" s="130"/>
    </row>
    <row r="78" spans="1:30" x14ac:dyDescent="0.2">
      <c r="A78" s="1" t="s">
        <v>4</v>
      </c>
      <c r="B78" s="131" t="str">
        <f>B50</f>
        <v>Dan Eliason</v>
      </c>
      <c r="C78" s="61">
        <v>27</v>
      </c>
      <c r="D78" s="62">
        <v>9</v>
      </c>
      <c r="E78" s="62">
        <v>5</v>
      </c>
      <c r="F78" s="63">
        <v>16</v>
      </c>
      <c r="G78" s="132"/>
      <c r="H78" s="133"/>
      <c r="I78" s="133"/>
      <c r="J78" s="134"/>
      <c r="K78" s="132"/>
      <c r="L78" s="133"/>
      <c r="M78" s="133"/>
      <c r="N78" s="134"/>
      <c r="O78" s="73">
        <f t="shared" ref="O78:Q81" si="11">SUM(C22,G22,K22,O22,C50,G50,K50,O50,C78,G78,K78)</f>
        <v>203</v>
      </c>
      <c r="P78" s="62">
        <f t="shared" si="11"/>
        <v>47</v>
      </c>
      <c r="Q78" s="135">
        <f t="shared" si="11"/>
        <v>74</v>
      </c>
      <c r="R78" s="136"/>
      <c r="S78" s="137">
        <f>SUM(Q78/O78)</f>
        <v>0.3645320197044335</v>
      </c>
      <c r="V78" s="67" t="s">
        <v>319</v>
      </c>
      <c r="W78" s="113">
        <v>90</v>
      </c>
      <c r="X78" s="113">
        <v>90</v>
      </c>
      <c r="Y78" s="130"/>
      <c r="Z78" s="130"/>
      <c r="AA78" s="130"/>
      <c r="AB78" s="130"/>
      <c r="AC78" s="39"/>
    </row>
    <row r="79" spans="1:30" x14ac:dyDescent="0.2">
      <c r="A79" s="28"/>
      <c r="B79" s="138">
        <f>B51</f>
        <v>0</v>
      </c>
      <c r="C79" s="52"/>
      <c r="D79" s="53"/>
      <c r="E79" s="53"/>
      <c r="F79" s="54"/>
      <c r="G79" s="52"/>
      <c r="H79" s="53"/>
      <c r="I79" s="53"/>
      <c r="J79" s="54"/>
      <c r="K79" s="52"/>
      <c r="L79" s="53"/>
      <c r="M79" s="53"/>
      <c r="N79" s="54"/>
      <c r="O79" s="66">
        <f t="shared" si="11"/>
        <v>0</v>
      </c>
      <c r="P79" s="67">
        <f t="shared" si="11"/>
        <v>0</v>
      </c>
      <c r="Q79" s="67">
        <f t="shared" si="11"/>
        <v>0</v>
      </c>
      <c r="R79" s="68"/>
      <c r="S79" s="139" t="e">
        <f>SUM(Q79/O79)</f>
        <v>#DIV/0!</v>
      </c>
      <c r="V79" s="40" t="s">
        <v>320</v>
      </c>
      <c r="W79" s="39"/>
      <c r="X79" s="39"/>
      <c r="Y79" s="140">
        <v>0.47368421052631576</v>
      </c>
      <c r="Z79" s="140"/>
      <c r="AA79" s="140">
        <v>5.375</v>
      </c>
      <c r="AB79" s="140"/>
      <c r="AC79" s="39"/>
    </row>
    <row r="80" spans="1:30" x14ac:dyDescent="0.2">
      <c r="A80" s="28"/>
      <c r="B80" s="138">
        <f>B52</f>
        <v>0</v>
      </c>
      <c r="C80" s="52"/>
      <c r="D80" s="53"/>
      <c r="E80" s="53"/>
      <c r="F80" s="54"/>
      <c r="G80" s="52"/>
      <c r="H80" s="53"/>
      <c r="I80" s="53"/>
      <c r="J80" s="54"/>
      <c r="K80" s="52"/>
      <c r="L80" s="53"/>
      <c r="M80" s="53"/>
      <c r="N80" s="54"/>
      <c r="O80" s="66">
        <f t="shared" si="11"/>
        <v>0</v>
      </c>
      <c r="P80" s="67">
        <f t="shared" si="11"/>
        <v>0</v>
      </c>
      <c r="Q80" s="67">
        <f t="shared" si="11"/>
        <v>0</v>
      </c>
      <c r="R80" s="68"/>
      <c r="S80" s="139" t="e">
        <f>SUM(Q80/O80)</f>
        <v>#DIV/0!</v>
      </c>
      <c r="V80" s="40"/>
      <c r="W80" s="39"/>
      <c r="X80" s="39"/>
      <c r="Y80" s="140"/>
      <c r="Z80" s="140"/>
      <c r="AA80" s="140"/>
      <c r="AB80" s="140"/>
      <c r="AC80" s="39"/>
    </row>
    <row r="81" spans="1:29" ht="13.5" thickBot="1" x14ac:dyDescent="0.25">
      <c r="A81" s="28"/>
      <c r="B81" s="138">
        <f>B53</f>
        <v>0</v>
      </c>
      <c r="C81" s="141"/>
      <c r="D81" s="142"/>
      <c r="E81" s="142"/>
      <c r="F81" s="143"/>
      <c r="G81" s="141"/>
      <c r="H81" s="142"/>
      <c r="I81" s="142"/>
      <c r="J81" s="143"/>
      <c r="K81" s="141"/>
      <c r="L81" s="142"/>
      <c r="M81" s="142"/>
      <c r="N81" s="143"/>
      <c r="O81" s="144">
        <f t="shared" si="11"/>
        <v>0</v>
      </c>
      <c r="P81" s="145">
        <f t="shared" si="11"/>
        <v>0</v>
      </c>
      <c r="Q81" s="145">
        <f t="shared" si="11"/>
        <v>0</v>
      </c>
      <c r="R81" s="146"/>
      <c r="S81" s="147" t="e">
        <f>SUM(Q81/O81)</f>
        <v>#DIV/0!</v>
      </c>
      <c r="V81" s="40"/>
      <c r="W81" s="39"/>
      <c r="X81" s="39"/>
      <c r="Y81" s="140"/>
      <c r="Z81" s="140"/>
      <c r="AA81" s="140"/>
      <c r="AB81" s="140"/>
      <c r="AC81" s="39"/>
    </row>
    <row r="82" spans="1:29" ht="13.5" thickBot="1" x14ac:dyDescent="0.25">
      <c r="A82" s="1"/>
      <c r="B82" s="69" t="s">
        <v>304</v>
      </c>
      <c r="C82" s="70">
        <f t="shared" ref="C82:R82" si="12">SUM(C59:C76)</f>
        <v>27</v>
      </c>
      <c r="D82" s="70">
        <f t="shared" si="12"/>
        <v>9</v>
      </c>
      <c r="E82" s="70">
        <f t="shared" si="12"/>
        <v>5</v>
      </c>
      <c r="F82" s="70">
        <f t="shared" si="12"/>
        <v>16</v>
      </c>
      <c r="G82" s="70">
        <f t="shared" si="12"/>
        <v>0</v>
      </c>
      <c r="H82" s="70">
        <f t="shared" si="12"/>
        <v>0</v>
      </c>
      <c r="I82" s="70">
        <f t="shared" si="12"/>
        <v>0</v>
      </c>
      <c r="J82" s="70">
        <f t="shared" si="12"/>
        <v>0</v>
      </c>
      <c r="K82" s="70">
        <f t="shared" si="12"/>
        <v>0</v>
      </c>
      <c r="L82" s="70">
        <f t="shared" si="12"/>
        <v>0</v>
      </c>
      <c r="M82" s="70">
        <f t="shared" si="12"/>
        <v>0</v>
      </c>
      <c r="N82" s="70">
        <f t="shared" si="12"/>
        <v>0</v>
      </c>
      <c r="O82" s="70">
        <f t="shared" si="12"/>
        <v>203</v>
      </c>
      <c r="P82" s="70">
        <f t="shared" si="12"/>
        <v>47</v>
      </c>
      <c r="Q82" s="70">
        <f t="shared" si="12"/>
        <v>74</v>
      </c>
      <c r="R82" s="70">
        <f t="shared" si="12"/>
        <v>90</v>
      </c>
      <c r="S82" s="148">
        <f>AVERAGE(P82/O82)</f>
        <v>0.23152709359605911</v>
      </c>
      <c r="Y82" s="39"/>
      <c r="Z82" s="39"/>
    </row>
    <row r="83" spans="1:29" ht="13.5" thickBot="1" x14ac:dyDescent="0.25">
      <c r="A83" s="1"/>
      <c r="B83" s="69" t="s">
        <v>305</v>
      </c>
      <c r="C83" s="70">
        <f>SUM(O55,C82)</f>
        <v>203</v>
      </c>
      <c r="D83" s="70">
        <f>SUM(P55,D82)</f>
        <v>47</v>
      </c>
      <c r="E83" s="70">
        <f>SUM(Q55,E82)</f>
        <v>74</v>
      </c>
      <c r="F83" s="70">
        <f>SUM(R55,F82)</f>
        <v>90</v>
      </c>
      <c r="G83" s="70">
        <f t="shared" ref="G83:M83" si="13">SUM(C83,G82)</f>
        <v>203</v>
      </c>
      <c r="H83" s="70">
        <f t="shared" si="13"/>
        <v>47</v>
      </c>
      <c r="I83" s="70">
        <f t="shared" si="13"/>
        <v>74</v>
      </c>
      <c r="J83" s="70">
        <f t="shared" si="13"/>
        <v>90</v>
      </c>
      <c r="K83" s="70">
        <f t="shared" si="13"/>
        <v>203</v>
      </c>
      <c r="L83" s="70">
        <f t="shared" si="13"/>
        <v>47</v>
      </c>
      <c r="M83" s="70">
        <f t="shared" si="13"/>
        <v>74</v>
      </c>
      <c r="N83" s="70">
        <f>SUM(AA27,N82)</f>
        <v>0</v>
      </c>
      <c r="O83" s="149"/>
      <c r="P83" s="150"/>
      <c r="Q83" s="150"/>
      <c r="R83" s="150"/>
      <c r="S83" s="151"/>
      <c r="Y83" s="39"/>
      <c r="Z83" s="39"/>
      <c r="AC83" s="39"/>
    </row>
    <row r="84" spans="1:29" ht="13.5" thickBot="1" x14ac:dyDescent="0.25">
      <c r="B84" s="101" t="s">
        <v>306</v>
      </c>
      <c r="C84" s="152"/>
      <c r="D84" s="153"/>
      <c r="E84" s="153"/>
      <c r="F84" s="154"/>
      <c r="G84" s="152"/>
      <c r="H84" s="153"/>
      <c r="I84" s="153"/>
      <c r="J84" s="154"/>
      <c r="K84" s="152"/>
      <c r="L84" s="153"/>
      <c r="M84" s="153"/>
      <c r="N84" s="154"/>
      <c r="O84" s="152"/>
      <c r="P84" s="153"/>
      <c r="Q84" s="153">
        <f>SUM(E28,I28,M28,Q28,E56,I56,M56,Q56,E84,I84,M84)</f>
        <v>0</v>
      </c>
      <c r="R84" s="154"/>
      <c r="S84" s="24">
        <f>1-(P82/(O82-Q82))</f>
        <v>0.63565891472868219</v>
      </c>
      <c r="V84" s="190" t="s">
        <v>321</v>
      </c>
      <c r="W84" s="191"/>
      <c r="X84" s="192"/>
      <c r="Y84" s="39"/>
      <c r="Z84" s="39"/>
      <c r="AA84" s="155" t="s">
        <v>322</v>
      </c>
      <c r="AB84" s="155"/>
      <c r="AC84" s="39"/>
    </row>
    <row r="85" spans="1:29" x14ac:dyDescent="0.2">
      <c r="V85" s="156" t="s">
        <v>323</v>
      </c>
      <c r="W85" s="130"/>
      <c r="X85" s="157"/>
      <c r="Y85" s="39"/>
      <c r="Z85" s="39"/>
      <c r="AA85" s="155" t="s">
        <v>324</v>
      </c>
      <c r="AB85" s="155"/>
      <c r="AC85" s="39"/>
    </row>
    <row r="86" spans="1:29" x14ac:dyDescent="0.2">
      <c r="A86" s="40" t="s">
        <v>325</v>
      </c>
      <c r="C86" s="53">
        <f>MAX(AC59:AC76)</f>
        <v>9</v>
      </c>
      <c r="E86" s="155" t="s">
        <v>326</v>
      </c>
      <c r="V86" s="156" t="s">
        <v>327</v>
      </c>
      <c r="W86" s="130" t="s">
        <v>272</v>
      </c>
      <c r="X86" s="158">
        <v>0.6354679802955665</v>
      </c>
      <c r="Y86" s="39" t="s">
        <v>260</v>
      </c>
      <c r="Z86" s="39"/>
      <c r="AA86" s="155" t="s">
        <v>328</v>
      </c>
      <c r="AB86" s="155"/>
      <c r="AC86" s="39"/>
    </row>
    <row r="87" spans="1:29" x14ac:dyDescent="0.2">
      <c r="E87" s="155"/>
      <c r="V87" s="156" t="s">
        <v>327</v>
      </c>
      <c r="W87" s="130">
        <v>0</v>
      </c>
      <c r="X87" s="159" t="e">
        <v>#DIV/0!</v>
      </c>
      <c r="Y87" s="39" t="s">
        <v>279</v>
      </c>
      <c r="Z87" s="39"/>
      <c r="AA87" s="39"/>
      <c r="AB87" s="39"/>
      <c r="AC87" s="39"/>
    </row>
    <row r="88" spans="1:29" x14ac:dyDescent="0.2">
      <c r="V88" s="156" t="s">
        <v>327</v>
      </c>
      <c r="W88" s="130">
        <v>0</v>
      </c>
      <c r="X88" s="159" t="e">
        <v>#DIV/0!</v>
      </c>
      <c r="Y88" s="39" t="s">
        <v>279</v>
      </c>
    </row>
    <row r="89" spans="1:29" x14ac:dyDescent="0.2">
      <c r="V89" s="160" t="s">
        <v>327</v>
      </c>
      <c r="W89" s="161">
        <v>0</v>
      </c>
      <c r="X89" s="162" t="e">
        <v>#DIV/0!</v>
      </c>
      <c r="Y89" s="39" t="s">
        <v>279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35" priority="5" stopIfTrue="1" operator="equal">
      <formula>$Y$79</formula>
    </cfRule>
  </conditionalFormatting>
  <conditionalFormatting sqref="AA59:AB74 AA77:AB77">
    <cfRule type="cellIs" dxfId="34" priority="6" stopIfTrue="1" operator="equal">
      <formula>$AA$79</formula>
    </cfRule>
  </conditionalFormatting>
  <conditionalFormatting sqref="Y75:Z75">
    <cfRule type="cellIs" dxfId="33" priority="3" stopIfTrue="1" operator="equal">
      <formula>$Y$79</formula>
    </cfRule>
  </conditionalFormatting>
  <conditionalFormatting sqref="AA75:AB75">
    <cfRule type="cellIs" dxfId="32" priority="4" stopIfTrue="1" operator="equal">
      <formula>$AA$79</formula>
    </cfRule>
  </conditionalFormatting>
  <conditionalFormatting sqref="Y76:Z76">
    <cfRule type="cellIs" dxfId="31" priority="1" stopIfTrue="1" operator="equal">
      <formula>$Y$79</formula>
    </cfRule>
  </conditionalFormatting>
  <conditionalFormatting sqref="AA76:AB76">
    <cfRule type="cellIs" dxfId="30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24"/>
    <col min="2" max="2" width="18.140625" style="24" customWidth="1"/>
    <col min="3" max="18" width="5.28515625" style="24" customWidth="1"/>
    <col min="19" max="19" width="18" style="24" customWidth="1"/>
    <col min="20" max="21" width="9.140625" style="24"/>
    <col min="22" max="22" width="20.5703125" style="24" customWidth="1"/>
    <col min="23" max="24" width="9.28515625" style="24" bestFit="1" customWidth="1"/>
    <col min="25" max="25" width="9.42578125" style="24" bestFit="1" customWidth="1"/>
    <col min="26" max="26" width="9.140625" style="24"/>
    <col min="27" max="27" width="12.140625" style="24" customWidth="1"/>
    <col min="28" max="28" width="9.140625" style="24"/>
    <col min="29" max="29" width="9.28515625" style="24" bestFit="1" customWidth="1"/>
    <col min="30" max="16384" width="9.140625" style="24"/>
  </cols>
  <sheetData>
    <row r="1" spans="1:20" ht="13.5" thickBot="1" x14ac:dyDescent="0.25">
      <c r="A1" s="43" t="s">
        <v>289</v>
      </c>
      <c r="B1" s="44" t="s">
        <v>290</v>
      </c>
      <c r="C1" s="186" t="s">
        <v>248</v>
      </c>
      <c r="D1" s="187"/>
      <c r="E1" s="188"/>
      <c r="F1" s="45">
        <v>6</v>
      </c>
      <c r="G1" s="186" t="s">
        <v>257</v>
      </c>
      <c r="H1" s="187"/>
      <c r="I1" s="188"/>
      <c r="J1" s="45">
        <v>17</v>
      </c>
      <c r="K1" s="186" t="s">
        <v>244</v>
      </c>
      <c r="L1" s="187"/>
      <c r="M1" s="188"/>
      <c r="N1" s="45">
        <v>3</v>
      </c>
      <c r="O1" s="186" t="s">
        <v>245</v>
      </c>
      <c r="P1" s="187"/>
      <c r="Q1" s="188"/>
      <c r="R1" s="45">
        <v>7</v>
      </c>
      <c r="S1" s="46"/>
    </row>
    <row r="2" spans="1:20" ht="13.5" thickBot="1" x14ac:dyDescent="0.25">
      <c r="A2" s="47" t="s">
        <v>291</v>
      </c>
      <c r="B2" s="44" t="s">
        <v>292</v>
      </c>
      <c r="C2" s="48" t="s">
        <v>0</v>
      </c>
      <c r="D2" s="48" t="s">
        <v>1</v>
      </c>
      <c r="E2" s="48" t="s">
        <v>2</v>
      </c>
      <c r="F2" s="48" t="s">
        <v>3</v>
      </c>
      <c r="G2" s="48" t="s">
        <v>0</v>
      </c>
      <c r="H2" s="48" t="s">
        <v>1</v>
      </c>
      <c r="I2" s="48" t="s">
        <v>2</v>
      </c>
      <c r="J2" s="48" t="s">
        <v>3</v>
      </c>
      <c r="K2" s="48" t="s">
        <v>0</v>
      </c>
      <c r="L2" s="48" t="s">
        <v>1</v>
      </c>
      <c r="M2" s="48" t="s">
        <v>2</v>
      </c>
      <c r="N2" s="48" t="s">
        <v>3</v>
      </c>
      <c r="O2" s="48" t="s">
        <v>0</v>
      </c>
      <c r="P2" s="48" t="s">
        <v>1</v>
      </c>
      <c r="Q2" s="48" t="s">
        <v>2</v>
      </c>
      <c r="R2" s="48" t="s">
        <v>3</v>
      </c>
      <c r="S2" s="49"/>
    </row>
    <row r="3" spans="1:20" x14ac:dyDescent="0.2">
      <c r="A3" s="50" t="s">
        <v>346</v>
      </c>
      <c r="B3" s="51" t="s">
        <v>42</v>
      </c>
      <c r="C3" s="52">
        <v>4</v>
      </c>
      <c r="D3" s="53">
        <v>2</v>
      </c>
      <c r="E3" s="53">
        <v>2</v>
      </c>
      <c r="F3" s="54">
        <v>1</v>
      </c>
      <c r="G3" s="52">
        <v>4</v>
      </c>
      <c r="H3" s="53">
        <v>1</v>
      </c>
      <c r="I3" s="53">
        <v>2</v>
      </c>
      <c r="J3" s="54">
        <v>4</v>
      </c>
      <c r="K3" s="163">
        <v>4</v>
      </c>
      <c r="L3" s="164">
        <v>1</v>
      </c>
      <c r="M3" s="164">
        <v>1</v>
      </c>
      <c r="N3" s="165">
        <v>1</v>
      </c>
      <c r="O3" s="163">
        <v>4</v>
      </c>
      <c r="P3" s="164">
        <v>0</v>
      </c>
      <c r="Q3" s="164">
        <v>2</v>
      </c>
      <c r="R3" s="165">
        <v>2</v>
      </c>
      <c r="S3" s="55"/>
      <c r="T3" s="5"/>
    </row>
    <row r="4" spans="1:20" x14ac:dyDescent="0.2">
      <c r="A4" s="50" t="s">
        <v>332</v>
      </c>
      <c r="B4" s="51" t="s">
        <v>88</v>
      </c>
      <c r="C4" s="52">
        <v>3</v>
      </c>
      <c r="D4" s="53">
        <v>0</v>
      </c>
      <c r="E4" s="53">
        <v>0</v>
      </c>
      <c r="F4" s="54">
        <v>2</v>
      </c>
      <c r="G4" s="52">
        <v>1</v>
      </c>
      <c r="H4" s="53">
        <v>0</v>
      </c>
      <c r="I4" s="53">
        <v>0</v>
      </c>
      <c r="J4" s="54">
        <v>0</v>
      </c>
      <c r="K4" s="163">
        <v>4</v>
      </c>
      <c r="L4" s="164">
        <v>2</v>
      </c>
      <c r="M4" s="164">
        <v>0</v>
      </c>
      <c r="N4" s="165">
        <v>0</v>
      </c>
      <c r="O4" s="163">
        <v>1</v>
      </c>
      <c r="P4" s="164">
        <v>1</v>
      </c>
      <c r="Q4" s="164">
        <v>0</v>
      </c>
      <c r="R4" s="165">
        <v>2</v>
      </c>
      <c r="S4" s="55"/>
      <c r="T4" s="5"/>
    </row>
    <row r="5" spans="1:20" x14ac:dyDescent="0.2">
      <c r="A5" s="50" t="s">
        <v>359</v>
      </c>
      <c r="B5" s="51" t="s">
        <v>87</v>
      </c>
      <c r="C5" s="52">
        <v>3</v>
      </c>
      <c r="D5" s="53">
        <v>0</v>
      </c>
      <c r="E5" s="53">
        <v>1</v>
      </c>
      <c r="F5" s="54">
        <v>2</v>
      </c>
      <c r="G5" s="52">
        <v>3</v>
      </c>
      <c r="H5" s="53">
        <v>0</v>
      </c>
      <c r="I5" s="53">
        <v>0</v>
      </c>
      <c r="J5" s="54">
        <v>6</v>
      </c>
      <c r="K5" s="163">
        <v>3</v>
      </c>
      <c r="L5" s="164">
        <v>1</v>
      </c>
      <c r="M5" s="164">
        <v>0</v>
      </c>
      <c r="N5" s="165">
        <v>0</v>
      </c>
      <c r="O5" s="163">
        <v>3</v>
      </c>
      <c r="P5" s="164">
        <v>0</v>
      </c>
      <c r="Q5" s="164">
        <v>2</v>
      </c>
      <c r="R5" s="165">
        <v>2</v>
      </c>
      <c r="S5" s="55"/>
      <c r="T5" s="5"/>
    </row>
    <row r="6" spans="1:20" x14ac:dyDescent="0.2">
      <c r="A6" s="50" t="s">
        <v>303</v>
      </c>
      <c r="B6" s="51" t="s">
        <v>167</v>
      </c>
      <c r="C6" s="52">
        <v>3</v>
      </c>
      <c r="D6" s="53">
        <v>1</v>
      </c>
      <c r="E6" s="53">
        <v>1</v>
      </c>
      <c r="F6" s="54">
        <v>1</v>
      </c>
      <c r="G6" s="52">
        <v>3</v>
      </c>
      <c r="H6" s="53">
        <v>0</v>
      </c>
      <c r="I6" s="53">
        <v>1</v>
      </c>
      <c r="J6" s="54">
        <v>2</v>
      </c>
      <c r="K6" s="163">
        <v>3</v>
      </c>
      <c r="L6" s="164">
        <v>0</v>
      </c>
      <c r="M6" s="164">
        <v>1</v>
      </c>
      <c r="N6" s="165">
        <v>0</v>
      </c>
      <c r="O6" s="163">
        <v>3</v>
      </c>
      <c r="P6" s="164">
        <v>0</v>
      </c>
      <c r="Q6" s="164">
        <v>2</v>
      </c>
      <c r="R6" s="165">
        <v>1</v>
      </c>
      <c r="S6" s="55" t="s">
        <v>297</v>
      </c>
      <c r="T6" s="5"/>
    </row>
    <row r="7" spans="1:20" x14ac:dyDescent="0.2">
      <c r="A7" s="50" t="s">
        <v>331</v>
      </c>
      <c r="B7" s="51" t="s">
        <v>77</v>
      </c>
      <c r="C7" s="52">
        <v>3</v>
      </c>
      <c r="D7" s="53">
        <v>0</v>
      </c>
      <c r="E7" s="53">
        <v>2</v>
      </c>
      <c r="F7" s="54">
        <v>1</v>
      </c>
      <c r="G7" s="52">
        <v>0</v>
      </c>
      <c r="H7" s="53">
        <v>0</v>
      </c>
      <c r="I7" s="53">
        <v>0</v>
      </c>
      <c r="J7" s="54">
        <v>0</v>
      </c>
      <c r="K7" s="163"/>
      <c r="L7" s="164"/>
      <c r="M7" s="164"/>
      <c r="N7" s="165"/>
      <c r="O7" s="163">
        <v>3</v>
      </c>
      <c r="P7" s="164">
        <v>0</v>
      </c>
      <c r="Q7" s="164">
        <v>1</v>
      </c>
      <c r="R7" s="165">
        <v>0</v>
      </c>
      <c r="S7" s="55"/>
      <c r="T7" s="5"/>
    </row>
    <row r="8" spans="1:20" x14ac:dyDescent="0.2">
      <c r="A8" s="50" t="s">
        <v>298</v>
      </c>
      <c r="B8" s="51" t="s">
        <v>208</v>
      </c>
      <c r="C8" s="52">
        <v>4</v>
      </c>
      <c r="D8" s="53">
        <v>0</v>
      </c>
      <c r="E8" s="53">
        <v>3</v>
      </c>
      <c r="F8" s="54">
        <v>0</v>
      </c>
      <c r="G8" s="52">
        <v>4</v>
      </c>
      <c r="H8" s="53">
        <v>0</v>
      </c>
      <c r="I8" s="53">
        <v>1</v>
      </c>
      <c r="J8" s="54">
        <v>0</v>
      </c>
      <c r="K8" s="163">
        <v>4</v>
      </c>
      <c r="L8" s="164">
        <v>0</v>
      </c>
      <c r="M8" s="164">
        <v>1</v>
      </c>
      <c r="N8" s="165">
        <v>0</v>
      </c>
      <c r="O8" s="163">
        <v>4</v>
      </c>
      <c r="P8" s="164">
        <v>1</v>
      </c>
      <c r="Q8" s="164">
        <v>1</v>
      </c>
      <c r="R8" s="165">
        <v>0</v>
      </c>
      <c r="S8" s="55"/>
      <c r="T8" s="5"/>
    </row>
    <row r="9" spans="1:20" x14ac:dyDescent="0.2">
      <c r="A9" s="50" t="s">
        <v>364</v>
      </c>
      <c r="B9" s="51" t="s">
        <v>199</v>
      </c>
      <c r="C9" s="52">
        <v>0</v>
      </c>
      <c r="D9" s="53">
        <v>0</v>
      </c>
      <c r="E9" s="53">
        <v>0</v>
      </c>
      <c r="F9" s="54">
        <v>1</v>
      </c>
      <c r="G9" s="52">
        <v>0</v>
      </c>
      <c r="H9" s="53">
        <v>0</v>
      </c>
      <c r="I9" s="53">
        <v>0</v>
      </c>
      <c r="J9" s="54">
        <v>0</v>
      </c>
      <c r="K9" s="163">
        <v>0</v>
      </c>
      <c r="L9" s="164">
        <v>0</v>
      </c>
      <c r="M9" s="164">
        <v>0</v>
      </c>
      <c r="N9" s="165">
        <v>0</v>
      </c>
      <c r="O9" s="163">
        <v>0</v>
      </c>
      <c r="P9" s="164">
        <v>0</v>
      </c>
      <c r="Q9" s="164">
        <v>0</v>
      </c>
      <c r="R9" s="165">
        <v>0</v>
      </c>
      <c r="S9" s="55"/>
      <c r="T9" s="5"/>
    </row>
    <row r="10" spans="1:20" x14ac:dyDescent="0.2">
      <c r="A10" s="50" t="s">
        <v>353</v>
      </c>
      <c r="B10" s="51" t="s">
        <v>200</v>
      </c>
      <c r="C10" s="52">
        <v>0</v>
      </c>
      <c r="D10" s="53">
        <v>0</v>
      </c>
      <c r="E10" s="53">
        <v>0</v>
      </c>
      <c r="F10" s="54">
        <v>0</v>
      </c>
      <c r="G10" s="52">
        <v>3</v>
      </c>
      <c r="H10" s="53">
        <v>1</v>
      </c>
      <c r="I10" s="53">
        <v>1</v>
      </c>
      <c r="J10" s="54">
        <v>0</v>
      </c>
      <c r="K10" s="163">
        <v>3</v>
      </c>
      <c r="L10" s="164">
        <v>0</v>
      </c>
      <c r="M10" s="164">
        <v>0</v>
      </c>
      <c r="N10" s="165">
        <v>0</v>
      </c>
      <c r="O10" s="163"/>
      <c r="P10" s="164"/>
      <c r="Q10" s="164"/>
      <c r="R10" s="165"/>
      <c r="S10" s="55"/>
      <c r="T10" s="5"/>
    </row>
    <row r="11" spans="1:20" x14ac:dyDescent="0.2">
      <c r="A11" s="50" t="s">
        <v>336</v>
      </c>
      <c r="B11" s="51" t="s">
        <v>224</v>
      </c>
      <c r="C11" s="52">
        <v>1</v>
      </c>
      <c r="D11" s="53">
        <v>0</v>
      </c>
      <c r="E11" s="53">
        <v>1</v>
      </c>
      <c r="F11" s="54">
        <v>2</v>
      </c>
      <c r="G11" s="52">
        <v>2</v>
      </c>
      <c r="H11" s="53">
        <v>0</v>
      </c>
      <c r="I11" s="53">
        <v>2</v>
      </c>
      <c r="J11" s="54">
        <v>1</v>
      </c>
      <c r="K11" s="163">
        <v>0</v>
      </c>
      <c r="L11" s="164">
        <v>0</v>
      </c>
      <c r="M11" s="164">
        <v>0</v>
      </c>
      <c r="N11" s="165">
        <v>2</v>
      </c>
      <c r="O11" s="163">
        <v>2</v>
      </c>
      <c r="P11" s="164">
        <v>0</v>
      </c>
      <c r="Q11" s="164">
        <v>2</v>
      </c>
      <c r="R11" s="165">
        <v>1</v>
      </c>
      <c r="S11" s="55"/>
      <c r="T11" s="5"/>
    </row>
    <row r="12" spans="1:20" x14ac:dyDescent="0.2">
      <c r="A12" s="50"/>
      <c r="B12" s="51"/>
      <c r="C12" s="52"/>
      <c r="D12" s="53"/>
      <c r="E12" s="53"/>
      <c r="F12" s="54"/>
      <c r="G12" s="52"/>
      <c r="H12" s="53"/>
      <c r="I12" s="53"/>
      <c r="J12" s="54"/>
      <c r="K12" s="52"/>
      <c r="L12" s="53"/>
      <c r="M12" s="53"/>
      <c r="N12" s="54"/>
      <c r="O12" s="52"/>
      <c r="P12" s="53"/>
      <c r="Q12" s="53"/>
      <c r="R12" s="54"/>
      <c r="S12" s="55"/>
      <c r="T12" s="5"/>
    </row>
    <row r="13" spans="1:20" x14ac:dyDescent="0.2">
      <c r="A13" s="50"/>
      <c r="B13" s="51"/>
      <c r="C13" s="52"/>
      <c r="D13" s="53"/>
      <c r="E13" s="53"/>
      <c r="F13" s="54"/>
      <c r="G13" s="52"/>
      <c r="H13" s="53"/>
      <c r="I13" s="53"/>
      <c r="J13" s="54"/>
      <c r="K13" s="52"/>
      <c r="L13" s="53"/>
      <c r="M13" s="53"/>
      <c r="N13" s="54"/>
      <c r="O13" s="52"/>
      <c r="P13" s="53"/>
      <c r="Q13" s="53"/>
      <c r="R13" s="54"/>
      <c r="S13" s="55"/>
      <c r="T13" s="5"/>
    </row>
    <row r="14" spans="1:20" x14ac:dyDescent="0.2">
      <c r="A14" s="50"/>
      <c r="B14" s="51"/>
      <c r="C14" s="52"/>
      <c r="D14" s="53"/>
      <c r="E14" s="53"/>
      <c r="F14" s="54"/>
      <c r="G14" s="52"/>
      <c r="H14" s="53"/>
      <c r="I14" s="53"/>
      <c r="J14" s="54"/>
      <c r="K14" s="52"/>
      <c r="L14" s="53"/>
      <c r="M14" s="53"/>
      <c r="N14" s="54"/>
      <c r="O14" s="52"/>
      <c r="P14" s="53"/>
      <c r="Q14" s="53"/>
      <c r="R14" s="54"/>
      <c r="S14" s="55"/>
    </row>
    <row r="15" spans="1:20" x14ac:dyDescent="0.2">
      <c r="A15" s="50"/>
      <c r="B15" s="51"/>
      <c r="C15" s="52"/>
      <c r="D15" s="53"/>
      <c r="E15" s="53"/>
      <c r="F15" s="54"/>
      <c r="G15" s="52"/>
      <c r="H15" s="53"/>
      <c r="I15" s="53"/>
      <c r="J15" s="54"/>
      <c r="K15" s="52"/>
      <c r="L15" s="53"/>
      <c r="M15" s="53"/>
      <c r="N15" s="54"/>
      <c r="O15" s="52"/>
      <c r="P15" s="53"/>
      <c r="Q15" s="53"/>
      <c r="R15" s="54"/>
      <c r="S15" s="55"/>
    </row>
    <row r="16" spans="1:20" x14ac:dyDescent="0.2">
      <c r="A16" s="50"/>
      <c r="B16" s="51"/>
      <c r="C16" s="52"/>
      <c r="D16" s="53"/>
      <c r="E16" s="53"/>
      <c r="F16" s="54"/>
      <c r="G16" s="52"/>
      <c r="H16" s="53"/>
      <c r="I16" s="53"/>
      <c r="J16" s="54"/>
      <c r="K16" s="52"/>
      <c r="L16" s="53"/>
      <c r="M16" s="53"/>
      <c r="N16" s="54"/>
      <c r="O16" s="52"/>
      <c r="P16" s="53"/>
      <c r="Q16" s="53"/>
      <c r="R16" s="54"/>
      <c r="S16" s="55" t="s">
        <v>297</v>
      </c>
    </row>
    <row r="17" spans="1:24" x14ac:dyDescent="0.2">
      <c r="A17" s="50"/>
      <c r="B17" s="51"/>
      <c r="C17" s="52"/>
      <c r="D17" s="53"/>
      <c r="E17" s="53"/>
      <c r="F17" s="54"/>
      <c r="G17" s="52"/>
      <c r="H17" s="53"/>
      <c r="I17" s="53"/>
      <c r="J17" s="54"/>
      <c r="K17" s="52"/>
      <c r="L17" s="53"/>
      <c r="M17" s="53"/>
      <c r="N17" s="54"/>
      <c r="O17" s="52"/>
      <c r="P17" s="53"/>
      <c r="Q17" s="53"/>
      <c r="R17" s="54"/>
      <c r="S17" s="55"/>
    </row>
    <row r="18" spans="1:24" x14ac:dyDescent="0.2">
      <c r="A18" s="50"/>
      <c r="B18" s="51"/>
      <c r="C18" s="52"/>
      <c r="D18" s="53"/>
      <c r="E18" s="53"/>
      <c r="F18" s="54"/>
      <c r="G18" s="52"/>
      <c r="H18" s="53"/>
      <c r="I18" s="53"/>
      <c r="J18" s="54"/>
      <c r="K18" s="52"/>
      <c r="L18" s="53"/>
      <c r="M18" s="53"/>
      <c r="N18" s="54"/>
      <c r="O18" s="52"/>
      <c r="P18" s="53"/>
      <c r="Q18" s="53"/>
      <c r="R18" s="54"/>
      <c r="S18" s="55"/>
    </row>
    <row r="19" spans="1:24" x14ac:dyDescent="0.2">
      <c r="A19" s="50"/>
      <c r="B19" s="51"/>
      <c r="C19" s="52"/>
      <c r="D19" s="53"/>
      <c r="E19" s="53"/>
      <c r="F19" s="54"/>
      <c r="G19" s="52"/>
      <c r="H19" s="53"/>
      <c r="I19" s="53"/>
      <c r="J19" s="54"/>
      <c r="K19" s="52"/>
      <c r="L19" s="53"/>
      <c r="M19" s="53"/>
      <c r="N19" s="54"/>
      <c r="O19" s="52"/>
      <c r="P19" s="53"/>
      <c r="Q19" s="53"/>
      <c r="R19" s="54"/>
      <c r="S19" s="55"/>
    </row>
    <row r="20" spans="1:24" x14ac:dyDescent="0.2">
      <c r="A20" s="50"/>
      <c r="B20" s="51"/>
      <c r="C20" s="52"/>
      <c r="D20" s="53"/>
      <c r="E20" s="53"/>
      <c r="F20" s="54"/>
      <c r="G20" s="52"/>
      <c r="H20" s="53"/>
      <c r="I20" s="53"/>
      <c r="J20" s="54"/>
      <c r="K20" s="52"/>
      <c r="L20" s="53"/>
      <c r="M20" s="53"/>
      <c r="N20" s="54"/>
      <c r="O20" s="52"/>
      <c r="P20" s="53"/>
      <c r="Q20" s="53"/>
      <c r="R20" s="54"/>
      <c r="S20" s="55"/>
    </row>
    <row r="21" spans="1:24" ht="13.5" thickBot="1" x14ac:dyDescent="0.25">
      <c r="A21" s="50"/>
      <c r="B21" s="56"/>
      <c r="C21" s="57"/>
      <c r="D21" s="58"/>
      <c r="E21" s="58"/>
      <c r="F21" s="59"/>
      <c r="G21" s="57"/>
      <c r="H21" s="58"/>
      <c r="I21" s="58"/>
      <c r="J21" s="59"/>
      <c r="K21" s="57"/>
      <c r="L21" s="58"/>
      <c r="M21" s="58"/>
      <c r="N21" s="59"/>
      <c r="O21" s="57"/>
      <c r="P21" s="58"/>
      <c r="Q21" s="58"/>
      <c r="R21" s="59"/>
      <c r="S21" s="55"/>
    </row>
    <row r="22" spans="1:24" x14ac:dyDescent="0.2">
      <c r="A22" s="1" t="s">
        <v>4</v>
      </c>
      <c r="B22" s="60" t="s">
        <v>270</v>
      </c>
      <c r="C22" s="61">
        <v>21</v>
      </c>
      <c r="D22" s="62">
        <v>3</v>
      </c>
      <c r="E22" s="62">
        <v>10</v>
      </c>
      <c r="F22" s="63">
        <v>10</v>
      </c>
      <c r="G22" s="61">
        <v>20</v>
      </c>
      <c r="H22" s="62">
        <v>2</v>
      </c>
      <c r="I22" s="62">
        <v>7</v>
      </c>
      <c r="J22" s="63">
        <v>13</v>
      </c>
      <c r="K22" s="61">
        <v>21</v>
      </c>
      <c r="L22" s="62">
        <v>4</v>
      </c>
      <c r="M22" s="62">
        <v>3</v>
      </c>
      <c r="N22" s="63">
        <v>3</v>
      </c>
      <c r="O22" s="61"/>
      <c r="P22" s="62"/>
      <c r="Q22" s="62"/>
      <c r="R22" s="63"/>
      <c r="S22" s="64"/>
    </row>
    <row r="23" spans="1:24" x14ac:dyDescent="0.2">
      <c r="A23" s="1"/>
      <c r="B23" s="65" t="s">
        <v>283</v>
      </c>
      <c r="C23" s="66"/>
      <c r="D23" s="67"/>
      <c r="E23" s="67"/>
      <c r="F23" s="68"/>
      <c r="G23" s="66"/>
      <c r="H23" s="67"/>
      <c r="I23" s="67"/>
      <c r="J23" s="68"/>
      <c r="K23" s="66"/>
      <c r="L23" s="67"/>
      <c r="M23" s="67"/>
      <c r="N23" s="68"/>
      <c r="O23" s="66">
        <v>20</v>
      </c>
      <c r="P23" s="67">
        <v>2</v>
      </c>
      <c r="Q23" s="67">
        <v>10</v>
      </c>
      <c r="R23" s="68">
        <v>8</v>
      </c>
      <c r="S23" s="64"/>
    </row>
    <row r="24" spans="1:24" x14ac:dyDescent="0.2">
      <c r="A24" s="1"/>
      <c r="B24" s="95"/>
      <c r="C24" s="66"/>
      <c r="D24" s="67"/>
      <c r="E24" s="67"/>
      <c r="F24" s="68"/>
      <c r="G24" s="66"/>
      <c r="H24" s="67"/>
      <c r="I24" s="67"/>
      <c r="J24" s="68"/>
      <c r="K24" s="66"/>
      <c r="L24" s="67"/>
      <c r="M24" s="67"/>
      <c r="N24" s="68"/>
      <c r="O24" s="66"/>
      <c r="P24" s="67"/>
      <c r="Q24" s="67"/>
      <c r="R24" s="68"/>
      <c r="S24" s="64"/>
      <c r="U24" s="3"/>
    </row>
    <row r="25" spans="1:24" ht="13.5" thickBot="1" x14ac:dyDescent="0.25">
      <c r="A25" s="1"/>
      <c r="B25" s="95"/>
      <c r="C25" s="66"/>
      <c r="D25" s="67"/>
      <c r="E25" s="67"/>
      <c r="F25" s="68"/>
      <c r="G25" s="66"/>
      <c r="H25" s="67"/>
      <c r="I25" s="67"/>
      <c r="J25" s="68"/>
      <c r="K25" s="66"/>
      <c r="L25" s="67"/>
      <c r="M25" s="67"/>
      <c r="N25" s="68"/>
      <c r="O25" s="66"/>
      <c r="P25" s="67"/>
      <c r="Q25" s="67"/>
      <c r="R25" s="68"/>
      <c r="S25" s="64"/>
      <c r="U25" s="3"/>
    </row>
    <row r="26" spans="1:24" ht="13.5" thickBot="1" x14ac:dyDescent="0.25">
      <c r="A26" s="1"/>
      <c r="B26" s="69" t="s">
        <v>304</v>
      </c>
      <c r="C26" s="70">
        <f t="shared" ref="C26:R26" si="0">SUM(C3:C20)</f>
        <v>21</v>
      </c>
      <c r="D26" s="70">
        <f t="shared" si="0"/>
        <v>3</v>
      </c>
      <c r="E26" s="70">
        <f t="shared" si="0"/>
        <v>10</v>
      </c>
      <c r="F26" s="70">
        <f t="shared" si="0"/>
        <v>10</v>
      </c>
      <c r="G26" s="70">
        <f t="shared" si="0"/>
        <v>20</v>
      </c>
      <c r="H26" s="70">
        <f t="shared" si="0"/>
        <v>2</v>
      </c>
      <c r="I26" s="70">
        <f t="shared" si="0"/>
        <v>7</v>
      </c>
      <c r="J26" s="70">
        <f t="shared" si="0"/>
        <v>13</v>
      </c>
      <c r="K26" s="70">
        <f t="shared" si="0"/>
        <v>21</v>
      </c>
      <c r="L26" s="70">
        <f t="shared" si="0"/>
        <v>4</v>
      </c>
      <c r="M26" s="70">
        <f t="shared" si="0"/>
        <v>3</v>
      </c>
      <c r="N26" s="70">
        <f t="shared" si="0"/>
        <v>3</v>
      </c>
      <c r="O26" s="70">
        <f t="shared" si="0"/>
        <v>20</v>
      </c>
      <c r="P26" s="70">
        <f t="shared" si="0"/>
        <v>2</v>
      </c>
      <c r="Q26" s="70">
        <f t="shared" si="0"/>
        <v>10</v>
      </c>
      <c r="R26" s="70">
        <f t="shared" si="0"/>
        <v>8</v>
      </c>
      <c r="S26" s="64"/>
      <c r="U26" s="80"/>
    </row>
    <row r="27" spans="1:24" ht="13.5" thickBot="1" x14ac:dyDescent="0.25">
      <c r="A27" s="1"/>
      <c r="B27" s="69" t="s">
        <v>305</v>
      </c>
      <c r="C27" s="71">
        <f>C26</f>
        <v>21</v>
      </c>
      <c r="D27" s="71">
        <f>D26</f>
        <v>3</v>
      </c>
      <c r="E27" s="71">
        <f>E26</f>
        <v>10</v>
      </c>
      <c r="F27" s="71">
        <f>F26</f>
        <v>10</v>
      </c>
      <c r="G27" s="71">
        <f t="shared" ref="G27:R27" si="1">SUM(C27,G26)</f>
        <v>41</v>
      </c>
      <c r="H27" s="71">
        <f t="shared" si="1"/>
        <v>5</v>
      </c>
      <c r="I27" s="71">
        <f t="shared" si="1"/>
        <v>17</v>
      </c>
      <c r="J27" s="71">
        <f t="shared" si="1"/>
        <v>23</v>
      </c>
      <c r="K27" s="71">
        <f t="shared" si="1"/>
        <v>62</v>
      </c>
      <c r="L27" s="71">
        <f t="shared" si="1"/>
        <v>9</v>
      </c>
      <c r="M27" s="71">
        <f t="shared" si="1"/>
        <v>20</v>
      </c>
      <c r="N27" s="71">
        <f t="shared" si="1"/>
        <v>26</v>
      </c>
      <c r="O27" s="72">
        <f t="shared" si="1"/>
        <v>82</v>
      </c>
      <c r="P27" s="71">
        <f t="shared" si="1"/>
        <v>11</v>
      </c>
      <c r="Q27" s="71">
        <f t="shared" si="1"/>
        <v>30</v>
      </c>
      <c r="R27" s="73">
        <f t="shared" si="1"/>
        <v>34</v>
      </c>
      <c r="S27" s="64"/>
      <c r="U27" s="80"/>
    </row>
    <row r="28" spans="1:24" ht="13.5" thickBot="1" x14ac:dyDescent="0.25">
      <c r="A28" s="74"/>
      <c r="B28" s="75" t="s">
        <v>306</v>
      </c>
      <c r="C28" s="76"/>
      <c r="D28" s="77"/>
      <c r="E28" s="77">
        <v>0</v>
      </c>
      <c r="F28" s="77"/>
      <c r="G28" s="76"/>
      <c r="H28" s="77"/>
      <c r="I28" s="77">
        <v>0</v>
      </c>
      <c r="J28" s="77"/>
      <c r="K28" s="76"/>
      <c r="L28" s="77"/>
      <c r="M28" s="77">
        <v>0</v>
      </c>
      <c r="N28" s="77"/>
      <c r="O28" s="76"/>
      <c r="P28" s="77"/>
      <c r="Q28" s="77">
        <v>0</v>
      </c>
      <c r="R28" s="77"/>
      <c r="S28" s="78"/>
      <c r="U28" s="3"/>
    </row>
    <row r="29" spans="1:24" ht="13.5" customHeight="1" thickBot="1" x14ac:dyDescent="0.3">
      <c r="A29" s="43" t="s">
        <v>289</v>
      </c>
      <c r="B29" s="44" t="s">
        <v>290</v>
      </c>
      <c r="C29" s="186" t="s">
        <v>244</v>
      </c>
      <c r="D29" s="187"/>
      <c r="E29" s="188"/>
      <c r="F29" s="45">
        <v>1</v>
      </c>
      <c r="G29" s="186" t="s">
        <v>247</v>
      </c>
      <c r="H29" s="187"/>
      <c r="I29" s="188"/>
      <c r="J29" s="45">
        <v>7</v>
      </c>
      <c r="K29" s="186" t="s">
        <v>246</v>
      </c>
      <c r="L29" s="187"/>
      <c r="M29" s="188"/>
      <c r="N29" s="45">
        <v>2</v>
      </c>
      <c r="O29" s="193" t="s">
        <v>245</v>
      </c>
      <c r="P29" s="187"/>
      <c r="Q29" s="188"/>
      <c r="R29" s="170">
        <v>9</v>
      </c>
      <c r="S29" s="79"/>
      <c r="U29" s="3"/>
      <c r="V29" s="81"/>
      <c r="W29" s="80"/>
      <c r="X29" s="80"/>
    </row>
    <row r="30" spans="1:24" ht="13.5" thickBot="1" x14ac:dyDescent="0.25">
      <c r="A30" s="47" t="s">
        <v>291</v>
      </c>
      <c r="B30" s="44" t="s">
        <v>292</v>
      </c>
      <c r="C30" s="48" t="s">
        <v>0</v>
      </c>
      <c r="D30" s="48" t="s">
        <v>1</v>
      </c>
      <c r="E30" s="48" t="s">
        <v>2</v>
      </c>
      <c r="F30" s="48" t="s">
        <v>3</v>
      </c>
      <c r="G30" s="48" t="s">
        <v>0</v>
      </c>
      <c r="H30" s="48" t="s">
        <v>1</v>
      </c>
      <c r="I30" s="48" t="s">
        <v>2</v>
      </c>
      <c r="J30" s="48" t="s">
        <v>3</v>
      </c>
      <c r="K30" s="48" t="s">
        <v>0</v>
      </c>
      <c r="L30" s="48" t="s">
        <v>1</v>
      </c>
      <c r="M30" s="48" t="s">
        <v>2</v>
      </c>
      <c r="N30" s="48" t="s">
        <v>3</v>
      </c>
      <c r="O30" s="82" t="s">
        <v>0</v>
      </c>
      <c r="P30" s="48" t="s">
        <v>1</v>
      </c>
      <c r="Q30" s="48" t="s">
        <v>2</v>
      </c>
      <c r="R30" s="83" t="s">
        <v>3</v>
      </c>
      <c r="S30" s="49"/>
      <c r="U30" s="3"/>
      <c r="V30" s="80"/>
      <c r="W30" s="80"/>
      <c r="X30" s="80"/>
    </row>
    <row r="31" spans="1:24" x14ac:dyDescent="0.2">
      <c r="A31" s="50" t="str">
        <f t="shared" ref="A31:B46" si="2">A3</f>
        <v>18</v>
      </c>
      <c r="B31" s="51" t="str">
        <f t="shared" si="2"/>
        <v>Sherlock Washington</v>
      </c>
      <c r="C31" s="52">
        <v>4</v>
      </c>
      <c r="D31" s="53">
        <v>2</v>
      </c>
      <c r="E31" s="53">
        <v>1</v>
      </c>
      <c r="F31" s="54">
        <v>0</v>
      </c>
      <c r="G31" s="52">
        <v>5</v>
      </c>
      <c r="H31" s="53">
        <v>3</v>
      </c>
      <c r="I31" s="53">
        <v>1</v>
      </c>
      <c r="J31" s="54">
        <v>3</v>
      </c>
      <c r="K31" s="52">
        <v>2</v>
      </c>
      <c r="L31" s="53">
        <v>2</v>
      </c>
      <c r="M31" s="53">
        <v>0</v>
      </c>
      <c r="N31" s="54">
        <v>0</v>
      </c>
      <c r="O31" s="87">
        <v>4</v>
      </c>
      <c r="P31" s="53">
        <v>2</v>
      </c>
      <c r="Q31" s="53">
        <v>1</v>
      </c>
      <c r="R31" s="89">
        <v>2</v>
      </c>
      <c r="S31" s="55"/>
      <c r="U31" s="3"/>
      <c r="V31" s="85"/>
      <c r="W31" s="2"/>
      <c r="X31" s="80"/>
    </row>
    <row r="32" spans="1:24" ht="12.75" customHeight="1" x14ac:dyDescent="0.2">
      <c r="A32" s="50" t="str">
        <f t="shared" si="2"/>
        <v>16</v>
      </c>
      <c r="B32" s="51" t="str">
        <f t="shared" si="2"/>
        <v>Steve Rutch</v>
      </c>
      <c r="C32" s="52">
        <v>4</v>
      </c>
      <c r="D32" s="53">
        <v>0</v>
      </c>
      <c r="E32" s="53">
        <v>0</v>
      </c>
      <c r="F32" s="54">
        <v>0</v>
      </c>
      <c r="G32" s="52">
        <v>4</v>
      </c>
      <c r="H32" s="53">
        <v>1</v>
      </c>
      <c r="I32" s="53">
        <v>0</v>
      </c>
      <c r="J32" s="54">
        <v>0</v>
      </c>
      <c r="K32" s="52">
        <v>1</v>
      </c>
      <c r="L32" s="53">
        <v>0</v>
      </c>
      <c r="M32" s="53">
        <v>0</v>
      </c>
      <c r="N32" s="54">
        <v>2</v>
      </c>
      <c r="O32" s="87">
        <v>1</v>
      </c>
      <c r="P32" s="53">
        <v>0</v>
      </c>
      <c r="Q32" s="53">
        <v>0</v>
      </c>
      <c r="R32" s="89">
        <v>0</v>
      </c>
      <c r="S32" s="55"/>
      <c r="U32" s="2"/>
      <c r="V32" s="80"/>
      <c r="W32" s="80"/>
      <c r="X32" s="80"/>
    </row>
    <row r="33" spans="1:24" ht="12.75" customHeight="1" x14ac:dyDescent="0.2">
      <c r="A33" s="50" t="str">
        <f t="shared" si="2"/>
        <v>19</v>
      </c>
      <c r="B33" s="51" t="str">
        <f t="shared" si="2"/>
        <v>Rich Koppenjan</v>
      </c>
      <c r="C33" s="52">
        <v>4</v>
      </c>
      <c r="D33" s="53">
        <v>1</v>
      </c>
      <c r="E33" s="53">
        <v>2</v>
      </c>
      <c r="F33" s="54">
        <v>2</v>
      </c>
      <c r="G33" s="52">
        <v>4</v>
      </c>
      <c r="H33" s="53">
        <v>0</v>
      </c>
      <c r="I33" s="53">
        <v>2</v>
      </c>
      <c r="J33" s="54">
        <v>1</v>
      </c>
      <c r="K33" s="52">
        <v>4</v>
      </c>
      <c r="L33" s="53">
        <v>2</v>
      </c>
      <c r="M33" s="53">
        <v>1</v>
      </c>
      <c r="N33" s="54">
        <v>2</v>
      </c>
      <c r="O33" s="87">
        <v>4</v>
      </c>
      <c r="P33" s="53">
        <v>1</v>
      </c>
      <c r="Q33" s="53">
        <v>3</v>
      </c>
      <c r="R33" s="89">
        <v>1</v>
      </c>
      <c r="S33" s="55"/>
      <c r="U33" s="3"/>
      <c r="V33" s="80"/>
      <c r="W33" s="80"/>
      <c r="X33" s="80"/>
    </row>
    <row r="34" spans="1:24" ht="12.75" customHeight="1" x14ac:dyDescent="0.2">
      <c r="A34" s="50" t="str">
        <f t="shared" si="2"/>
        <v>5</v>
      </c>
      <c r="B34" s="51" t="str">
        <f t="shared" si="2"/>
        <v>Omar Atin</v>
      </c>
      <c r="C34" s="52">
        <v>0</v>
      </c>
      <c r="D34" s="53">
        <v>0</v>
      </c>
      <c r="E34" s="53">
        <v>0</v>
      </c>
      <c r="F34" s="54">
        <v>0</v>
      </c>
      <c r="G34" s="52"/>
      <c r="H34" s="53"/>
      <c r="I34" s="53"/>
      <c r="J34" s="54"/>
      <c r="K34" s="52">
        <v>4</v>
      </c>
      <c r="L34" s="53">
        <v>1</v>
      </c>
      <c r="M34" s="53">
        <v>0</v>
      </c>
      <c r="N34" s="54">
        <v>1</v>
      </c>
      <c r="O34" s="87">
        <v>0</v>
      </c>
      <c r="P34" s="53">
        <v>0</v>
      </c>
      <c r="Q34" s="53">
        <v>0</v>
      </c>
      <c r="R34" s="89">
        <v>0</v>
      </c>
      <c r="S34" s="55"/>
      <c r="U34" s="3"/>
      <c r="V34" s="80"/>
      <c r="W34" s="86"/>
      <c r="X34" s="80"/>
    </row>
    <row r="35" spans="1:24" ht="12.75" customHeight="1" x14ac:dyDescent="0.2">
      <c r="A35" s="50" t="str">
        <f t="shared" si="2"/>
        <v>14</v>
      </c>
      <c r="B35" s="51" t="str">
        <f t="shared" si="2"/>
        <v>Doug Winthrop</v>
      </c>
      <c r="C35" s="52">
        <v>0</v>
      </c>
      <c r="D35" s="53">
        <v>0</v>
      </c>
      <c r="E35" s="53">
        <v>0</v>
      </c>
      <c r="F35" s="54">
        <v>0</v>
      </c>
      <c r="G35" s="52"/>
      <c r="H35" s="53"/>
      <c r="I35" s="53"/>
      <c r="J35" s="54"/>
      <c r="K35" s="52">
        <v>2</v>
      </c>
      <c r="L35" s="53">
        <v>1</v>
      </c>
      <c r="M35" s="53">
        <v>0</v>
      </c>
      <c r="N35" s="54">
        <v>0</v>
      </c>
      <c r="O35" s="87">
        <v>2</v>
      </c>
      <c r="P35" s="53">
        <v>0</v>
      </c>
      <c r="Q35" s="53">
        <v>2</v>
      </c>
      <c r="R35" s="89">
        <v>0</v>
      </c>
      <c r="S35" s="55"/>
      <c r="U35" s="3"/>
      <c r="V35" s="80"/>
      <c r="W35" s="86"/>
      <c r="X35" s="80"/>
    </row>
    <row r="36" spans="1:24" ht="12.75" customHeight="1" x14ac:dyDescent="0.2">
      <c r="A36" s="50" t="str">
        <f t="shared" si="2"/>
        <v>2</v>
      </c>
      <c r="B36" s="51" t="str">
        <f t="shared" si="2"/>
        <v>Deshaun Widener</v>
      </c>
      <c r="C36" s="52">
        <v>3</v>
      </c>
      <c r="D36" s="53">
        <v>1</v>
      </c>
      <c r="E36" s="53">
        <v>1</v>
      </c>
      <c r="F36" s="54">
        <v>2</v>
      </c>
      <c r="G36" s="52">
        <v>4</v>
      </c>
      <c r="H36" s="53">
        <v>1</v>
      </c>
      <c r="I36" s="53">
        <v>1</v>
      </c>
      <c r="J36" s="54">
        <v>1</v>
      </c>
      <c r="K36" s="52">
        <v>4</v>
      </c>
      <c r="L36" s="53">
        <v>0</v>
      </c>
      <c r="M36" s="53">
        <v>1</v>
      </c>
      <c r="N36" s="54">
        <v>1</v>
      </c>
      <c r="O36" s="87">
        <v>4</v>
      </c>
      <c r="P36" s="53">
        <v>1</v>
      </c>
      <c r="Q36" s="53">
        <v>2</v>
      </c>
      <c r="R36" s="89">
        <v>1</v>
      </c>
      <c r="S36" s="55" t="s">
        <v>297</v>
      </c>
      <c r="U36" s="185"/>
      <c r="V36" s="80"/>
      <c r="W36" s="86"/>
      <c r="X36" s="80"/>
    </row>
    <row r="37" spans="1:24" ht="12.75" customHeight="1" x14ac:dyDescent="0.2">
      <c r="A37" s="50" t="str">
        <f t="shared" si="2"/>
        <v>26</v>
      </c>
      <c r="B37" s="51" t="str">
        <f t="shared" si="2"/>
        <v>Amy Lucas</v>
      </c>
      <c r="C37" s="52"/>
      <c r="D37" s="53"/>
      <c r="E37" s="53"/>
      <c r="F37" s="54"/>
      <c r="G37" s="52">
        <v>0</v>
      </c>
      <c r="H37" s="53">
        <v>0</v>
      </c>
      <c r="I37" s="53">
        <v>0</v>
      </c>
      <c r="J37" s="54">
        <v>2</v>
      </c>
      <c r="K37" s="52">
        <v>2</v>
      </c>
      <c r="L37" s="53">
        <v>0</v>
      </c>
      <c r="M37" s="53">
        <v>1</v>
      </c>
      <c r="N37" s="54">
        <v>0</v>
      </c>
      <c r="O37" s="87">
        <v>0</v>
      </c>
      <c r="P37" s="53">
        <v>0</v>
      </c>
      <c r="Q37" s="53">
        <v>0</v>
      </c>
      <c r="R37" s="89">
        <v>0</v>
      </c>
      <c r="S37" s="55"/>
      <c r="U37" s="3"/>
      <c r="V37" s="80"/>
      <c r="W37" s="86"/>
      <c r="X37" s="80"/>
    </row>
    <row r="38" spans="1:24" ht="12.75" customHeight="1" x14ac:dyDescent="0.2">
      <c r="A38" s="50" t="str">
        <f t="shared" si="2"/>
        <v>13</v>
      </c>
      <c r="B38" s="51" t="str">
        <f t="shared" si="2"/>
        <v>Alfonso Harrell</v>
      </c>
      <c r="C38" s="52">
        <v>3</v>
      </c>
      <c r="D38" s="53">
        <v>2</v>
      </c>
      <c r="E38" s="53">
        <v>1</v>
      </c>
      <c r="F38" s="54">
        <v>0</v>
      </c>
      <c r="G38" s="52">
        <v>5</v>
      </c>
      <c r="H38" s="53">
        <v>0</v>
      </c>
      <c r="I38" s="53">
        <v>3</v>
      </c>
      <c r="J38" s="54">
        <v>0</v>
      </c>
      <c r="K38" s="52">
        <v>2</v>
      </c>
      <c r="L38" s="53">
        <v>1</v>
      </c>
      <c r="M38" s="53">
        <v>1</v>
      </c>
      <c r="N38" s="54">
        <v>1</v>
      </c>
      <c r="O38" s="87">
        <v>3</v>
      </c>
      <c r="P38" s="53">
        <v>0</v>
      </c>
      <c r="Q38" s="53">
        <v>1</v>
      </c>
      <c r="R38" s="89">
        <v>0</v>
      </c>
      <c r="S38" s="55"/>
      <c r="U38" s="3"/>
      <c r="V38" s="80"/>
      <c r="W38" s="86"/>
      <c r="X38" s="80"/>
    </row>
    <row r="39" spans="1:24" ht="12.75" customHeight="1" x14ac:dyDescent="0.2">
      <c r="A39" s="50" t="str">
        <f t="shared" si="2"/>
        <v>24</v>
      </c>
      <c r="B39" s="51" t="str">
        <f t="shared" si="2"/>
        <v>Lamont Bordley</v>
      </c>
      <c r="C39" s="52">
        <v>3</v>
      </c>
      <c r="D39" s="53">
        <v>0</v>
      </c>
      <c r="E39" s="53">
        <v>3</v>
      </c>
      <c r="F39" s="54">
        <v>1</v>
      </c>
      <c r="G39" s="52">
        <v>4</v>
      </c>
      <c r="H39" s="53">
        <v>0</v>
      </c>
      <c r="I39" s="53">
        <v>2</v>
      </c>
      <c r="J39" s="54">
        <v>3</v>
      </c>
      <c r="K39" s="52">
        <v>3</v>
      </c>
      <c r="L39" s="53">
        <v>2</v>
      </c>
      <c r="M39" s="53">
        <v>0</v>
      </c>
      <c r="N39" s="54">
        <v>3</v>
      </c>
      <c r="O39" s="87">
        <v>4</v>
      </c>
      <c r="P39" s="53">
        <v>0</v>
      </c>
      <c r="Q39" s="53">
        <v>1</v>
      </c>
      <c r="R39" s="89">
        <v>2</v>
      </c>
      <c r="S39" s="55"/>
      <c r="U39" s="185"/>
      <c r="V39" s="80"/>
      <c r="W39" s="86"/>
      <c r="X39" s="80"/>
    </row>
    <row r="40" spans="1:24" ht="12.75" customHeight="1" x14ac:dyDescent="0.2">
      <c r="A40" s="50">
        <f t="shared" si="2"/>
        <v>0</v>
      </c>
      <c r="B40" s="51">
        <f t="shared" si="2"/>
        <v>0</v>
      </c>
      <c r="C40" s="52"/>
      <c r="D40" s="53"/>
      <c r="E40" s="53"/>
      <c r="F40" s="54"/>
      <c r="G40" s="52"/>
      <c r="H40" s="53"/>
      <c r="I40" s="53"/>
      <c r="J40" s="54"/>
      <c r="K40" s="52"/>
      <c r="L40" s="53"/>
      <c r="M40" s="53"/>
      <c r="N40" s="54"/>
      <c r="O40" s="87"/>
      <c r="P40" s="53"/>
      <c r="Q40" s="53"/>
      <c r="R40" s="89"/>
      <c r="S40" s="55"/>
      <c r="U40" s="41"/>
      <c r="V40" s="80"/>
      <c r="W40" s="86"/>
      <c r="X40" s="80"/>
    </row>
    <row r="41" spans="1:24" ht="12.75" customHeight="1" x14ac:dyDescent="0.2">
      <c r="A41" s="50">
        <f t="shared" si="2"/>
        <v>0</v>
      </c>
      <c r="B41" s="51">
        <f t="shared" si="2"/>
        <v>0</v>
      </c>
      <c r="C41" s="52"/>
      <c r="D41" s="53"/>
      <c r="E41" s="53"/>
      <c r="F41" s="54"/>
      <c r="G41" s="52"/>
      <c r="H41" s="53"/>
      <c r="I41" s="53"/>
      <c r="J41" s="54"/>
      <c r="K41" s="52"/>
      <c r="L41" s="53"/>
      <c r="M41" s="53"/>
      <c r="N41" s="54"/>
      <c r="O41" s="87"/>
      <c r="P41" s="53"/>
      <c r="Q41" s="53"/>
      <c r="R41" s="89"/>
      <c r="S41" s="55"/>
      <c r="U41" s="185"/>
      <c r="V41" s="80"/>
      <c r="W41" s="86"/>
      <c r="X41" s="80"/>
    </row>
    <row r="42" spans="1:24" x14ac:dyDescent="0.2">
      <c r="A42" s="50">
        <f t="shared" si="2"/>
        <v>0</v>
      </c>
      <c r="B42" s="51">
        <f t="shared" si="2"/>
        <v>0</v>
      </c>
      <c r="C42" s="52"/>
      <c r="D42" s="53"/>
      <c r="E42" s="53"/>
      <c r="F42" s="54"/>
      <c r="G42" s="52"/>
      <c r="H42" s="53"/>
      <c r="I42" s="53"/>
      <c r="J42" s="54"/>
      <c r="K42" s="52"/>
      <c r="L42" s="53"/>
      <c r="M42" s="53"/>
      <c r="N42" s="54"/>
      <c r="O42" s="87"/>
      <c r="P42" s="53"/>
      <c r="Q42" s="53"/>
      <c r="R42" s="89"/>
      <c r="S42" s="55"/>
      <c r="U42" s="185"/>
      <c r="V42" s="80"/>
      <c r="W42" s="80"/>
      <c r="X42" s="80"/>
    </row>
    <row r="43" spans="1:24" x14ac:dyDescent="0.2">
      <c r="A43" s="50">
        <f t="shared" si="2"/>
        <v>0</v>
      </c>
      <c r="B43" s="51">
        <f t="shared" si="2"/>
        <v>0</v>
      </c>
      <c r="C43" s="52"/>
      <c r="D43" s="53"/>
      <c r="E43" s="53"/>
      <c r="F43" s="54"/>
      <c r="G43" s="52"/>
      <c r="H43" s="53"/>
      <c r="I43" s="53"/>
      <c r="J43" s="54"/>
      <c r="K43" s="52"/>
      <c r="L43" s="53"/>
      <c r="M43" s="53"/>
      <c r="N43" s="54"/>
      <c r="O43" s="87"/>
      <c r="P43" s="53"/>
      <c r="Q43" s="53"/>
      <c r="R43" s="89"/>
      <c r="S43" s="55"/>
      <c r="U43" s="3"/>
      <c r="V43" s="80"/>
      <c r="W43" s="80"/>
      <c r="X43" s="80"/>
    </row>
    <row r="44" spans="1:24" x14ac:dyDescent="0.2">
      <c r="A44" s="50">
        <f t="shared" si="2"/>
        <v>0</v>
      </c>
      <c r="B44" s="51">
        <f t="shared" si="2"/>
        <v>0</v>
      </c>
      <c r="C44" s="52"/>
      <c r="D44" s="53"/>
      <c r="E44" s="53"/>
      <c r="F44" s="54"/>
      <c r="G44" s="52"/>
      <c r="H44" s="53"/>
      <c r="I44" s="53"/>
      <c r="J44" s="54"/>
      <c r="K44" s="52"/>
      <c r="L44" s="53"/>
      <c r="M44" s="53"/>
      <c r="N44" s="54"/>
      <c r="O44" s="87"/>
      <c r="P44" s="53"/>
      <c r="Q44" s="53"/>
      <c r="R44" s="89"/>
      <c r="S44" s="55" t="s">
        <v>297</v>
      </c>
      <c r="U44" s="3"/>
      <c r="V44" s="80"/>
      <c r="W44" s="80"/>
      <c r="X44" s="80"/>
    </row>
    <row r="45" spans="1:24" x14ac:dyDescent="0.2">
      <c r="A45" s="50">
        <f t="shared" si="2"/>
        <v>0</v>
      </c>
      <c r="B45" s="90">
        <f t="shared" si="2"/>
        <v>0</v>
      </c>
      <c r="C45" s="52"/>
      <c r="D45" s="53"/>
      <c r="E45" s="53"/>
      <c r="F45" s="54"/>
      <c r="G45" s="52"/>
      <c r="H45" s="53"/>
      <c r="I45" s="53"/>
      <c r="J45" s="54"/>
      <c r="K45" s="52"/>
      <c r="L45" s="53"/>
      <c r="M45" s="53"/>
      <c r="N45" s="54"/>
      <c r="O45" s="87"/>
      <c r="P45" s="53"/>
      <c r="Q45" s="53"/>
      <c r="R45" s="54"/>
      <c r="S45" s="55"/>
      <c r="U45" s="3"/>
      <c r="V45" s="80"/>
      <c r="W45" s="80"/>
      <c r="X45" s="80"/>
    </row>
    <row r="46" spans="1:24" x14ac:dyDescent="0.2">
      <c r="A46" s="50">
        <f t="shared" si="2"/>
        <v>0</v>
      </c>
      <c r="B46" s="51">
        <f t="shared" si="2"/>
        <v>0</v>
      </c>
      <c r="C46" s="52"/>
      <c r="D46" s="53"/>
      <c r="E46" s="53"/>
      <c r="F46" s="54"/>
      <c r="G46" s="52"/>
      <c r="H46" s="53"/>
      <c r="I46" s="53"/>
      <c r="J46" s="54"/>
      <c r="K46" s="52"/>
      <c r="L46" s="53"/>
      <c r="M46" s="53"/>
      <c r="N46" s="54"/>
      <c r="O46" s="87"/>
      <c r="P46" s="53"/>
      <c r="Q46" s="53"/>
      <c r="R46" s="54"/>
      <c r="S46" s="55"/>
      <c r="U46" s="3"/>
      <c r="V46" s="80"/>
      <c r="W46" s="80"/>
      <c r="X46" s="80"/>
    </row>
    <row r="47" spans="1:24" x14ac:dyDescent="0.2">
      <c r="A47" s="50">
        <f t="shared" ref="A47:B48" si="3">A19</f>
        <v>0</v>
      </c>
      <c r="B47" s="51">
        <f t="shared" si="3"/>
        <v>0</v>
      </c>
      <c r="C47" s="52"/>
      <c r="D47" s="53"/>
      <c r="E47" s="53"/>
      <c r="F47" s="54"/>
      <c r="G47" s="52"/>
      <c r="H47" s="53"/>
      <c r="I47" s="53"/>
      <c r="J47" s="54"/>
      <c r="K47" s="52"/>
      <c r="L47" s="53"/>
      <c r="M47" s="53"/>
      <c r="N47" s="54"/>
      <c r="O47" s="87"/>
      <c r="P47" s="53"/>
      <c r="Q47" s="53"/>
      <c r="R47" s="54"/>
      <c r="S47" s="55"/>
      <c r="U47" s="3"/>
      <c r="V47" s="80"/>
      <c r="W47" s="80"/>
      <c r="X47" s="80"/>
    </row>
    <row r="48" spans="1:24" x14ac:dyDescent="0.2">
      <c r="A48" s="50">
        <f t="shared" si="3"/>
        <v>0</v>
      </c>
      <c r="B48" s="51">
        <f t="shared" si="3"/>
        <v>0</v>
      </c>
      <c r="C48" s="52"/>
      <c r="D48" s="53"/>
      <c r="E48" s="53"/>
      <c r="F48" s="54"/>
      <c r="G48" s="52"/>
      <c r="H48" s="53"/>
      <c r="I48" s="53"/>
      <c r="J48" s="54"/>
      <c r="K48" s="52"/>
      <c r="L48" s="53"/>
      <c r="M48" s="53"/>
      <c r="N48" s="54"/>
      <c r="O48" s="87"/>
      <c r="P48" s="53"/>
      <c r="Q48" s="53"/>
      <c r="R48" s="54"/>
      <c r="S48" s="55"/>
      <c r="U48" s="185"/>
      <c r="V48" s="80"/>
      <c r="W48" s="80"/>
      <c r="X48" s="80"/>
    </row>
    <row r="49" spans="1:30" ht="13.5" thickBot="1" x14ac:dyDescent="0.25">
      <c r="A49" s="50"/>
      <c r="B49" s="56"/>
      <c r="C49" s="57"/>
      <c r="D49" s="58"/>
      <c r="E49" s="58"/>
      <c r="F49" s="59"/>
      <c r="G49" s="57"/>
      <c r="H49" s="58"/>
      <c r="I49" s="58"/>
      <c r="J49" s="59"/>
      <c r="K49" s="57"/>
      <c r="L49" s="58"/>
      <c r="M49" s="58"/>
      <c r="N49" s="59"/>
      <c r="O49" s="91"/>
      <c r="P49" s="58"/>
      <c r="Q49" s="58"/>
      <c r="R49" s="92"/>
      <c r="S49" s="55"/>
      <c r="U49" s="185"/>
      <c r="V49" s="80"/>
      <c r="W49" s="80"/>
      <c r="X49" s="80"/>
    </row>
    <row r="50" spans="1:30" x14ac:dyDescent="0.2">
      <c r="A50" s="1" t="s">
        <v>4</v>
      </c>
      <c r="B50" s="93" t="str">
        <f>B22</f>
        <v>Toni Gunn</v>
      </c>
      <c r="C50" s="61">
        <v>21</v>
      </c>
      <c r="D50" s="62">
        <v>6</v>
      </c>
      <c r="E50" s="62">
        <v>8</v>
      </c>
      <c r="F50" s="63">
        <v>5</v>
      </c>
      <c r="G50" s="61">
        <v>26</v>
      </c>
      <c r="H50" s="62">
        <v>5</v>
      </c>
      <c r="I50" s="62">
        <v>9</v>
      </c>
      <c r="J50" s="63">
        <v>10</v>
      </c>
      <c r="K50" s="61">
        <v>24</v>
      </c>
      <c r="L50" s="62">
        <v>9</v>
      </c>
      <c r="M50" s="62">
        <v>4</v>
      </c>
      <c r="N50" s="63">
        <v>10</v>
      </c>
      <c r="O50" s="61">
        <v>22</v>
      </c>
      <c r="P50" s="62">
        <v>4</v>
      </c>
      <c r="Q50" s="62">
        <v>10</v>
      </c>
      <c r="R50" s="94">
        <v>6</v>
      </c>
      <c r="S50" s="64"/>
      <c r="U50" s="3"/>
      <c r="V50" s="80"/>
      <c r="W50" s="80"/>
      <c r="X50" s="80"/>
    </row>
    <row r="51" spans="1:30" x14ac:dyDescent="0.2">
      <c r="A51" s="1"/>
      <c r="B51" s="95" t="str">
        <f>B23</f>
        <v>Denise Parascando</v>
      </c>
      <c r="C51" s="66"/>
      <c r="D51" s="67"/>
      <c r="E51" s="67"/>
      <c r="F51" s="68"/>
      <c r="G51" s="66"/>
      <c r="H51" s="67"/>
      <c r="I51" s="67"/>
      <c r="J51" s="68"/>
      <c r="K51" s="66"/>
      <c r="L51" s="67"/>
      <c r="M51" s="67"/>
      <c r="N51" s="68"/>
      <c r="O51" s="66"/>
      <c r="P51" s="67"/>
      <c r="Q51" s="67"/>
      <c r="R51" s="68"/>
      <c r="S51" s="64"/>
      <c r="U51" s="3"/>
      <c r="V51" s="80"/>
      <c r="W51" s="80"/>
      <c r="X51" s="80"/>
    </row>
    <row r="52" spans="1:30" x14ac:dyDescent="0.2">
      <c r="A52" s="1"/>
      <c r="B52" s="95">
        <f>B24</f>
        <v>0</v>
      </c>
      <c r="C52" s="66"/>
      <c r="D52" s="67"/>
      <c r="E52" s="67"/>
      <c r="F52" s="68"/>
      <c r="G52" s="66"/>
      <c r="H52" s="67"/>
      <c r="I52" s="67"/>
      <c r="J52" s="68"/>
      <c r="K52" s="66"/>
      <c r="L52" s="67"/>
      <c r="M52" s="67"/>
      <c r="N52" s="68"/>
      <c r="O52" s="66"/>
      <c r="P52" s="67"/>
      <c r="Q52" s="67"/>
      <c r="R52" s="68"/>
      <c r="S52" s="64"/>
      <c r="U52" s="3"/>
      <c r="V52" s="80"/>
      <c r="W52" s="80"/>
      <c r="X52" s="80"/>
    </row>
    <row r="53" spans="1:30" ht="13.5" thickBot="1" x14ac:dyDescent="0.25">
      <c r="A53" s="1"/>
      <c r="B53" s="95">
        <f>B25</f>
        <v>0</v>
      </c>
      <c r="C53" s="66"/>
      <c r="D53" s="67"/>
      <c r="E53" s="67"/>
      <c r="F53" s="68"/>
      <c r="G53" s="66"/>
      <c r="H53" s="67"/>
      <c r="I53" s="67"/>
      <c r="J53" s="68"/>
      <c r="K53" s="66"/>
      <c r="L53" s="67"/>
      <c r="M53" s="67"/>
      <c r="N53" s="68"/>
      <c r="O53" s="66"/>
      <c r="P53" s="67"/>
      <c r="Q53" s="67"/>
      <c r="R53" s="68"/>
      <c r="S53" s="64"/>
      <c r="U53" s="80"/>
      <c r="V53" s="80"/>
      <c r="W53" s="80"/>
      <c r="X53" s="80"/>
    </row>
    <row r="54" spans="1:30" ht="13.5" thickBot="1" x14ac:dyDescent="0.25">
      <c r="A54" s="1"/>
      <c r="B54" s="69" t="s">
        <v>304</v>
      </c>
      <c r="C54" s="70">
        <f t="shared" ref="C54:R54" si="4">SUM(C31:C48)</f>
        <v>21</v>
      </c>
      <c r="D54" s="70">
        <f t="shared" si="4"/>
        <v>6</v>
      </c>
      <c r="E54" s="70">
        <f t="shared" si="4"/>
        <v>8</v>
      </c>
      <c r="F54" s="70">
        <f t="shared" si="4"/>
        <v>5</v>
      </c>
      <c r="G54" s="70">
        <f t="shared" si="4"/>
        <v>26</v>
      </c>
      <c r="H54" s="70">
        <f t="shared" si="4"/>
        <v>5</v>
      </c>
      <c r="I54" s="70">
        <f t="shared" si="4"/>
        <v>9</v>
      </c>
      <c r="J54" s="70">
        <f t="shared" si="4"/>
        <v>10</v>
      </c>
      <c r="K54" s="70">
        <f t="shared" si="4"/>
        <v>24</v>
      </c>
      <c r="L54" s="70">
        <f t="shared" si="4"/>
        <v>9</v>
      </c>
      <c r="M54" s="70">
        <f t="shared" si="4"/>
        <v>4</v>
      </c>
      <c r="N54" s="70">
        <f t="shared" si="4"/>
        <v>10</v>
      </c>
      <c r="O54" s="70">
        <f t="shared" si="4"/>
        <v>22</v>
      </c>
      <c r="P54" s="70">
        <f t="shared" si="4"/>
        <v>4</v>
      </c>
      <c r="Q54" s="70">
        <f t="shared" si="4"/>
        <v>10</v>
      </c>
      <c r="R54" s="70">
        <f t="shared" si="4"/>
        <v>6</v>
      </c>
      <c r="S54" s="64"/>
      <c r="V54" s="80"/>
      <c r="W54" s="80"/>
      <c r="X54" s="80"/>
    </row>
    <row r="55" spans="1:30" ht="13.5" thickBot="1" x14ac:dyDescent="0.25">
      <c r="A55" s="1"/>
      <c r="B55" s="69" t="s">
        <v>305</v>
      </c>
      <c r="C55" s="71">
        <f>SUM(O27,C54)</f>
        <v>103</v>
      </c>
      <c r="D55" s="71">
        <f>SUM(P27,D54)</f>
        <v>17</v>
      </c>
      <c r="E55" s="71">
        <f>SUM(Q27,E54)</f>
        <v>38</v>
      </c>
      <c r="F55" s="71">
        <f>SUM(R27,F54)</f>
        <v>39</v>
      </c>
      <c r="G55" s="71">
        <f t="shared" ref="G55:R55" si="5">SUM(C55,G54)</f>
        <v>129</v>
      </c>
      <c r="H55" s="71">
        <f t="shared" si="5"/>
        <v>22</v>
      </c>
      <c r="I55" s="71">
        <f t="shared" si="5"/>
        <v>47</v>
      </c>
      <c r="J55" s="71">
        <f t="shared" si="5"/>
        <v>49</v>
      </c>
      <c r="K55" s="71">
        <f t="shared" si="5"/>
        <v>153</v>
      </c>
      <c r="L55" s="71">
        <f t="shared" si="5"/>
        <v>31</v>
      </c>
      <c r="M55" s="71">
        <f t="shared" si="5"/>
        <v>51</v>
      </c>
      <c r="N55" s="71">
        <f t="shared" si="5"/>
        <v>59</v>
      </c>
      <c r="O55" s="72">
        <f t="shared" si="5"/>
        <v>175</v>
      </c>
      <c r="P55" s="71">
        <f t="shared" si="5"/>
        <v>35</v>
      </c>
      <c r="Q55" s="71">
        <f t="shared" si="5"/>
        <v>61</v>
      </c>
      <c r="R55" s="73">
        <f t="shared" si="5"/>
        <v>65</v>
      </c>
      <c r="S55" s="96"/>
      <c r="U55" s="80"/>
      <c r="V55" s="80"/>
      <c r="W55" s="80"/>
      <c r="X55" s="80"/>
    </row>
    <row r="56" spans="1:30" ht="13.5" thickBot="1" x14ac:dyDescent="0.25">
      <c r="A56" s="74"/>
      <c r="B56" s="75" t="s">
        <v>306</v>
      </c>
      <c r="C56" s="76"/>
      <c r="D56" s="77"/>
      <c r="E56" s="77"/>
      <c r="F56" s="77"/>
      <c r="G56" s="76"/>
      <c r="H56" s="77"/>
      <c r="I56" s="77"/>
      <c r="J56" s="77"/>
      <c r="K56" s="76"/>
      <c r="L56" s="77"/>
      <c r="M56" s="77"/>
      <c r="N56" s="77"/>
      <c r="O56" s="76"/>
      <c r="P56" s="77"/>
      <c r="Q56" s="77"/>
      <c r="R56" s="97"/>
      <c r="S56" s="98"/>
      <c r="V56" s="99" t="s">
        <v>307</v>
      </c>
    </row>
    <row r="57" spans="1:30" ht="13.5" thickBot="1" x14ac:dyDescent="0.25">
      <c r="A57" s="43" t="s">
        <v>289</v>
      </c>
      <c r="B57" s="69" t="s">
        <v>290</v>
      </c>
      <c r="C57" s="186"/>
      <c r="D57" s="187"/>
      <c r="E57" s="188"/>
      <c r="F57" s="100"/>
      <c r="G57" s="186"/>
      <c r="H57" s="187"/>
      <c r="I57" s="188"/>
      <c r="J57" s="100"/>
      <c r="K57" s="186"/>
      <c r="L57" s="187"/>
      <c r="M57" s="189"/>
      <c r="N57" s="70"/>
      <c r="O57" s="102" t="s">
        <v>308</v>
      </c>
      <c r="P57" s="103"/>
      <c r="Q57" s="45"/>
      <c r="R57" s="104">
        <f>SUM(F1,J1,N1,R1,F29,J29,N29,R29,F57,J57,N57)</f>
        <v>52</v>
      </c>
      <c r="S57" s="105" t="s">
        <v>309</v>
      </c>
    </row>
    <row r="58" spans="1:30" ht="13.5" thickBot="1" x14ac:dyDescent="0.25">
      <c r="A58" s="47" t="s">
        <v>291</v>
      </c>
      <c r="B58" s="44" t="s">
        <v>292</v>
      </c>
      <c r="C58" s="48" t="s">
        <v>0</v>
      </c>
      <c r="D58" s="48" t="s">
        <v>1</v>
      </c>
      <c r="E58" s="48" t="s">
        <v>2</v>
      </c>
      <c r="F58" s="48" t="s">
        <v>3</v>
      </c>
      <c r="G58" s="48" t="s">
        <v>0</v>
      </c>
      <c r="H58" s="48" t="s">
        <v>1</v>
      </c>
      <c r="I58" s="48" t="s">
        <v>2</v>
      </c>
      <c r="J58" s="48" t="s">
        <v>3</v>
      </c>
      <c r="K58" s="48" t="s">
        <v>0</v>
      </c>
      <c r="L58" s="48" t="s">
        <v>310</v>
      </c>
      <c r="M58" s="48" t="s">
        <v>2</v>
      </c>
      <c r="N58" s="48" t="s">
        <v>3</v>
      </c>
      <c r="O58" s="43" t="s">
        <v>0</v>
      </c>
      <c r="P58" s="43" t="s">
        <v>1</v>
      </c>
      <c r="Q58" s="43" t="s">
        <v>2</v>
      </c>
      <c r="R58" s="43" t="s">
        <v>3</v>
      </c>
      <c r="S58" s="106" t="s">
        <v>311</v>
      </c>
      <c r="U58" s="2" t="s">
        <v>312</v>
      </c>
      <c r="V58" s="67" t="s">
        <v>313</v>
      </c>
      <c r="W58" s="107" t="s">
        <v>3</v>
      </c>
      <c r="X58" s="107" t="s">
        <v>314</v>
      </c>
      <c r="Y58" s="107" t="s">
        <v>315</v>
      </c>
      <c r="Z58" s="107" t="s">
        <v>316</v>
      </c>
      <c r="AA58" s="107" t="s">
        <v>372</v>
      </c>
      <c r="AB58" s="107" t="s">
        <v>316</v>
      </c>
      <c r="AC58" s="107" t="s">
        <v>317</v>
      </c>
      <c r="AD58" s="108" t="s">
        <v>318</v>
      </c>
    </row>
    <row r="59" spans="1:30" ht="13.5" thickTop="1" x14ac:dyDescent="0.2">
      <c r="A59" s="50" t="str">
        <f t="shared" ref="A59:A76" si="6">A3</f>
        <v>18</v>
      </c>
      <c r="B59" s="51" t="str">
        <f t="shared" ref="B59:B76" si="7">B31</f>
        <v>Sherlock Washington</v>
      </c>
      <c r="C59" s="52"/>
      <c r="D59" s="53"/>
      <c r="E59" s="53"/>
      <c r="F59" s="54"/>
      <c r="G59" s="52"/>
      <c r="H59" s="53"/>
      <c r="I59" s="53"/>
      <c r="J59" s="54"/>
      <c r="K59" s="52"/>
      <c r="L59" s="53"/>
      <c r="M59" s="53"/>
      <c r="N59" s="54"/>
      <c r="O59" s="109">
        <f>SUM(C3,G3,K3,O3,C31,G31,K31,O31,C59,G59,K59)</f>
        <v>31</v>
      </c>
      <c r="P59" s="110">
        <f>SUM(D3,H3,L3,P3,D31,H31,L31,P31,D59,H59,L59)</f>
        <v>13</v>
      </c>
      <c r="Q59" s="110">
        <f>SUM(E3,I3,M3,Q3,E31,I31,M31,Q31,E59,I59,M59)</f>
        <v>10</v>
      </c>
      <c r="R59" s="111">
        <f>SUM(F3,J3,N3,R3,F31,J31,N31,R31,F59,J59,N59)</f>
        <v>13</v>
      </c>
      <c r="S59" s="112">
        <f>IF(O59=0,0,AVERAGE(P59/O59))</f>
        <v>0.41935483870967744</v>
      </c>
      <c r="U59" s="3" t="s">
        <v>346</v>
      </c>
      <c r="V59" s="51" t="s">
        <v>42</v>
      </c>
      <c r="W59" s="113">
        <v>13</v>
      </c>
      <c r="X59" s="113">
        <v>13</v>
      </c>
      <c r="Y59" s="114">
        <v>0.41935483870967744</v>
      </c>
      <c r="Z59" s="114" t="s">
        <v>260</v>
      </c>
      <c r="AA59" s="114">
        <v>1.625</v>
      </c>
      <c r="AB59" s="114" t="s">
        <v>260</v>
      </c>
      <c r="AC59" s="113">
        <v>8</v>
      </c>
      <c r="AD59" s="115">
        <v>0.41935483870967744</v>
      </c>
    </row>
    <row r="60" spans="1:30" x14ac:dyDescent="0.2">
      <c r="A60" s="50" t="str">
        <f t="shared" si="6"/>
        <v>16</v>
      </c>
      <c r="B60" s="51" t="str">
        <f t="shared" si="7"/>
        <v>Steve Rutch</v>
      </c>
      <c r="C60" s="52"/>
      <c r="D60" s="53"/>
      <c r="E60" s="53"/>
      <c r="F60" s="54"/>
      <c r="G60" s="52"/>
      <c r="H60" s="53"/>
      <c r="I60" s="53"/>
      <c r="J60" s="54"/>
      <c r="K60" s="52"/>
      <c r="L60" s="53"/>
      <c r="M60" s="53"/>
      <c r="N60" s="54"/>
      <c r="O60" s="66">
        <f t="shared" ref="O60:R75" si="8">SUM(C4,G4,K4,O4,C32,G32,K32,O32,C60,G60,K60)</f>
        <v>19</v>
      </c>
      <c r="P60" s="67">
        <f t="shared" si="8"/>
        <v>4</v>
      </c>
      <c r="Q60" s="67">
        <f t="shared" si="8"/>
        <v>0</v>
      </c>
      <c r="R60" s="68">
        <f t="shared" si="8"/>
        <v>6</v>
      </c>
      <c r="S60" s="116">
        <f t="shared" ref="S60:S76" si="9">IF(O60=0,0,AVERAGE(P60/O60))</f>
        <v>0.21052631578947367</v>
      </c>
      <c r="U60" s="3" t="s">
        <v>332</v>
      </c>
      <c r="V60" s="51" t="s">
        <v>88</v>
      </c>
      <c r="W60" s="113">
        <v>6</v>
      </c>
      <c r="X60" s="113">
        <v>6</v>
      </c>
      <c r="Y60" s="114">
        <v>0.21052631578947367</v>
      </c>
      <c r="Z60" s="114" t="s">
        <v>265</v>
      </c>
      <c r="AA60" s="114">
        <v>0.75</v>
      </c>
      <c r="AB60" s="114" t="s">
        <v>260</v>
      </c>
      <c r="AC60" s="113">
        <v>8</v>
      </c>
      <c r="AD60" s="115">
        <v>0.2</v>
      </c>
    </row>
    <row r="61" spans="1:30" x14ac:dyDescent="0.2">
      <c r="A61" s="50" t="str">
        <f t="shared" si="6"/>
        <v>19</v>
      </c>
      <c r="B61" s="51" t="str">
        <f t="shared" si="7"/>
        <v>Rich Koppenjan</v>
      </c>
      <c r="C61" s="52"/>
      <c r="D61" s="53"/>
      <c r="E61" s="53"/>
      <c r="F61" s="54"/>
      <c r="G61" s="52"/>
      <c r="H61" s="53"/>
      <c r="I61" s="53"/>
      <c r="J61" s="54"/>
      <c r="K61" s="52"/>
      <c r="L61" s="53"/>
      <c r="M61" s="53"/>
      <c r="N61" s="54"/>
      <c r="O61" s="66">
        <f t="shared" si="8"/>
        <v>28</v>
      </c>
      <c r="P61" s="67">
        <f t="shared" si="8"/>
        <v>5</v>
      </c>
      <c r="Q61" s="67">
        <f t="shared" si="8"/>
        <v>11</v>
      </c>
      <c r="R61" s="68">
        <f t="shared" si="8"/>
        <v>16</v>
      </c>
      <c r="S61" s="116">
        <f t="shared" si="9"/>
        <v>0.17857142857142858</v>
      </c>
      <c r="U61" s="3" t="s">
        <v>359</v>
      </c>
      <c r="V61" s="51" t="s">
        <v>87</v>
      </c>
      <c r="W61" s="113">
        <v>16</v>
      </c>
      <c r="X61" s="113">
        <v>16</v>
      </c>
      <c r="Y61" s="114">
        <v>0.17857142857142858</v>
      </c>
      <c r="Z61" s="114" t="s">
        <v>260</v>
      </c>
      <c r="AA61" s="114">
        <v>2</v>
      </c>
      <c r="AB61" s="114" t="s">
        <v>260</v>
      </c>
      <c r="AC61" s="113">
        <v>8</v>
      </c>
      <c r="AD61" s="115">
        <v>0.17857142857142858</v>
      </c>
    </row>
    <row r="62" spans="1:30" x14ac:dyDescent="0.2">
      <c r="A62" s="50" t="str">
        <f t="shared" si="6"/>
        <v>5</v>
      </c>
      <c r="B62" s="51" t="str">
        <f t="shared" si="7"/>
        <v>Omar Atin</v>
      </c>
      <c r="C62" s="52"/>
      <c r="D62" s="53"/>
      <c r="E62" s="53"/>
      <c r="F62" s="54"/>
      <c r="G62" s="52"/>
      <c r="H62" s="53"/>
      <c r="I62" s="53"/>
      <c r="J62" s="54"/>
      <c r="K62" s="52"/>
      <c r="L62" s="53"/>
      <c r="M62" s="53"/>
      <c r="N62" s="54"/>
      <c r="O62" s="66">
        <f t="shared" si="8"/>
        <v>16</v>
      </c>
      <c r="P62" s="67">
        <f t="shared" si="8"/>
        <v>2</v>
      </c>
      <c r="Q62" s="67">
        <f t="shared" si="8"/>
        <v>5</v>
      </c>
      <c r="R62" s="68">
        <f t="shared" si="8"/>
        <v>5</v>
      </c>
      <c r="S62" s="116">
        <f t="shared" si="9"/>
        <v>0.125</v>
      </c>
      <c r="U62" s="3" t="s">
        <v>303</v>
      </c>
      <c r="V62" s="51" t="s">
        <v>167</v>
      </c>
      <c r="W62" s="113">
        <v>5</v>
      </c>
      <c r="X62" s="113">
        <v>5</v>
      </c>
      <c r="Y62" s="114">
        <v>0.125</v>
      </c>
      <c r="Z62" s="114" t="s">
        <v>265</v>
      </c>
      <c r="AA62" s="114">
        <v>0.7142857142857143</v>
      </c>
      <c r="AB62" s="114" t="s">
        <v>260</v>
      </c>
      <c r="AC62" s="113">
        <v>7</v>
      </c>
      <c r="AD62" s="115">
        <v>0.1</v>
      </c>
    </row>
    <row r="63" spans="1:30" x14ac:dyDescent="0.2">
      <c r="A63" s="50" t="str">
        <f t="shared" si="6"/>
        <v>14</v>
      </c>
      <c r="B63" s="51" t="str">
        <f t="shared" si="7"/>
        <v>Doug Winthrop</v>
      </c>
      <c r="C63" s="52"/>
      <c r="D63" s="53"/>
      <c r="E63" s="53"/>
      <c r="F63" s="54"/>
      <c r="G63" s="52"/>
      <c r="H63" s="53"/>
      <c r="I63" s="53"/>
      <c r="J63" s="54"/>
      <c r="K63" s="52"/>
      <c r="L63" s="53"/>
      <c r="M63" s="53"/>
      <c r="N63" s="54"/>
      <c r="O63" s="66">
        <f t="shared" si="8"/>
        <v>10</v>
      </c>
      <c r="P63" s="67">
        <f t="shared" si="8"/>
        <v>1</v>
      </c>
      <c r="Q63" s="67">
        <f t="shared" si="8"/>
        <v>5</v>
      </c>
      <c r="R63" s="68">
        <f t="shared" si="8"/>
        <v>1</v>
      </c>
      <c r="S63" s="116">
        <f t="shared" si="9"/>
        <v>0.1</v>
      </c>
      <c r="U63" s="3" t="s">
        <v>331</v>
      </c>
      <c r="V63" s="51" t="s">
        <v>77</v>
      </c>
      <c r="W63" s="113">
        <v>1</v>
      </c>
      <c r="X63" s="113">
        <v>1</v>
      </c>
      <c r="Y63" s="114">
        <v>0.1</v>
      </c>
      <c r="Z63" s="114" t="s">
        <v>265</v>
      </c>
      <c r="AA63" s="114">
        <v>0.16666666666666666</v>
      </c>
      <c r="AB63" s="114" t="s">
        <v>260</v>
      </c>
      <c r="AC63" s="113">
        <v>6</v>
      </c>
      <c r="AD63" s="115">
        <v>0.05</v>
      </c>
    </row>
    <row r="64" spans="1:30" x14ac:dyDescent="0.2">
      <c r="A64" s="50" t="str">
        <f t="shared" si="6"/>
        <v>2</v>
      </c>
      <c r="B64" s="51" t="str">
        <f t="shared" si="7"/>
        <v>Deshaun Widener</v>
      </c>
      <c r="C64" s="52"/>
      <c r="D64" s="53"/>
      <c r="E64" s="53"/>
      <c r="F64" s="54"/>
      <c r="G64" s="52"/>
      <c r="H64" s="53"/>
      <c r="I64" s="53"/>
      <c r="J64" s="54"/>
      <c r="K64" s="52"/>
      <c r="L64" s="53"/>
      <c r="M64" s="53"/>
      <c r="N64" s="54"/>
      <c r="O64" s="66">
        <f t="shared" si="8"/>
        <v>31</v>
      </c>
      <c r="P64" s="67">
        <f t="shared" si="8"/>
        <v>4</v>
      </c>
      <c r="Q64" s="67">
        <f t="shared" si="8"/>
        <v>11</v>
      </c>
      <c r="R64" s="68">
        <f t="shared" si="8"/>
        <v>5</v>
      </c>
      <c r="S64" s="116">
        <f t="shared" si="9"/>
        <v>0.12903225806451613</v>
      </c>
      <c r="U64" s="3" t="s">
        <v>298</v>
      </c>
      <c r="V64" s="51" t="s">
        <v>208</v>
      </c>
      <c r="W64" s="113">
        <v>5</v>
      </c>
      <c r="X64" s="113">
        <v>5</v>
      </c>
      <c r="Y64" s="114">
        <v>0.12903225806451613</v>
      </c>
      <c r="Z64" s="114" t="s">
        <v>260</v>
      </c>
      <c r="AA64" s="114">
        <v>0.625</v>
      </c>
      <c r="AB64" s="114" t="s">
        <v>260</v>
      </c>
      <c r="AC64" s="113">
        <v>8</v>
      </c>
      <c r="AD64" s="115">
        <v>0.12903225806451613</v>
      </c>
    </row>
    <row r="65" spans="1:30" x14ac:dyDescent="0.2">
      <c r="A65" s="50" t="str">
        <f t="shared" si="6"/>
        <v>26</v>
      </c>
      <c r="B65" s="51" t="str">
        <f t="shared" si="7"/>
        <v>Amy Lucas</v>
      </c>
      <c r="C65" s="52"/>
      <c r="D65" s="53"/>
      <c r="E65" s="53"/>
      <c r="F65" s="84"/>
      <c r="G65" s="52"/>
      <c r="H65" s="53"/>
      <c r="I65" s="53"/>
      <c r="J65" s="54"/>
      <c r="K65" s="52"/>
      <c r="L65" s="53"/>
      <c r="M65" s="53"/>
      <c r="N65" s="54"/>
      <c r="O65" s="66">
        <f t="shared" si="8"/>
        <v>2</v>
      </c>
      <c r="P65" s="67">
        <f t="shared" si="8"/>
        <v>0</v>
      </c>
      <c r="Q65" s="67">
        <f t="shared" si="8"/>
        <v>1</v>
      </c>
      <c r="R65" s="68">
        <f t="shared" si="8"/>
        <v>3</v>
      </c>
      <c r="S65" s="116">
        <f t="shared" si="9"/>
        <v>0</v>
      </c>
      <c r="U65" s="3" t="s">
        <v>364</v>
      </c>
      <c r="V65" s="51" t="s">
        <v>199</v>
      </c>
      <c r="W65" s="113">
        <v>3</v>
      </c>
      <c r="X65" s="113">
        <v>3</v>
      </c>
      <c r="Y65" s="114">
        <v>0</v>
      </c>
      <c r="Z65" s="114" t="s">
        <v>265</v>
      </c>
      <c r="AA65" s="114">
        <v>0.42857142857142855</v>
      </c>
      <c r="AB65" s="114" t="s">
        <v>260</v>
      </c>
      <c r="AC65" s="113">
        <v>7</v>
      </c>
      <c r="AD65" s="115">
        <v>0</v>
      </c>
    </row>
    <row r="66" spans="1:30" x14ac:dyDescent="0.2">
      <c r="A66" s="50" t="str">
        <f t="shared" si="6"/>
        <v>13</v>
      </c>
      <c r="B66" s="51" t="str">
        <f t="shared" si="7"/>
        <v>Alfonso Harrell</v>
      </c>
      <c r="C66" s="52"/>
      <c r="D66" s="53"/>
      <c r="E66" s="53"/>
      <c r="F66" s="54"/>
      <c r="G66" s="52"/>
      <c r="H66" s="53"/>
      <c r="I66" s="53"/>
      <c r="J66" s="54"/>
      <c r="K66" s="52"/>
      <c r="L66" s="53"/>
      <c r="M66" s="53"/>
      <c r="N66" s="54"/>
      <c r="O66" s="66">
        <f t="shared" si="8"/>
        <v>19</v>
      </c>
      <c r="P66" s="67">
        <f t="shared" si="8"/>
        <v>4</v>
      </c>
      <c r="Q66" s="67">
        <f t="shared" si="8"/>
        <v>7</v>
      </c>
      <c r="R66" s="68">
        <f t="shared" si="8"/>
        <v>1</v>
      </c>
      <c r="S66" s="116">
        <f t="shared" si="9"/>
        <v>0.21052631578947367</v>
      </c>
      <c r="U66" s="3" t="s">
        <v>353</v>
      </c>
      <c r="V66" s="51" t="s">
        <v>200</v>
      </c>
      <c r="W66" s="113">
        <v>1</v>
      </c>
      <c r="X66" s="113">
        <v>1</v>
      </c>
      <c r="Y66" s="114">
        <v>0.21052631578947367</v>
      </c>
      <c r="Z66" s="114" t="s">
        <v>265</v>
      </c>
      <c r="AA66" s="114">
        <v>0.14285714285714285</v>
      </c>
      <c r="AB66" s="114" t="s">
        <v>260</v>
      </c>
      <c r="AC66" s="113">
        <v>7</v>
      </c>
      <c r="AD66" s="115">
        <v>0.2</v>
      </c>
    </row>
    <row r="67" spans="1:30" x14ac:dyDescent="0.2">
      <c r="A67" s="50" t="str">
        <f t="shared" si="6"/>
        <v>24</v>
      </c>
      <c r="B67" s="51" t="str">
        <f t="shared" si="7"/>
        <v>Lamont Bordley</v>
      </c>
      <c r="C67" s="52"/>
      <c r="D67" s="53"/>
      <c r="E67" s="53"/>
      <c r="F67" s="54"/>
      <c r="G67" s="52"/>
      <c r="H67" s="53"/>
      <c r="I67" s="53"/>
      <c r="J67" s="54"/>
      <c r="K67" s="52"/>
      <c r="L67" s="53"/>
      <c r="M67" s="53"/>
      <c r="N67" s="54"/>
      <c r="O67" s="66">
        <f t="shared" si="8"/>
        <v>19</v>
      </c>
      <c r="P67" s="67">
        <f t="shared" si="8"/>
        <v>2</v>
      </c>
      <c r="Q67" s="67">
        <f t="shared" si="8"/>
        <v>11</v>
      </c>
      <c r="R67" s="68">
        <f t="shared" si="8"/>
        <v>15</v>
      </c>
      <c r="S67" s="116">
        <f t="shared" si="9"/>
        <v>0.10526315789473684</v>
      </c>
      <c r="U67" s="3" t="s">
        <v>336</v>
      </c>
      <c r="V67" s="51" t="s">
        <v>224</v>
      </c>
      <c r="W67" s="113">
        <v>15</v>
      </c>
      <c r="X67" s="113">
        <v>15</v>
      </c>
      <c r="Y67" s="114">
        <v>0.10526315789473684</v>
      </c>
      <c r="Z67" s="114" t="s">
        <v>265</v>
      </c>
      <c r="AA67" s="114">
        <v>1.875</v>
      </c>
      <c r="AB67" s="114" t="s">
        <v>260</v>
      </c>
      <c r="AC67" s="113">
        <v>8</v>
      </c>
      <c r="AD67" s="115">
        <v>0.1</v>
      </c>
    </row>
    <row r="68" spans="1:30" x14ac:dyDescent="0.2">
      <c r="A68" s="50">
        <f t="shared" si="6"/>
        <v>0</v>
      </c>
      <c r="B68" s="51">
        <f t="shared" si="7"/>
        <v>0</v>
      </c>
      <c r="C68" s="52"/>
      <c r="D68" s="53"/>
      <c r="E68" s="53"/>
      <c r="F68" s="54"/>
      <c r="G68" s="52"/>
      <c r="H68" s="53"/>
      <c r="I68" s="53"/>
      <c r="J68" s="54"/>
      <c r="K68" s="52"/>
      <c r="L68" s="53"/>
      <c r="M68" s="53"/>
      <c r="N68" s="54"/>
      <c r="O68" s="66">
        <f t="shared" si="8"/>
        <v>0</v>
      </c>
      <c r="P68" s="67">
        <f t="shared" si="8"/>
        <v>0</v>
      </c>
      <c r="Q68" s="67">
        <f t="shared" si="8"/>
        <v>0</v>
      </c>
      <c r="R68" s="68">
        <f t="shared" si="8"/>
        <v>0</v>
      </c>
      <c r="S68" s="116">
        <f t="shared" si="9"/>
        <v>0</v>
      </c>
      <c r="U68" s="3">
        <v>0</v>
      </c>
      <c r="V68" s="51">
        <v>0</v>
      </c>
      <c r="W68" s="113">
        <v>0</v>
      </c>
      <c r="X68" s="113" t="s">
        <v>373</v>
      </c>
      <c r="Y68" s="114">
        <v>0</v>
      </c>
      <c r="Z68" s="114" t="s">
        <v>265</v>
      </c>
      <c r="AA68" s="114">
        <v>0</v>
      </c>
      <c r="AB68" s="114" t="s">
        <v>288</v>
      </c>
      <c r="AC68" s="113">
        <v>0</v>
      </c>
      <c r="AD68" s="115">
        <v>0</v>
      </c>
    </row>
    <row r="69" spans="1:30" x14ac:dyDescent="0.2">
      <c r="A69" s="50">
        <f t="shared" si="6"/>
        <v>0</v>
      </c>
      <c r="B69" s="51">
        <f t="shared" si="7"/>
        <v>0</v>
      </c>
      <c r="C69" s="52"/>
      <c r="D69" s="53"/>
      <c r="E69" s="53"/>
      <c r="F69" s="54"/>
      <c r="G69" s="52"/>
      <c r="H69" s="53"/>
      <c r="I69" s="53"/>
      <c r="J69" s="54"/>
      <c r="K69" s="52"/>
      <c r="L69" s="53"/>
      <c r="M69" s="53"/>
      <c r="N69" s="54"/>
      <c r="O69" s="66">
        <f t="shared" si="8"/>
        <v>0</v>
      </c>
      <c r="P69" s="67">
        <f t="shared" si="8"/>
        <v>0</v>
      </c>
      <c r="Q69" s="67">
        <f t="shared" si="8"/>
        <v>0</v>
      </c>
      <c r="R69" s="68">
        <f t="shared" si="8"/>
        <v>0</v>
      </c>
      <c r="S69" s="116">
        <f t="shared" si="9"/>
        <v>0</v>
      </c>
      <c r="U69" s="3">
        <v>0</v>
      </c>
      <c r="V69" s="51">
        <v>0</v>
      </c>
      <c r="W69" s="113">
        <v>0</v>
      </c>
      <c r="X69" s="113" t="s">
        <v>373</v>
      </c>
      <c r="Y69" s="114">
        <v>0</v>
      </c>
      <c r="Z69" s="114" t="s">
        <v>265</v>
      </c>
      <c r="AA69" s="114">
        <v>0</v>
      </c>
      <c r="AB69" s="114" t="s">
        <v>288</v>
      </c>
      <c r="AC69" s="113">
        <v>0</v>
      </c>
      <c r="AD69" s="115">
        <v>0</v>
      </c>
    </row>
    <row r="70" spans="1:30" x14ac:dyDescent="0.2">
      <c r="A70" s="50">
        <f t="shared" si="6"/>
        <v>0</v>
      </c>
      <c r="B70" s="51">
        <f t="shared" si="7"/>
        <v>0</v>
      </c>
      <c r="C70" s="52"/>
      <c r="D70" s="53"/>
      <c r="E70" s="53"/>
      <c r="F70" s="54"/>
      <c r="G70" s="52"/>
      <c r="H70" s="53"/>
      <c r="I70" s="53"/>
      <c r="J70" s="54"/>
      <c r="K70" s="52"/>
      <c r="L70" s="53"/>
      <c r="M70" s="53"/>
      <c r="N70" s="54"/>
      <c r="O70" s="117">
        <f t="shared" si="8"/>
        <v>0</v>
      </c>
      <c r="P70" s="118">
        <f t="shared" si="8"/>
        <v>0</v>
      </c>
      <c r="Q70" s="118">
        <f t="shared" si="8"/>
        <v>0</v>
      </c>
      <c r="R70" s="119">
        <f t="shared" si="8"/>
        <v>0</v>
      </c>
      <c r="S70" s="116">
        <f t="shared" si="9"/>
        <v>0</v>
      </c>
      <c r="U70" s="3">
        <v>0</v>
      </c>
      <c r="V70" s="51">
        <v>0</v>
      </c>
      <c r="W70" s="113">
        <v>0</v>
      </c>
      <c r="X70" s="113" t="s">
        <v>373</v>
      </c>
      <c r="Y70" s="114">
        <v>0</v>
      </c>
      <c r="Z70" s="114" t="s">
        <v>265</v>
      </c>
      <c r="AA70" s="114">
        <v>0</v>
      </c>
      <c r="AB70" s="114" t="s">
        <v>288</v>
      </c>
      <c r="AC70" s="113">
        <v>0</v>
      </c>
      <c r="AD70" s="115">
        <v>0</v>
      </c>
    </row>
    <row r="71" spans="1:30" x14ac:dyDescent="0.2">
      <c r="A71" s="50">
        <f t="shared" si="6"/>
        <v>0</v>
      </c>
      <c r="B71" s="51">
        <f t="shared" si="7"/>
        <v>0</v>
      </c>
      <c r="C71" s="52"/>
      <c r="D71" s="53"/>
      <c r="E71" s="53"/>
      <c r="F71" s="54"/>
      <c r="G71" s="52"/>
      <c r="H71" s="53"/>
      <c r="I71" s="53"/>
      <c r="J71" s="54"/>
      <c r="K71" s="52"/>
      <c r="L71" s="53"/>
      <c r="M71" s="53"/>
      <c r="N71" s="89"/>
      <c r="O71" s="66">
        <f t="shared" si="8"/>
        <v>0</v>
      </c>
      <c r="P71" s="67">
        <f t="shared" si="8"/>
        <v>0</v>
      </c>
      <c r="Q71" s="67">
        <f t="shared" si="8"/>
        <v>0</v>
      </c>
      <c r="R71" s="68">
        <f t="shared" si="8"/>
        <v>0</v>
      </c>
      <c r="S71" s="116">
        <f t="shared" si="9"/>
        <v>0</v>
      </c>
      <c r="U71" s="3">
        <v>0</v>
      </c>
      <c r="V71" s="51">
        <v>0</v>
      </c>
      <c r="W71" s="113">
        <v>0</v>
      </c>
      <c r="X71" s="113" t="s">
        <v>373</v>
      </c>
      <c r="Y71" s="114">
        <v>0</v>
      </c>
      <c r="Z71" s="114" t="s">
        <v>265</v>
      </c>
      <c r="AA71" s="114">
        <v>0</v>
      </c>
      <c r="AB71" s="114" t="s">
        <v>288</v>
      </c>
      <c r="AC71" s="113">
        <v>0</v>
      </c>
      <c r="AD71" s="115">
        <v>0</v>
      </c>
    </row>
    <row r="72" spans="1:30" x14ac:dyDescent="0.2">
      <c r="A72" s="50">
        <f t="shared" si="6"/>
        <v>0</v>
      </c>
      <c r="B72" s="51">
        <f t="shared" si="7"/>
        <v>0</v>
      </c>
      <c r="C72" s="52"/>
      <c r="D72" s="53"/>
      <c r="E72" s="53"/>
      <c r="F72" s="54"/>
      <c r="G72" s="52"/>
      <c r="H72" s="53"/>
      <c r="I72" s="53"/>
      <c r="J72" s="54"/>
      <c r="K72" s="52"/>
      <c r="L72" s="53"/>
      <c r="M72" s="53"/>
      <c r="N72" s="89"/>
      <c r="O72" s="66">
        <f t="shared" si="8"/>
        <v>0</v>
      </c>
      <c r="P72" s="67">
        <f t="shared" si="8"/>
        <v>0</v>
      </c>
      <c r="Q72" s="67">
        <f t="shared" si="8"/>
        <v>0</v>
      </c>
      <c r="R72" s="68">
        <f t="shared" si="8"/>
        <v>0</v>
      </c>
      <c r="S72" s="116">
        <f t="shared" si="9"/>
        <v>0</v>
      </c>
      <c r="U72" s="3">
        <v>0</v>
      </c>
      <c r="V72" s="51">
        <v>0</v>
      </c>
      <c r="W72" s="113">
        <v>0</v>
      </c>
      <c r="X72" s="113" t="s">
        <v>373</v>
      </c>
      <c r="Y72" s="114">
        <v>0</v>
      </c>
      <c r="Z72" s="114" t="s">
        <v>265</v>
      </c>
      <c r="AA72" s="114">
        <v>0</v>
      </c>
      <c r="AB72" s="114" t="s">
        <v>288</v>
      </c>
      <c r="AC72" s="113">
        <v>0</v>
      </c>
      <c r="AD72" s="115">
        <v>0</v>
      </c>
    </row>
    <row r="73" spans="1:30" x14ac:dyDescent="0.2">
      <c r="A73" s="50">
        <f t="shared" si="6"/>
        <v>0</v>
      </c>
      <c r="B73" s="51">
        <f t="shared" si="7"/>
        <v>0</v>
      </c>
      <c r="C73" s="52"/>
      <c r="D73" s="53"/>
      <c r="E73" s="53"/>
      <c r="F73" s="54"/>
      <c r="G73" s="52"/>
      <c r="H73" s="53"/>
      <c r="I73" s="53"/>
      <c r="J73" s="54"/>
      <c r="K73" s="52"/>
      <c r="L73" s="53"/>
      <c r="M73" s="53"/>
      <c r="N73" s="54"/>
      <c r="O73" s="66">
        <f t="shared" si="8"/>
        <v>0</v>
      </c>
      <c r="P73" s="67">
        <f t="shared" si="8"/>
        <v>0</v>
      </c>
      <c r="Q73" s="67">
        <f t="shared" si="8"/>
        <v>0</v>
      </c>
      <c r="R73" s="68">
        <f t="shared" si="8"/>
        <v>0</v>
      </c>
      <c r="S73" s="116">
        <f t="shared" si="9"/>
        <v>0</v>
      </c>
      <c r="U73" s="3">
        <v>0</v>
      </c>
      <c r="V73" s="51">
        <v>0</v>
      </c>
      <c r="W73" s="113">
        <v>0</v>
      </c>
      <c r="X73" s="113" t="s">
        <v>373</v>
      </c>
      <c r="Y73" s="114">
        <v>0</v>
      </c>
      <c r="Z73" s="114" t="s">
        <v>265</v>
      </c>
      <c r="AA73" s="114">
        <v>0</v>
      </c>
      <c r="AB73" s="114" t="s">
        <v>288</v>
      </c>
      <c r="AC73" s="113">
        <v>0</v>
      </c>
      <c r="AD73" s="115">
        <v>0</v>
      </c>
    </row>
    <row r="74" spans="1:30" x14ac:dyDescent="0.2">
      <c r="A74" s="50">
        <f t="shared" si="6"/>
        <v>0</v>
      </c>
      <c r="B74" s="51">
        <f t="shared" si="7"/>
        <v>0</v>
      </c>
      <c r="C74" s="120"/>
      <c r="D74" s="121"/>
      <c r="E74" s="121"/>
      <c r="F74" s="122"/>
      <c r="G74" s="120"/>
      <c r="H74" s="121"/>
      <c r="I74" s="121"/>
      <c r="J74" s="122"/>
      <c r="K74" s="120"/>
      <c r="L74" s="121"/>
      <c r="M74" s="121"/>
      <c r="N74" s="122"/>
      <c r="O74" s="66">
        <f t="shared" si="8"/>
        <v>0</v>
      </c>
      <c r="P74" s="67">
        <f t="shared" si="8"/>
        <v>0</v>
      </c>
      <c r="Q74" s="67">
        <f t="shared" si="8"/>
        <v>0</v>
      </c>
      <c r="R74" s="68">
        <f t="shared" si="8"/>
        <v>0</v>
      </c>
      <c r="S74" s="116">
        <f t="shared" si="9"/>
        <v>0</v>
      </c>
      <c r="U74" s="3">
        <v>0</v>
      </c>
      <c r="V74" s="51">
        <v>0</v>
      </c>
      <c r="W74" s="113">
        <v>0</v>
      </c>
      <c r="X74" s="113" t="s">
        <v>373</v>
      </c>
      <c r="Y74" s="114">
        <v>0</v>
      </c>
      <c r="Z74" s="114" t="s">
        <v>265</v>
      </c>
      <c r="AA74" s="114">
        <v>0</v>
      </c>
      <c r="AB74" s="114" t="s">
        <v>288</v>
      </c>
      <c r="AC74" s="113">
        <v>0</v>
      </c>
      <c r="AD74" s="115">
        <v>0</v>
      </c>
    </row>
    <row r="75" spans="1:30" x14ac:dyDescent="0.2">
      <c r="A75" s="50">
        <f t="shared" si="6"/>
        <v>0</v>
      </c>
      <c r="B75" s="51">
        <f t="shared" si="7"/>
        <v>0</v>
      </c>
      <c r="C75" s="52"/>
      <c r="D75" s="53"/>
      <c r="E75" s="53"/>
      <c r="F75" s="54"/>
      <c r="G75" s="52"/>
      <c r="H75" s="53"/>
      <c r="I75" s="53"/>
      <c r="J75" s="54"/>
      <c r="K75" s="52"/>
      <c r="L75" s="53"/>
      <c r="M75" s="53"/>
      <c r="N75" s="89"/>
      <c r="O75" s="66">
        <f t="shared" si="8"/>
        <v>0</v>
      </c>
      <c r="P75" s="67">
        <f t="shared" si="8"/>
        <v>0</v>
      </c>
      <c r="Q75" s="67">
        <f t="shared" si="8"/>
        <v>0</v>
      </c>
      <c r="R75" s="68">
        <f t="shared" si="8"/>
        <v>0</v>
      </c>
      <c r="S75" s="116">
        <f t="shared" si="9"/>
        <v>0</v>
      </c>
      <c r="U75" s="3">
        <v>0</v>
      </c>
      <c r="V75" s="51">
        <v>0</v>
      </c>
      <c r="W75" s="113">
        <v>0</v>
      </c>
      <c r="X75" s="113" t="s">
        <v>373</v>
      </c>
      <c r="Y75" s="114">
        <v>0</v>
      </c>
      <c r="Z75" s="114" t="s">
        <v>265</v>
      </c>
      <c r="AA75" s="114">
        <v>0</v>
      </c>
      <c r="AB75" s="114" t="s">
        <v>288</v>
      </c>
      <c r="AC75" s="113">
        <v>0</v>
      </c>
      <c r="AD75" s="115">
        <v>0</v>
      </c>
    </row>
    <row r="76" spans="1:30" x14ac:dyDescent="0.2">
      <c r="A76" s="50">
        <f t="shared" si="6"/>
        <v>0</v>
      </c>
      <c r="B76" s="51">
        <f t="shared" si="7"/>
        <v>0</v>
      </c>
      <c r="C76" s="52"/>
      <c r="D76" s="53"/>
      <c r="E76" s="53"/>
      <c r="F76" s="54"/>
      <c r="G76" s="52"/>
      <c r="H76" s="53"/>
      <c r="I76" s="53"/>
      <c r="J76" s="54"/>
      <c r="K76" s="52"/>
      <c r="L76" s="53"/>
      <c r="M76" s="53"/>
      <c r="N76" s="89"/>
      <c r="O76" s="66">
        <f t="shared" ref="O76:R76" si="10">SUM(C20,G20,K20,O20,C48,G48,K48,O48,C76,G76,K76)</f>
        <v>0</v>
      </c>
      <c r="P76" s="67">
        <f t="shared" si="10"/>
        <v>0</v>
      </c>
      <c r="Q76" s="67">
        <f t="shared" si="10"/>
        <v>0</v>
      </c>
      <c r="R76" s="68">
        <f t="shared" si="10"/>
        <v>0</v>
      </c>
      <c r="S76" s="116">
        <f t="shared" si="9"/>
        <v>0</v>
      </c>
      <c r="U76" s="3">
        <v>0</v>
      </c>
      <c r="V76" s="51">
        <v>0</v>
      </c>
      <c r="W76" s="113">
        <v>0</v>
      </c>
      <c r="X76" s="113" t="s">
        <v>373</v>
      </c>
      <c r="Y76" s="114">
        <v>0</v>
      </c>
      <c r="Z76" s="114" t="s">
        <v>265</v>
      </c>
      <c r="AA76" s="114">
        <v>0</v>
      </c>
      <c r="AB76" s="114" t="s">
        <v>288</v>
      </c>
      <c r="AC76" s="113">
        <v>0</v>
      </c>
      <c r="AD76" s="115">
        <v>0</v>
      </c>
    </row>
    <row r="77" spans="1:30" ht="13.5" thickBot="1" x14ac:dyDescent="0.25">
      <c r="A77" s="50"/>
      <c r="B77" s="56"/>
      <c r="C77" s="57"/>
      <c r="D77" s="58"/>
      <c r="E77" s="58"/>
      <c r="F77" s="59"/>
      <c r="G77" s="57"/>
      <c r="H77" s="58"/>
      <c r="I77" s="58"/>
      <c r="J77" s="59"/>
      <c r="K77" s="57"/>
      <c r="L77" s="58"/>
      <c r="M77" s="58"/>
      <c r="N77" s="92"/>
      <c r="O77" s="123"/>
      <c r="P77" s="124"/>
      <c r="Q77" s="124"/>
      <c r="R77" s="125"/>
      <c r="S77" s="126"/>
      <c r="V77" s="127"/>
      <c r="W77" s="128"/>
      <c r="X77" s="128"/>
      <c r="Y77" s="129"/>
      <c r="Z77" s="129"/>
      <c r="AA77" s="129"/>
      <c r="AB77" s="129"/>
      <c r="AC77" s="130"/>
    </row>
    <row r="78" spans="1:30" x14ac:dyDescent="0.2">
      <c r="A78" s="1" t="s">
        <v>4</v>
      </c>
      <c r="B78" s="131" t="str">
        <f>B50</f>
        <v>Toni Gunn</v>
      </c>
      <c r="C78" s="132"/>
      <c r="D78" s="133"/>
      <c r="E78" s="133"/>
      <c r="F78" s="134"/>
      <c r="G78" s="132"/>
      <c r="H78" s="133"/>
      <c r="I78" s="133"/>
      <c r="J78" s="134"/>
      <c r="K78" s="132"/>
      <c r="L78" s="133"/>
      <c r="M78" s="133"/>
      <c r="N78" s="134"/>
      <c r="O78" s="73">
        <f t="shared" ref="O78:Q81" si="11">SUM(C22,G22,K22,O22,C50,G50,K50,O50,C78,G78,K78)</f>
        <v>155</v>
      </c>
      <c r="P78" s="62">
        <f t="shared" si="11"/>
        <v>33</v>
      </c>
      <c r="Q78" s="135">
        <f t="shared" si="11"/>
        <v>51</v>
      </c>
      <c r="R78" s="136"/>
      <c r="S78" s="137">
        <f>SUM(Q78/O78)</f>
        <v>0.32903225806451614</v>
      </c>
      <c r="V78" s="67" t="s">
        <v>319</v>
      </c>
      <c r="W78" s="113">
        <v>65</v>
      </c>
      <c r="X78" s="113">
        <v>65</v>
      </c>
      <c r="Y78" s="130"/>
      <c r="Z78" s="130"/>
      <c r="AA78" s="130"/>
      <c r="AB78" s="130"/>
      <c r="AC78" s="39"/>
    </row>
    <row r="79" spans="1:30" x14ac:dyDescent="0.2">
      <c r="A79" s="28"/>
      <c r="B79" s="138" t="str">
        <f>B51</f>
        <v>Denise Parascando</v>
      </c>
      <c r="C79" s="66"/>
      <c r="D79" s="67"/>
      <c r="E79" s="67"/>
      <c r="F79" s="68"/>
      <c r="G79" s="66"/>
      <c r="H79" s="67"/>
      <c r="I79" s="67"/>
      <c r="J79" s="68"/>
      <c r="K79" s="66"/>
      <c r="L79" s="67"/>
      <c r="M79" s="67"/>
      <c r="N79" s="68"/>
      <c r="O79" s="66">
        <f t="shared" si="11"/>
        <v>20</v>
      </c>
      <c r="P79" s="67">
        <f t="shared" si="11"/>
        <v>2</v>
      </c>
      <c r="Q79" s="67">
        <f t="shared" si="11"/>
        <v>10</v>
      </c>
      <c r="R79" s="68"/>
      <c r="S79" s="139">
        <f>SUM(Q79/O79)</f>
        <v>0.5</v>
      </c>
      <c r="V79" s="40" t="s">
        <v>320</v>
      </c>
      <c r="W79" s="39"/>
      <c r="X79" s="39"/>
      <c r="Y79" s="140">
        <v>0.41935483870967744</v>
      </c>
      <c r="Z79" s="140"/>
      <c r="AA79" s="140">
        <v>2</v>
      </c>
      <c r="AB79" s="140"/>
      <c r="AC79" s="39"/>
    </row>
    <row r="80" spans="1:30" x14ac:dyDescent="0.2">
      <c r="A80" s="28"/>
      <c r="B80" s="138">
        <f>B52</f>
        <v>0</v>
      </c>
      <c r="C80" s="52"/>
      <c r="D80" s="53"/>
      <c r="E80" s="53"/>
      <c r="F80" s="54"/>
      <c r="G80" s="52"/>
      <c r="H80" s="53"/>
      <c r="I80" s="53"/>
      <c r="J80" s="54"/>
      <c r="K80" s="52"/>
      <c r="L80" s="53"/>
      <c r="M80" s="53"/>
      <c r="N80" s="54"/>
      <c r="O80" s="66">
        <f t="shared" si="11"/>
        <v>0</v>
      </c>
      <c r="P80" s="67">
        <f t="shared" si="11"/>
        <v>0</v>
      </c>
      <c r="Q80" s="67">
        <f t="shared" si="11"/>
        <v>0</v>
      </c>
      <c r="R80" s="68"/>
      <c r="S80" s="139" t="e">
        <f>SUM(Q80/O80)</f>
        <v>#DIV/0!</v>
      </c>
      <c r="V80" s="40"/>
      <c r="W80" s="39"/>
      <c r="X80" s="39"/>
      <c r="Y80" s="140"/>
      <c r="Z80" s="140"/>
      <c r="AA80" s="140"/>
      <c r="AB80" s="140"/>
      <c r="AC80" s="39"/>
    </row>
    <row r="81" spans="1:29" ht="13.5" thickBot="1" x14ac:dyDescent="0.25">
      <c r="A81" s="28"/>
      <c r="B81" s="138">
        <f>B53</f>
        <v>0</v>
      </c>
      <c r="C81" s="141"/>
      <c r="D81" s="142"/>
      <c r="E81" s="142"/>
      <c r="F81" s="143"/>
      <c r="G81" s="141"/>
      <c r="H81" s="142"/>
      <c r="I81" s="142"/>
      <c r="J81" s="143"/>
      <c r="K81" s="141"/>
      <c r="L81" s="142"/>
      <c r="M81" s="142"/>
      <c r="N81" s="143"/>
      <c r="O81" s="144">
        <f t="shared" si="11"/>
        <v>0</v>
      </c>
      <c r="P81" s="145">
        <f t="shared" si="11"/>
        <v>0</v>
      </c>
      <c r="Q81" s="145">
        <f t="shared" si="11"/>
        <v>0</v>
      </c>
      <c r="R81" s="146"/>
      <c r="S81" s="147" t="e">
        <f>SUM(Q81/O81)</f>
        <v>#DIV/0!</v>
      </c>
      <c r="V81" s="40"/>
      <c r="W81" s="39"/>
      <c r="X81" s="39"/>
      <c r="Y81" s="140"/>
      <c r="Z81" s="140"/>
      <c r="AA81" s="140"/>
      <c r="AB81" s="140"/>
      <c r="AC81" s="39"/>
    </row>
    <row r="82" spans="1:29" ht="13.5" thickBot="1" x14ac:dyDescent="0.25">
      <c r="A82" s="1"/>
      <c r="B82" s="69" t="s">
        <v>304</v>
      </c>
      <c r="C82" s="70">
        <f t="shared" ref="C82:R82" si="12">SUM(C59:C76)</f>
        <v>0</v>
      </c>
      <c r="D82" s="70">
        <f t="shared" si="12"/>
        <v>0</v>
      </c>
      <c r="E82" s="70">
        <f t="shared" si="12"/>
        <v>0</v>
      </c>
      <c r="F82" s="70">
        <f t="shared" si="12"/>
        <v>0</v>
      </c>
      <c r="G82" s="70">
        <f t="shared" si="12"/>
        <v>0</v>
      </c>
      <c r="H82" s="70">
        <f t="shared" si="12"/>
        <v>0</v>
      </c>
      <c r="I82" s="70">
        <f t="shared" si="12"/>
        <v>0</v>
      </c>
      <c r="J82" s="70">
        <f t="shared" si="12"/>
        <v>0</v>
      </c>
      <c r="K82" s="70">
        <f t="shared" si="12"/>
        <v>0</v>
      </c>
      <c r="L82" s="70">
        <f t="shared" si="12"/>
        <v>0</v>
      </c>
      <c r="M82" s="70">
        <f t="shared" si="12"/>
        <v>0</v>
      </c>
      <c r="N82" s="70">
        <f t="shared" si="12"/>
        <v>0</v>
      </c>
      <c r="O82" s="70">
        <f t="shared" si="12"/>
        <v>175</v>
      </c>
      <c r="P82" s="70">
        <f t="shared" si="12"/>
        <v>35</v>
      </c>
      <c r="Q82" s="70">
        <f t="shared" si="12"/>
        <v>61</v>
      </c>
      <c r="R82" s="70">
        <f t="shared" si="12"/>
        <v>65</v>
      </c>
      <c r="S82" s="148">
        <f>AVERAGE(P82/O82)</f>
        <v>0.2</v>
      </c>
      <c r="Y82" s="39"/>
      <c r="Z82" s="39"/>
    </row>
    <row r="83" spans="1:29" ht="13.5" thickBot="1" x14ac:dyDescent="0.25">
      <c r="A83" s="1"/>
      <c r="B83" s="69" t="s">
        <v>305</v>
      </c>
      <c r="C83" s="70">
        <f>SUM(O55,C82)</f>
        <v>175</v>
      </c>
      <c r="D83" s="70">
        <f>SUM(P55,D82)</f>
        <v>35</v>
      </c>
      <c r="E83" s="70">
        <f>SUM(Q55,E82)</f>
        <v>61</v>
      </c>
      <c r="F83" s="70">
        <f>SUM(R55,F82)</f>
        <v>65</v>
      </c>
      <c r="G83" s="70">
        <f t="shared" ref="G83:M83" si="13">SUM(C83,G82)</f>
        <v>175</v>
      </c>
      <c r="H83" s="70">
        <f t="shared" si="13"/>
        <v>35</v>
      </c>
      <c r="I83" s="70">
        <f t="shared" si="13"/>
        <v>61</v>
      </c>
      <c r="J83" s="70">
        <f t="shared" si="13"/>
        <v>65</v>
      </c>
      <c r="K83" s="70">
        <f t="shared" si="13"/>
        <v>175</v>
      </c>
      <c r="L83" s="70">
        <f t="shared" si="13"/>
        <v>35</v>
      </c>
      <c r="M83" s="70">
        <f t="shared" si="13"/>
        <v>61</v>
      </c>
      <c r="N83" s="70">
        <f>SUM(AA27,N82)</f>
        <v>0</v>
      </c>
      <c r="O83" s="149"/>
      <c r="P83" s="150"/>
      <c r="Q83" s="150"/>
      <c r="R83" s="150"/>
      <c r="S83" s="151"/>
      <c r="Y83" s="39"/>
      <c r="Z83" s="39"/>
      <c r="AC83" s="39"/>
    </row>
    <row r="84" spans="1:29" ht="13.5" thickBot="1" x14ac:dyDescent="0.25">
      <c r="B84" s="101" t="s">
        <v>306</v>
      </c>
      <c r="C84" s="152"/>
      <c r="D84" s="153"/>
      <c r="E84" s="153"/>
      <c r="F84" s="154"/>
      <c r="G84" s="152"/>
      <c r="H84" s="153"/>
      <c r="I84" s="153"/>
      <c r="J84" s="154"/>
      <c r="K84" s="152"/>
      <c r="L84" s="153"/>
      <c r="M84" s="153"/>
      <c r="N84" s="154"/>
      <c r="O84" s="152"/>
      <c r="P84" s="153"/>
      <c r="Q84" s="153">
        <f>SUM(E28,I28,M28,Q28,E56,I56,M56,Q56,E84,I84,M84)</f>
        <v>0</v>
      </c>
      <c r="R84" s="154"/>
      <c r="S84" s="24">
        <f>1-(P82/(O82-Q82))</f>
        <v>0.69298245614035081</v>
      </c>
      <c r="V84" s="190" t="s">
        <v>321</v>
      </c>
      <c r="W84" s="191"/>
      <c r="X84" s="192"/>
      <c r="Y84" s="39"/>
      <c r="Z84" s="39"/>
      <c r="AA84" s="155" t="s">
        <v>322</v>
      </c>
      <c r="AB84" s="155"/>
      <c r="AC84" s="39"/>
    </row>
    <row r="85" spans="1:29" x14ac:dyDescent="0.2">
      <c r="V85" s="156" t="s">
        <v>323</v>
      </c>
      <c r="W85" s="130"/>
      <c r="X85" s="157"/>
      <c r="Y85" s="39"/>
      <c r="Z85" s="39"/>
      <c r="AA85" s="155" t="s">
        <v>324</v>
      </c>
      <c r="AB85" s="155"/>
      <c r="AC85" s="39"/>
    </row>
    <row r="86" spans="1:29" x14ac:dyDescent="0.2">
      <c r="A86" s="40" t="s">
        <v>325</v>
      </c>
      <c r="C86" s="53">
        <f>MAX(AC59:AC76)</f>
        <v>8</v>
      </c>
      <c r="E86" s="155" t="s">
        <v>326</v>
      </c>
      <c r="V86" s="156" t="s">
        <v>327</v>
      </c>
      <c r="W86" s="130" t="s">
        <v>270</v>
      </c>
      <c r="X86" s="158">
        <v>0.67096774193548381</v>
      </c>
      <c r="Y86" s="39" t="s">
        <v>260</v>
      </c>
      <c r="Z86" s="39"/>
      <c r="AA86" s="155" t="s">
        <v>328</v>
      </c>
      <c r="AB86" s="155"/>
      <c r="AC86" s="39"/>
    </row>
    <row r="87" spans="1:29" x14ac:dyDescent="0.2">
      <c r="E87" s="155"/>
      <c r="V87" s="156" t="s">
        <v>327</v>
      </c>
      <c r="W87" s="130" t="s">
        <v>283</v>
      </c>
      <c r="X87" s="159">
        <v>0.5</v>
      </c>
      <c r="Y87" s="39" t="s">
        <v>279</v>
      </c>
      <c r="Z87" s="39"/>
      <c r="AA87" s="39"/>
      <c r="AB87" s="39"/>
      <c r="AC87" s="39"/>
    </row>
    <row r="88" spans="1:29" x14ac:dyDescent="0.2">
      <c r="V88" s="156" t="s">
        <v>327</v>
      </c>
      <c r="W88" s="130">
        <v>0</v>
      </c>
      <c r="X88" s="159" t="e">
        <v>#DIV/0!</v>
      </c>
      <c r="Y88" s="39" t="s">
        <v>279</v>
      </c>
    </row>
    <row r="89" spans="1:29" x14ac:dyDescent="0.2">
      <c r="V89" s="160" t="s">
        <v>327</v>
      </c>
      <c r="W89" s="161">
        <v>0</v>
      </c>
      <c r="X89" s="162" t="e">
        <v>#DIV/0!</v>
      </c>
      <c r="Y89" s="39" t="s">
        <v>279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29" priority="5" stopIfTrue="1" operator="equal">
      <formula>$Y$79</formula>
    </cfRule>
  </conditionalFormatting>
  <conditionalFormatting sqref="AA59:AB74 AA77:AB77">
    <cfRule type="cellIs" dxfId="28" priority="6" stopIfTrue="1" operator="equal">
      <formula>$AA$79</formula>
    </cfRule>
  </conditionalFormatting>
  <conditionalFormatting sqref="Y75:Z75">
    <cfRule type="cellIs" dxfId="27" priority="3" stopIfTrue="1" operator="equal">
      <formula>$Y$79</formula>
    </cfRule>
  </conditionalFormatting>
  <conditionalFormatting sqref="AA75:AB75">
    <cfRule type="cellIs" dxfId="26" priority="4" stopIfTrue="1" operator="equal">
      <formula>$AA$79</formula>
    </cfRule>
  </conditionalFormatting>
  <conditionalFormatting sqref="Y76:Z76">
    <cfRule type="cellIs" dxfId="25" priority="1" stopIfTrue="1" operator="equal">
      <formula>$Y$79</formula>
    </cfRule>
  </conditionalFormatting>
  <conditionalFormatting sqref="AA76:AB76">
    <cfRule type="cellIs" dxfId="24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24"/>
    <col min="2" max="2" width="18.140625" style="24" customWidth="1"/>
    <col min="3" max="18" width="5.28515625" style="24" customWidth="1"/>
    <col min="19" max="19" width="18" style="24" customWidth="1"/>
    <col min="20" max="21" width="9.140625" style="24"/>
    <col min="22" max="22" width="20.5703125" style="24" customWidth="1"/>
    <col min="23" max="24" width="9.28515625" style="24" bestFit="1" customWidth="1"/>
    <col min="25" max="25" width="9.42578125" style="24" bestFit="1" customWidth="1"/>
    <col min="26" max="26" width="9.140625" style="24"/>
    <col min="27" max="27" width="12.140625" style="24" customWidth="1"/>
    <col min="28" max="28" width="9.140625" style="24"/>
    <col min="29" max="29" width="9.28515625" style="24" bestFit="1" customWidth="1"/>
    <col min="30" max="16384" width="9.140625" style="24"/>
  </cols>
  <sheetData>
    <row r="1" spans="1:19" ht="13.5" thickBot="1" x14ac:dyDescent="0.25">
      <c r="A1" s="43" t="s">
        <v>289</v>
      </c>
      <c r="B1" s="44" t="s">
        <v>290</v>
      </c>
      <c r="C1" s="186" t="s">
        <v>245</v>
      </c>
      <c r="D1" s="187"/>
      <c r="E1" s="188"/>
      <c r="F1" s="45">
        <v>3</v>
      </c>
      <c r="G1" s="186" t="s">
        <v>249</v>
      </c>
      <c r="H1" s="187"/>
      <c r="I1" s="188"/>
      <c r="J1" s="45">
        <v>2</v>
      </c>
      <c r="K1" s="186" t="s">
        <v>255</v>
      </c>
      <c r="L1" s="187"/>
      <c r="M1" s="188"/>
      <c r="N1" s="45">
        <v>6</v>
      </c>
      <c r="O1" s="186" t="s">
        <v>330</v>
      </c>
      <c r="P1" s="187"/>
      <c r="Q1" s="188"/>
      <c r="R1" s="45">
        <v>0</v>
      </c>
      <c r="S1" s="46"/>
    </row>
    <row r="2" spans="1:19" ht="13.5" thickBot="1" x14ac:dyDescent="0.25">
      <c r="A2" s="47" t="s">
        <v>291</v>
      </c>
      <c r="B2" s="44" t="s">
        <v>292</v>
      </c>
      <c r="C2" s="48" t="s">
        <v>0</v>
      </c>
      <c r="D2" s="48" t="s">
        <v>1</v>
      </c>
      <c r="E2" s="48" t="s">
        <v>2</v>
      </c>
      <c r="F2" s="48" t="s">
        <v>3</v>
      </c>
      <c r="G2" s="48" t="s">
        <v>0</v>
      </c>
      <c r="H2" s="48" t="s">
        <v>1</v>
      </c>
      <c r="I2" s="48" t="s">
        <v>2</v>
      </c>
      <c r="J2" s="48" t="s">
        <v>3</v>
      </c>
      <c r="K2" s="48" t="s">
        <v>0</v>
      </c>
      <c r="L2" s="48" t="s">
        <v>1</v>
      </c>
      <c r="M2" s="48" t="s">
        <v>2</v>
      </c>
      <c r="N2" s="48" t="s">
        <v>3</v>
      </c>
      <c r="O2" s="48" t="s">
        <v>0</v>
      </c>
      <c r="P2" s="48" t="s">
        <v>1</v>
      </c>
      <c r="Q2" s="48" t="s">
        <v>2</v>
      </c>
      <c r="R2" s="48" t="s">
        <v>3</v>
      </c>
      <c r="S2" s="49"/>
    </row>
    <row r="3" spans="1:19" x14ac:dyDescent="0.2">
      <c r="A3" s="50" t="s">
        <v>343</v>
      </c>
      <c r="B3" s="51" t="s">
        <v>17</v>
      </c>
      <c r="C3" s="52">
        <v>0</v>
      </c>
      <c r="D3" s="53">
        <v>0</v>
      </c>
      <c r="E3" s="53">
        <v>0</v>
      </c>
      <c r="F3" s="54">
        <v>7</v>
      </c>
      <c r="G3" s="52"/>
      <c r="H3" s="53"/>
      <c r="I3" s="53"/>
      <c r="J3" s="54"/>
      <c r="K3" s="163">
        <v>5</v>
      </c>
      <c r="L3" s="164">
        <v>3</v>
      </c>
      <c r="M3" s="164">
        <v>0</v>
      </c>
      <c r="N3" s="165">
        <v>6</v>
      </c>
      <c r="O3" s="163">
        <v>3</v>
      </c>
      <c r="P3" s="164">
        <v>1</v>
      </c>
      <c r="Q3" s="164">
        <v>0</v>
      </c>
      <c r="R3" s="165">
        <v>3</v>
      </c>
      <c r="S3" s="55"/>
    </row>
    <row r="4" spans="1:19" x14ac:dyDescent="0.2">
      <c r="A4" s="50" t="s">
        <v>363</v>
      </c>
      <c r="B4" s="51" t="s">
        <v>61</v>
      </c>
      <c r="C4" s="52">
        <v>4</v>
      </c>
      <c r="D4" s="53">
        <v>1</v>
      </c>
      <c r="E4" s="53">
        <v>0</v>
      </c>
      <c r="F4" s="54">
        <v>2</v>
      </c>
      <c r="G4" s="52">
        <v>0</v>
      </c>
      <c r="H4" s="53">
        <v>0</v>
      </c>
      <c r="I4" s="53">
        <v>0</v>
      </c>
      <c r="J4" s="54">
        <v>0</v>
      </c>
      <c r="K4" s="163">
        <v>5</v>
      </c>
      <c r="L4" s="164">
        <v>2</v>
      </c>
      <c r="M4" s="164">
        <v>1</v>
      </c>
      <c r="N4" s="165">
        <v>2</v>
      </c>
      <c r="O4" s="163">
        <v>4</v>
      </c>
      <c r="P4" s="164">
        <v>0</v>
      </c>
      <c r="Q4" s="164">
        <v>0</v>
      </c>
      <c r="R4" s="165">
        <v>0</v>
      </c>
      <c r="S4" s="55"/>
    </row>
    <row r="5" spans="1:19" x14ac:dyDescent="0.2">
      <c r="A5" s="50" t="s">
        <v>298</v>
      </c>
      <c r="B5" s="51" t="s">
        <v>168</v>
      </c>
      <c r="C5" s="52">
        <v>4</v>
      </c>
      <c r="D5" s="53">
        <v>2</v>
      </c>
      <c r="E5" s="53">
        <v>1</v>
      </c>
      <c r="F5" s="54">
        <v>0</v>
      </c>
      <c r="G5" s="52"/>
      <c r="H5" s="53"/>
      <c r="I5" s="53"/>
      <c r="J5" s="54"/>
      <c r="K5" s="163"/>
      <c r="L5" s="164"/>
      <c r="M5" s="164"/>
      <c r="N5" s="165"/>
      <c r="O5" s="163"/>
      <c r="P5" s="164"/>
      <c r="Q5" s="164"/>
      <c r="R5" s="165"/>
      <c r="S5" s="55"/>
    </row>
    <row r="6" spans="1:19" x14ac:dyDescent="0.2">
      <c r="A6" s="50" t="s">
        <v>362</v>
      </c>
      <c r="B6" s="51" t="s">
        <v>67</v>
      </c>
      <c r="C6" s="52">
        <v>5</v>
      </c>
      <c r="D6" s="53">
        <v>2</v>
      </c>
      <c r="E6" s="53">
        <v>0</v>
      </c>
      <c r="F6" s="54">
        <v>0</v>
      </c>
      <c r="G6" s="52">
        <v>0</v>
      </c>
      <c r="H6" s="53">
        <v>0</v>
      </c>
      <c r="I6" s="53">
        <v>0</v>
      </c>
      <c r="J6" s="54">
        <v>2</v>
      </c>
      <c r="K6" s="163">
        <v>4</v>
      </c>
      <c r="L6" s="164">
        <v>2</v>
      </c>
      <c r="M6" s="164">
        <v>1</v>
      </c>
      <c r="N6" s="165">
        <v>0</v>
      </c>
      <c r="O6" s="163">
        <v>4</v>
      </c>
      <c r="P6" s="164">
        <v>0</v>
      </c>
      <c r="Q6" s="164">
        <v>1</v>
      </c>
      <c r="R6" s="165">
        <v>0</v>
      </c>
      <c r="S6" s="55" t="s">
        <v>297</v>
      </c>
    </row>
    <row r="7" spans="1:19" x14ac:dyDescent="0.2">
      <c r="A7" s="50" t="s">
        <v>365</v>
      </c>
      <c r="B7" s="51" t="s">
        <v>60</v>
      </c>
      <c r="C7" s="52">
        <v>5</v>
      </c>
      <c r="D7" s="53">
        <v>0</v>
      </c>
      <c r="E7" s="53">
        <v>0</v>
      </c>
      <c r="F7" s="54">
        <v>0</v>
      </c>
      <c r="G7" s="52">
        <v>0</v>
      </c>
      <c r="H7" s="53">
        <v>0</v>
      </c>
      <c r="I7" s="53">
        <v>0</v>
      </c>
      <c r="J7" s="54">
        <v>0</v>
      </c>
      <c r="K7" s="163">
        <v>4</v>
      </c>
      <c r="L7" s="164">
        <v>4</v>
      </c>
      <c r="M7" s="164">
        <v>0</v>
      </c>
      <c r="N7" s="165">
        <v>0</v>
      </c>
      <c r="O7" s="163"/>
      <c r="P7" s="164"/>
      <c r="Q7" s="164"/>
      <c r="R7" s="165"/>
      <c r="S7" s="55"/>
    </row>
    <row r="8" spans="1:19" x14ac:dyDescent="0.2">
      <c r="A8" s="50" t="s">
        <v>302</v>
      </c>
      <c r="B8" s="51" t="s">
        <v>123</v>
      </c>
      <c r="C8" s="52">
        <v>5</v>
      </c>
      <c r="D8" s="53">
        <v>3</v>
      </c>
      <c r="E8" s="53">
        <v>0</v>
      </c>
      <c r="F8" s="54">
        <v>0</v>
      </c>
      <c r="G8" s="52"/>
      <c r="H8" s="53"/>
      <c r="I8" s="53"/>
      <c r="J8" s="54"/>
      <c r="K8" s="163"/>
      <c r="L8" s="164"/>
      <c r="M8" s="164"/>
      <c r="N8" s="165"/>
      <c r="O8" s="163">
        <v>4</v>
      </c>
      <c r="P8" s="164">
        <v>2</v>
      </c>
      <c r="Q8" s="164">
        <v>0</v>
      </c>
      <c r="R8" s="165">
        <v>3</v>
      </c>
      <c r="S8" s="55"/>
    </row>
    <row r="9" spans="1:19" x14ac:dyDescent="0.2">
      <c r="A9" s="50" t="s">
        <v>294</v>
      </c>
      <c r="B9" s="51" t="s">
        <v>25</v>
      </c>
      <c r="C9" s="52">
        <v>5</v>
      </c>
      <c r="D9" s="53">
        <v>2</v>
      </c>
      <c r="E9" s="53">
        <v>0</v>
      </c>
      <c r="F9" s="54">
        <v>3</v>
      </c>
      <c r="G9" s="52">
        <v>4</v>
      </c>
      <c r="H9" s="53">
        <v>3</v>
      </c>
      <c r="I9" s="53">
        <v>0</v>
      </c>
      <c r="J9" s="54">
        <v>0</v>
      </c>
      <c r="K9" s="163"/>
      <c r="L9" s="164"/>
      <c r="M9" s="164"/>
      <c r="N9" s="165"/>
      <c r="O9" s="163"/>
      <c r="P9" s="164"/>
      <c r="Q9" s="164"/>
      <c r="R9" s="165"/>
      <c r="S9" s="55"/>
    </row>
    <row r="10" spans="1:19" x14ac:dyDescent="0.2">
      <c r="A10" s="50" t="s">
        <v>368</v>
      </c>
      <c r="B10" s="51" t="s">
        <v>110</v>
      </c>
      <c r="C10" s="52"/>
      <c r="D10" s="53"/>
      <c r="E10" s="53"/>
      <c r="F10" s="54"/>
      <c r="G10" s="52">
        <v>4</v>
      </c>
      <c r="H10" s="53">
        <v>4</v>
      </c>
      <c r="I10" s="53">
        <v>0</v>
      </c>
      <c r="J10" s="54">
        <v>0</v>
      </c>
      <c r="K10" s="163">
        <v>6</v>
      </c>
      <c r="L10" s="164">
        <v>4</v>
      </c>
      <c r="M10" s="164">
        <v>0</v>
      </c>
      <c r="N10" s="165">
        <v>0</v>
      </c>
      <c r="O10" s="163">
        <v>4</v>
      </c>
      <c r="P10" s="164">
        <v>1</v>
      </c>
      <c r="Q10" s="164">
        <v>1</v>
      </c>
      <c r="R10" s="165">
        <v>0</v>
      </c>
      <c r="S10" s="55"/>
    </row>
    <row r="11" spans="1:19" x14ac:dyDescent="0.2">
      <c r="A11" s="50" t="s">
        <v>336</v>
      </c>
      <c r="B11" s="51" t="s">
        <v>59</v>
      </c>
      <c r="C11" s="52"/>
      <c r="D11" s="53"/>
      <c r="E11" s="53"/>
      <c r="F11" s="54"/>
      <c r="G11" s="52">
        <v>3</v>
      </c>
      <c r="H11" s="53">
        <v>2</v>
      </c>
      <c r="I11" s="53">
        <v>0</v>
      </c>
      <c r="J11" s="54">
        <v>0</v>
      </c>
      <c r="K11" s="52">
        <v>2</v>
      </c>
      <c r="L11" s="53">
        <v>1</v>
      </c>
      <c r="M11" s="53">
        <v>1</v>
      </c>
      <c r="N11" s="54">
        <v>0</v>
      </c>
      <c r="O11" s="52">
        <v>3</v>
      </c>
      <c r="P11" s="53">
        <v>0</v>
      </c>
      <c r="Q11" s="53">
        <v>0</v>
      </c>
      <c r="R11" s="54">
        <v>0</v>
      </c>
      <c r="S11" s="55"/>
    </row>
    <row r="12" spans="1:19" x14ac:dyDescent="0.2">
      <c r="A12" s="50" t="s">
        <v>299</v>
      </c>
      <c r="B12" s="51" t="s">
        <v>40</v>
      </c>
      <c r="C12" s="52"/>
      <c r="D12" s="53"/>
      <c r="E12" s="53"/>
      <c r="F12" s="54"/>
      <c r="G12" s="52">
        <v>3</v>
      </c>
      <c r="H12" s="53">
        <v>3</v>
      </c>
      <c r="I12" s="53">
        <v>0</v>
      </c>
      <c r="J12" s="54">
        <v>2</v>
      </c>
      <c r="K12" s="52"/>
      <c r="L12" s="53"/>
      <c r="M12" s="53"/>
      <c r="N12" s="54"/>
      <c r="O12" s="52"/>
      <c r="P12" s="53"/>
      <c r="Q12" s="53"/>
      <c r="R12" s="54"/>
      <c r="S12" s="55"/>
    </row>
    <row r="13" spans="1:19" x14ac:dyDescent="0.2">
      <c r="A13" s="50" t="s">
        <v>344</v>
      </c>
      <c r="B13" s="51" t="s">
        <v>19</v>
      </c>
      <c r="C13" s="52"/>
      <c r="D13" s="53"/>
      <c r="E13" s="53"/>
      <c r="F13" s="54"/>
      <c r="G13" s="52">
        <v>4</v>
      </c>
      <c r="H13" s="53">
        <v>3</v>
      </c>
      <c r="I13" s="53">
        <v>1</v>
      </c>
      <c r="J13" s="54">
        <v>1</v>
      </c>
      <c r="K13" s="52">
        <v>2</v>
      </c>
      <c r="L13" s="53">
        <v>1</v>
      </c>
      <c r="M13" s="53">
        <v>0</v>
      </c>
      <c r="N13" s="54">
        <v>1</v>
      </c>
      <c r="O13" s="52"/>
      <c r="P13" s="53"/>
      <c r="Q13" s="53"/>
      <c r="R13" s="54"/>
      <c r="S13" s="55"/>
    </row>
    <row r="14" spans="1:19" x14ac:dyDescent="0.2">
      <c r="A14" s="50" t="s">
        <v>296</v>
      </c>
      <c r="B14" s="51" t="s">
        <v>53</v>
      </c>
      <c r="C14" s="52"/>
      <c r="D14" s="53"/>
      <c r="E14" s="53"/>
      <c r="F14" s="54"/>
      <c r="G14" s="52">
        <v>3</v>
      </c>
      <c r="H14" s="53">
        <v>3</v>
      </c>
      <c r="I14" s="53">
        <v>0</v>
      </c>
      <c r="J14" s="54">
        <v>0</v>
      </c>
      <c r="K14" s="52">
        <v>2</v>
      </c>
      <c r="L14" s="53">
        <v>0</v>
      </c>
      <c r="M14" s="53">
        <v>1</v>
      </c>
      <c r="N14" s="54">
        <v>1</v>
      </c>
      <c r="O14" s="52">
        <v>0</v>
      </c>
      <c r="P14" s="53">
        <v>0</v>
      </c>
      <c r="Q14" s="53">
        <v>0</v>
      </c>
      <c r="R14" s="54">
        <v>0</v>
      </c>
      <c r="S14" s="55"/>
    </row>
    <row r="15" spans="1:19" x14ac:dyDescent="0.2">
      <c r="A15" s="50" t="s">
        <v>369</v>
      </c>
      <c r="B15" s="51" t="s">
        <v>45</v>
      </c>
      <c r="C15" s="52"/>
      <c r="D15" s="53"/>
      <c r="E15" s="53"/>
      <c r="F15" s="54"/>
      <c r="G15" s="52"/>
      <c r="H15" s="53"/>
      <c r="I15" s="53"/>
      <c r="J15" s="54"/>
      <c r="K15" s="52">
        <v>3</v>
      </c>
      <c r="L15" s="53">
        <v>1</v>
      </c>
      <c r="M15" s="53">
        <v>1</v>
      </c>
      <c r="N15" s="54">
        <v>3</v>
      </c>
      <c r="O15" s="52"/>
      <c r="P15" s="53"/>
      <c r="Q15" s="53"/>
      <c r="R15" s="54"/>
      <c r="S15" s="55"/>
    </row>
    <row r="16" spans="1:19" x14ac:dyDescent="0.2">
      <c r="A16" s="50"/>
      <c r="B16" s="51"/>
      <c r="C16" s="52"/>
      <c r="D16" s="53"/>
      <c r="E16" s="53"/>
      <c r="F16" s="54"/>
      <c r="G16" s="52"/>
      <c r="H16" s="53"/>
      <c r="I16" s="53"/>
      <c r="J16" s="54"/>
      <c r="K16" s="52"/>
      <c r="L16" s="53"/>
      <c r="M16" s="53"/>
      <c r="N16" s="54"/>
      <c r="O16" s="52"/>
      <c r="P16" s="53"/>
      <c r="Q16" s="53"/>
      <c r="R16" s="54"/>
      <c r="S16" s="55" t="s">
        <v>297</v>
      </c>
    </row>
    <row r="17" spans="1:24" x14ac:dyDescent="0.2">
      <c r="A17" s="50"/>
      <c r="B17" s="51"/>
      <c r="C17" s="52"/>
      <c r="D17" s="53"/>
      <c r="E17" s="53"/>
      <c r="F17" s="54"/>
      <c r="G17" s="52"/>
      <c r="H17" s="53"/>
      <c r="I17" s="53"/>
      <c r="J17" s="54"/>
      <c r="K17" s="52"/>
      <c r="L17" s="53"/>
      <c r="M17" s="53"/>
      <c r="N17" s="54"/>
      <c r="O17" s="52"/>
      <c r="P17" s="53"/>
      <c r="Q17" s="53"/>
      <c r="R17" s="54"/>
      <c r="S17" s="55"/>
    </row>
    <row r="18" spans="1:24" x14ac:dyDescent="0.2">
      <c r="A18" s="50"/>
      <c r="B18" s="51"/>
      <c r="C18" s="52"/>
      <c r="D18" s="53"/>
      <c r="E18" s="53"/>
      <c r="F18" s="54"/>
      <c r="G18" s="52"/>
      <c r="H18" s="53"/>
      <c r="I18" s="53"/>
      <c r="J18" s="54"/>
      <c r="K18" s="52"/>
      <c r="L18" s="53"/>
      <c r="M18" s="53"/>
      <c r="N18" s="54"/>
      <c r="O18" s="52"/>
      <c r="P18" s="53"/>
      <c r="Q18" s="53"/>
      <c r="R18" s="54"/>
      <c r="S18" s="55"/>
    </row>
    <row r="19" spans="1:24" x14ac:dyDescent="0.2">
      <c r="A19" s="50"/>
      <c r="B19" s="51"/>
      <c r="C19" s="52"/>
      <c r="D19" s="53"/>
      <c r="E19" s="53"/>
      <c r="F19" s="54"/>
      <c r="G19" s="52"/>
      <c r="H19" s="53"/>
      <c r="I19" s="53"/>
      <c r="J19" s="54"/>
      <c r="K19" s="52"/>
      <c r="L19" s="53"/>
      <c r="M19" s="53"/>
      <c r="N19" s="54"/>
      <c r="O19" s="52"/>
      <c r="P19" s="53"/>
      <c r="Q19" s="53"/>
      <c r="R19" s="54"/>
      <c r="S19" s="55"/>
    </row>
    <row r="20" spans="1:24" x14ac:dyDescent="0.2">
      <c r="A20" s="50"/>
      <c r="B20" s="51"/>
      <c r="C20" s="52"/>
      <c r="D20" s="53"/>
      <c r="E20" s="53"/>
      <c r="F20" s="54"/>
      <c r="G20" s="52"/>
      <c r="H20" s="53"/>
      <c r="I20" s="53"/>
      <c r="J20" s="54"/>
      <c r="K20" s="52"/>
      <c r="L20" s="53"/>
      <c r="M20" s="53"/>
      <c r="N20" s="54"/>
      <c r="O20" s="52"/>
      <c r="P20" s="53"/>
      <c r="Q20" s="53"/>
      <c r="R20" s="54"/>
      <c r="S20" s="55"/>
    </row>
    <row r="21" spans="1:24" ht="13.5" thickBot="1" x14ac:dyDescent="0.25">
      <c r="A21" s="50"/>
      <c r="B21" s="56"/>
      <c r="C21" s="57"/>
      <c r="D21" s="58"/>
      <c r="E21" s="58"/>
      <c r="F21" s="59"/>
      <c r="G21" s="57"/>
      <c r="H21" s="58"/>
      <c r="I21" s="58"/>
      <c r="J21" s="59"/>
      <c r="K21" s="57"/>
      <c r="L21" s="58"/>
      <c r="M21" s="58"/>
      <c r="N21" s="59"/>
      <c r="O21" s="57"/>
      <c r="P21" s="58"/>
      <c r="Q21" s="58"/>
      <c r="R21" s="59"/>
      <c r="S21" s="55"/>
    </row>
    <row r="22" spans="1:24" x14ac:dyDescent="0.2">
      <c r="A22" s="1" t="s">
        <v>4</v>
      </c>
      <c r="B22" s="60" t="s">
        <v>261</v>
      </c>
      <c r="C22" s="61">
        <v>28</v>
      </c>
      <c r="D22" s="62">
        <v>10</v>
      </c>
      <c r="E22" s="62">
        <v>1</v>
      </c>
      <c r="F22" s="63">
        <v>12</v>
      </c>
      <c r="G22" s="61">
        <v>21</v>
      </c>
      <c r="H22" s="62">
        <v>18</v>
      </c>
      <c r="I22" s="62">
        <v>1</v>
      </c>
      <c r="J22" s="63">
        <v>5</v>
      </c>
      <c r="K22" s="61">
        <v>33</v>
      </c>
      <c r="L22" s="62">
        <v>18</v>
      </c>
      <c r="M22" s="62">
        <v>5</v>
      </c>
      <c r="N22" s="63">
        <v>13</v>
      </c>
      <c r="O22" s="61">
        <v>22</v>
      </c>
      <c r="P22" s="62">
        <v>4</v>
      </c>
      <c r="Q22" s="62">
        <v>2</v>
      </c>
      <c r="R22" s="63">
        <v>6</v>
      </c>
      <c r="S22" s="64"/>
    </row>
    <row r="23" spans="1:24" x14ac:dyDescent="0.2">
      <c r="A23" s="1"/>
      <c r="B23" s="95"/>
      <c r="C23" s="66"/>
      <c r="D23" s="67"/>
      <c r="E23" s="67"/>
      <c r="F23" s="68"/>
      <c r="G23" s="66"/>
      <c r="H23" s="67"/>
      <c r="I23" s="67"/>
      <c r="J23" s="68"/>
      <c r="K23" s="66"/>
      <c r="L23" s="67"/>
      <c r="M23" s="67"/>
      <c r="N23" s="68"/>
      <c r="O23" s="66"/>
      <c r="P23" s="67"/>
      <c r="Q23" s="67"/>
      <c r="R23" s="68"/>
      <c r="S23" s="64"/>
    </row>
    <row r="24" spans="1:24" x14ac:dyDescent="0.2">
      <c r="A24" s="1"/>
      <c r="B24" s="95"/>
      <c r="C24" s="66"/>
      <c r="D24" s="67"/>
      <c r="E24" s="67"/>
      <c r="F24" s="68"/>
      <c r="G24" s="66"/>
      <c r="H24" s="67"/>
      <c r="I24" s="67"/>
      <c r="J24" s="68"/>
      <c r="K24" s="66"/>
      <c r="L24" s="67"/>
      <c r="M24" s="67"/>
      <c r="N24" s="68"/>
      <c r="O24" s="66"/>
      <c r="P24" s="67"/>
      <c r="Q24" s="67"/>
      <c r="R24" s="68"/>
      <c r="S24" s="64"/>
    </row>
    <row r="25" spans="1:24" ht="13.5" thickBot="1" x14ac:dyDescent="0.25">
      <c r="A25" s="1"/>
      <c r="B25" s="95"/>
      <c r="C25" s="66"/>
      <c r="D25" s="67"/>
      <c r="E25" s="67"/>
      <c r="F25" s="68"/>
      <c r="G25" s="66"/>
      <c r="H25" s="67"/>
      <c r="I25" s="67"/>
      <c r="J25" s="68"/>
      <c r="K25" s="66"/>
      <c r="L25" s="67"/>
      <c r="M25" s="67"/>
      <c r="N25" s="68"/>
      <c r="O25" s="66"/>
      <c r="P25" s="67"/>
      <c r="Q25" s="67"/>
      <c r="R25" s="68"/>
      <c r="S25" s="64"/>
    </row>
    <row r="26" spans="1:24" ht="13.5" thickBot="1" x14ac:dyDescent="0.25">
      <c r="A26" s="1"/>
      <c r="B26" s="69" t="s">
        <v>304</v>
      </c>
      <c r="C26" s="70">
        <f t="shared" ref="C26:R26" si="0">SUM(C3:C20)</f>
        <v>28</v>
      </c>
      <c r="D26" s="70">
        <f t="shared" si="0"/>
        <v>10</v>
      </c>
      <c r="E26" s="70">
        <f t="shared" si="0"/>
        <v>1</v>
      </c>
      <c r="F26" s="70">
        <f t="shared" si="0"/>
        <v>12</v>
      </c>
      <c r="G26" s="70">
        <f t="shared" si="0"/>
        <v>21</v>
      </c>
      <c r="H26" s="70">
        <f t="shared" si="0"/>
        <v>18</v>
      </c>
      <c r="I26" s="70">
        <f t="shared" si="0"/>
        <v>1</v>
      </c>
      <c r="J26" s="70">
        <f t="shared" si="0"/>
        <v>5</v>
      </c>
      <c r="K26" s="70">
        <f t="shared" si="0"/>
        <v>33</v>
      </c>
      <c r="L26" s="70">
        <f t="shared" si="0"/>
        <v>18</v>
      </c>
      <c r="M26" s="70">
        <f t="shared" si="0"/>
        <v>5</v>
      </c>
      <c r="N26" s="70">
        <f t="shared" si="0"/>
        <v>13</v>
      </c>
      <c r="O26" s="70">
        <f t="shared" si="0"/>
        <v>22</v>
      </c>
      <c r="P26" s="70">
        <f t="shared" si="0"/>
        <v>4</v>
      </c>
      <c r="Q26" s="70">
        <f t="shared" si="0"/>
        <v>2</v>
      </c>
      <c r="R26" s="70">
        <f t="shared" si="0"/>
        <v>6</v>
      </c>
      <c r="S26" s="64"/>
    </row>
    <row r="27" spans="1:24" ht="13.5" thickBot="1" x14ac:dyDescent="0.25">
      <c r="A27" s="1"/>
      <c r="B27" s="69" t="s">
        <v>305</v>
      </c>
      <c r="C27" s="71">
        <f>C26</f>
        <v>28</v>
      </c>
      <c r="D27" s="71">
        <f>D26</f>
        <v>10</v>
      </c>
      <c r="E27" s="71">
        <f>E26</f>
        <v>1</v>
      </c>
      <c r="F27" s="71">
        <f>F26</f>
        <v>12</v>
      </c>
      <c r="G27" s="71">
        <f t="shared" ref="G27:R27" si="1">SUM(C27,G26)</f>
        <v>49</v>
      </c>
      <c r="H27" s="71">
        <f t="shared" si="1"/>
        <v>28</v>
      </c>
      <c r="I27" s="71">
        <f t="shared" si="1"/>
        <v>2</v>
      </c>
      <c r="J27" s="71">
        <f t="shared" si="1"/>
        <v>17</v>
      </c>
      <c r="K27" s="71">
        <f t="shared" si="1"/>
        <v>82</v>
      </c>
      <c r="L27" s="71">
        <f t="shared" si="1"/>
        <v>46</v>
      </c>
      <c r="M27" s="71">
        <f t="shared" si="1"/>
        <v>7</v>
      </c>
      <c r="N27" s="71">
        <f t="shared" si="1"/>
        <v>30</v>
      </c>
      <c r="O27" s="72">
        <f t="shared" si="1"/>
        <v>104</v>
      </c>
      <c r="P27" s="71">
        <f t="shared" si="1"/>
        <v>50</v>
      </c>
      <c r="Q27" s="71">
        <f t="shared" si="1"/>
        <v>9</v>
      </c>
      <c r="R27" s="73">
        <f t="shared" si="1"/>
        <v>36</v>
      </c>
      <c r="S27" s="64"/>
    </row>
    <row r="28" spans="1:24" ht="13.5" thickBot="1" x14ac:dyDescent="0.25">
      <c r="A28" s="74"/>
      <c r="B28" s="75" t="s">
        <v>306</v>
      </c>
      <c r="C28" s="76"/>
      <c r="D28" s="77"/>
      <c r="E28" s="77">
        <v>0</v>
      </c>
      <c r="F28" s="77"/>
      <c r="G28" s="76"/>
      <c r="H28" s="77"/>
      <c r="I28" s="77">
        <v>0</v>
      </c>
      <c r="J28" s="77"/>
      <c r="K28" s="76"/>
      <c r="L28" s="77"/>
      <c r="M28" s="77">
        <v>0</v>
      </c>
      <c r="N28" s="77"/>
      <c r="O28" s="76"/>
      <c r="P28" s="77"/>
      <c r="Q28" s="77">
        <v>0</v>
      </c>
      <c r="R28" s="77"/>
      <c r="S28" s="78"/>
    </row>
    <row r="29" spans="1:24" ht="13.5" customHeight="1" thickBot="1" x14ac:dyDescent="0.3">
      <c r="A29" s="43" t="s">
        <v>289</v>
      </c>
      <c r="B29" s="44" t="s">
        <v>290</v>
      </c>
      <c r="C29" s="193" t="s">
        <v>252</v>
      </c>
      <c r="D29" s="187"/>
      <c r="E29" s="188"/>
      <c r="F29" s="45">
        <v>4</v>
      </c>
      <c r="G29" s="193" t="s">
        <v>329</v>
      </c>
      <c r="H29" s="187"/>
      <c r="I29" s="188"/>
      <c r="J29" s="45">
        <v>11</v>
      </c>
      <c r="K29" s="193" t="s">
        <v>259</v>
      </c>
      <c r="L29" s="187"/>
      <c r="M29" s="188"/>
      <c r="N29" s="45">
        <v>19</v>
      </c>
      <c r="O29" s="193" t="s">
        <v>253</v>
      </c>
      <c r="P29" s="187"/>
      <c r="Q29" s="188"/>
      <c r="R29" s="170">
        <v>6</v>
      </c>
      <c r="S29" s="79"/>
      <c r="U29" s="80"/>
      <c r="V29" s="81"/>
      <c r="W29" s="80"/>
      <c r="X29" s="80"/>
    </row>
    <row r="30" spans="1:24" ht="13.5" thickBot="1" x14ac:dyDescent="0.25">
      <c r="A30" s="47" t="s">
        <v>291</v>
      </c>
      <c r="B30" s="44" t="s">
        <v>292</v>
      </c>
      <c r="C30" s="48" t="s">
        <v>0</v>
      </c>
      <c r="D30" s="48" t="s">
        <v>1</v>
      </c>
      <c r="E30" s="48" t="s">
        <v>2</v>
      </c>
      <c r="F30" s="48" t="s">
        <v>3</v>
      </c>
      <c r="G30" s="48" t="s">
        <v>0</v>
      </c>
      <c r="H30" s="48" t="s">
        <v>1</v>
      </c>
      <c r="I30" s="48" t="s">
        <v>2</v>
      </c>
      <c r="J30" s="48" t="s">
        <v>3</v>
      </c>
      <c r="K30" s="48" t="s">
        <v>0</v>
      </c>
      <c r="L30" s="48" t="s">
        <v>1</v>
      </c>
      <c r="M30" s="48" t="s">
        <v>2</v>
      </c>
      <c r="N30" s="48" t="s">
        <v>3</v>
      </c>
      <c r="O30" s="82" t="s">
        <v>0</v>
      </c>
      <c r="P30" s="48" t="s">
        <v>1</v>
      </c>
      <c r="Q30" s="48" t="s">
        <v>2</v>
      </c>
      <c r="R30" s="83" t="s">
        <v>3</v>
      </c>
      <c r="S30" s="49"/>
      <c r="U30" s="80"/>
      <c r="V30" s="80"/>
      <c r="W30" s="80"/>
      <c r="X30" s="80"/>
    </row>
    <row r="31" spans="1:24" x14ac:dyDescent="0.2">
      <c r="A31" s="50" t="str">
        <f t="shared" ref="A31:B46" si="2">A3</f>
        <v>21</v>
      </c>
      <c r="B31" s="51" t="str">
        <f t="shared" si="2"/>
        <v>Clint Woodard</v>
      </c>
      <c r="C31" s="52">
        <v>0</v>
      </c>
      <c r="D31" s="53">
        <v>0</v>
      </c>
      <c r="E31" s="53">
        <v>0</v>
      </c>
      <c r="F31" s="54">
        <v>2</v>
      </c>
      <c r="G31" s="52">
        <v>0</v>
      </c>
      <c r="H31" s="53">
        <v>0</v>
      </c>
      <c r="I31" s="53">
        <v>0</v>
      </c>
      <c r="J31" s="54">
        <v>3</v>
      </c>
      <c r="K31" s="52">
        <v>0</v>
      </c>
      <c r="L31" s="53">
        <v>0</v>
      </c>
      <c r="M31" s="53">
        <v>0</v>
      </c>
      <c r="N31" s="54">
        <v>3</v>
      </c>
      <c r="O31" s="87">
        <v>0</v>
      </c>
      <c r="P31" s="53">
        <v>0</v>
      </c>
      <c r="Q31" s="53">
        <v>0</v>
      </c>
      <c r="R31" s="89">
        <v>7</v>
      </c>
      <c r="S31" s="55"/>
      <c r="U31" s="2"/>
      <c r="V31" s="85"/>
      <c r="W31" s="2"/>
      <c r="X31" s="80"/>
    </row>
    <row r="32" spans="1:24" ht="12.75" customHeight="1" x14ac:dyDescent="0.2">
      <c r="A32" s="50" t="str">
        <f t="shared" si="2"/>
        <v>88</v>
      </c>
      <c r="B32" s="51" t="str">
        <f t="shared" si="2"/>
        <v>Michael Lewis</v>
      </c>
      <c r="C32" s="52">
        <v>0</v>
      </c>
      <c r="D32" s="53">
        <v>0</v>
      </c>
      <c r="E32" s="53">
        <v>0</v>
      </c>
      <c r="F32" s="54">
        <v>0</v>
      </c>
      <c r="G32" s="52"/>
      <c r="H32" s="53"/>
      <c r="I32" s="53"/>
      <c r="J32" s="54"/>
      <c r="K32" s="52">
        <v>1</v>
      </c>
      <c r="L32" s="53">
        <v>0</v>
      </c>
      <c r="M32" s="53">
        <v>1</v>
      </c>
      <c r="N32" s="54">
        <v>0</v>
      </c>
      <c r="O32" s="87"/>
      <c r="P32" s="53"/>
      <c r="Q32" s="53"/>
      <c r="R32" s="89"/>
      <c r="S32" s="55"/>
      <c r="U32" s="3"/>
      <c r="V32" s="80"/>
      <c r="W32" s="80"/>
      <c r="X32" s="80"/>
    </row>
    <row r="33" spans="1:24" ht="12.75" customHeight="1" x14ac:dyDescent="0.2">
      <c r="A33" s="50" t="str">
        <f t="shared" si="2"/>
        <v>2</v>
      </c>
      <c r="B33" s="51" t="str">
        <f t="shared" si="2"/>
        <v>Adam Rodenbeck</v>
      </c>
      <c r="C33" s="52">
        <v>2</v>
      </c>
      <c r="D33" s="53">
        <v>2</v>
      </c>
      <c r="E33" s="53">
        <v>0</v>
      </c>
      <c r="F33" s="54">
        <v>1</v>
      </c>
      <c r="G33" s="52">
        <v>6</v>
      </c>
      <c r="H33" s="53">
        <v>4</v>
      </c>
      <c r="I33" s="53">
        <v>0</v>
      </c>
      <c r="J33" s="54">
        <v>2</v>
      </c>
      <c r="K33" s="52">
        <v>3</v>
      </c>
      <c r="L33" s="53">
        <v>2</v>
      </c>
      <c r="M33" s="53">
        <v>0</v>
      </c>
      <c r="N33" s="54">
        <v>2</v>
      </c>
      <c r="O33" s="87">
        <v>3</v>
      </c>
      <c r="P33" s="53">
        <v>1</v>
      </c>
      <c r="Q33" s="53">
        <v>1</v>
      </c>
      <c r="R33" s="89">
        <v>2</v>
      </c>
      <c r="S33" s="55"/>
      <c r="U33" s="3"/>
      <c r="V33" s="80"/>
      <c r="W33" s="80"/>
      <c r="X33" s="80"/>
    </row>
    <row r="34" spans="1:24" ht="12.75" customHeight="1" x14ac:dyDescent="0.2">
      <c r="A34" s="50" t="str">
        <f t="shared" si="2"/>
        <v>17</v>
      </c>
      <c r="B34" s="51" t="str">
        <f t="shared" si="2"/>
        <v>Brian Christian</v>
      </c>
      <c r="C34" s="52"/>
      <c r="D34" s="53"/>
      <c r="E34" s="53"/>
      <c r="F34" s="54"/>
      <c r="G34" s="52"/>
      <c r="H34" s="53"/>
      <c r="I34" s="53"/>
      <c r="J34" s="54"/>
      <c r="K34" s="52">
        <v>1</v>
      </c>
      <c r="L34" s="53">
        <v>0</v>
      </c>
      <c r="M34" s="53">
        <v>1</v>
      </c>
      <c r="N34" s="54">
        <v>0</v>
      </c>
      <c r="O34" s="87"/>
      <c r="P34" s="53"/>
      <c r="Q34" s="53"/>
      <c r="R34" s="89"/>
      <c r="S34" s="55"/>
      <c r="U34" s="3"/>
      <c r="V34" s="80"/>
      <c r="W34" s="86"/>
      <c r="X34" s="80"/>
    </row>
    <row r="35" spans="1:24" ht="12.75" customHeight="1" x14ac:dyDescent="0.2">
      <c r="A35" s="50" t="str">
        <f t="shared" si="2"/>
        <v>55</v>
      </c>
      <c r="B35" s="51" t="str">
        <f t="shared" si="2"/>
        <v>Steve Michaels</v>
      </c>
      <c r="C35" s="52"/>
      <c r="D35" s="53"/>
      <c r="E35" s="53"/>
      <c r="F35" s="54"/>
      <c r="G35" s="52"/>
      <c r="H35" s="53"/>
      <c r="I35" s="53"/>
      <c r="J35" s="54"/>
      <c r="K35" s="52">
        <v>1</v>
      </c>
      <c r="L35" s="53">
        <v>0</v>
      </c>
      <c r="M35" s="53">
        <v>0</v>
      </c>
      <c r="N35" s="54">
        <v>0</v>
      </c>
      <c r="O35" s="87"/>
      <c r="P35" s="53"/>
      <c r="Q35" s="53"/>
      <c r="R35" s="89"/>
      <c r="S35" s="55"/>
      <c r="U35" s="3"/>
      <c r="V35" s="80"/>
      <c r="W35" s="86"/>
      <c r="X35" s="80"/>
    </row>
    <row r="36" spans="1:24" ht="12.75" customHeight="1" x14ac:dyDescent="0.2">
      <c r="A36" s="50" t="str">
        <f t="shared" si="2"/>
        <v>7</v>
      </c>
      <c r="B36" s="51" t="str">
        <f t="shared" si="2"/>
        <v>Nick Silver</v>
      </c>
      <c r="C36" s="52">
        <v>3</v>
      </c>
      <c r="D36" s="53">
        <v>2</v>
      </c>
      <c r="E36" s="53">
        <v>1</v>
      </c>
      <c r="F36" s="54">
        <v>0</v>
      </c>
      <c r="G36" s="52">
        <v>6</v>
      </c>
      <c r="H36" s="53">
        <v>3</v>
      </c>
      <c r="I36" s="53">
        <v>0</v>
      </c>
      <c r="J36" s="54">
        <v>0</v>
      </c>
      <c r="K36" s="52">
        <v>4</v>
      </c>
      <c r="L36" s="53">
        <v>2</v>
      </c>
      <c r="M36" s="53">
        <v>0</v>
      </c>
      <c r="N36" s="54">
        <v>0</v>
      </c>
      <c r="O36" s="87">
        <v>4</v>
      </c>
      <c r="P36" s="53">
        <v>3</v>
      </c>
      <c r="Q36" s="53">
        <v>0</v>
      </c>
      <c r="R36" s="89">
        <v>0</v>
      </c>
      <c r="S36" s="55" t="s">
        <v>297</v>
      </c>
      <c r="U36" s="3"/>
      <c r="V36" s="80"/>
      <c r="W36" s="86"/>
      <c r="X36" s="80"/>
    </row>
    <row r="37" spans="1:24" ht="12.75" customHeight="1" x14ac:dyDescent="0.2">
      <c r="A37" s="50" t="str">
        <f t="shared" si="2"/>
        <v>9</v>
      </c>
      <c r="B37" s="51" t="str">
        <f t="shared" si="2"/>
        <v>Danny Foppiano</v>
      </c>
      <c r="C37" s="52">
        <v>3</v>
      </c>
      <c r="D37" s="53">
        <v>3</v>
      </c>
      <c r="E37" s="53">
        <v>0</v>
      </c>
      <c r="F37" s="54">
        <v>0</v>
      </c>
      <c r="G37" s="52">
        <v>6</v>
      </c>
      <c r="H37" s="53">
        <v>1</v>
      </c>
      <c r="I37" s="53">
        <v>2</v>
      </c>
      <c r="J37" s="54">
        <v>2</v>
      </c>
      <c r="K37" s="52">
        <v>4</v>
      </c>
      <c r="L37" s="53">
        <v>2</v>
      </c>
      <c r="M37" s="53">
        <v>0</v>
      </c>
      <c r="N37" s="54">
        <v>1</v>
      </c>
      <c r="O37" s="87">
        <v>4</v>
      </c>
      <c r="P37" s="53">
        <v>2</v>
      </c>
      <c r="Q37" s="53">
        <v>0</v>
      </c>
      <c r="R37" s="89">
        <v>2</v>
      </c>
      <c r="S37" s="55"/>
      <c r="U37" s="3"/>
      <c r="V37" s="80"/>
      <c r="W37" s="86"/>
      <c r="X37" s="80"/>
    </row>
    <row r="38" spans="1:24" ht="12.75" customHeight="1" x14ac:dyDescent="0.2">
      <c r="A38" s="50" t="str">
        <f t="shared" si="2"/>
        <v>78</v>
      </c>
      <c r="B38" s="51" t="str">
        <f t="shared" si="2"/>
        <v>Demeil Wright</v>
      </c>
      <c r="C38" s="52">
        <v>3</v>
      </c>
      <c r="D38" s="53">
        <v>3</v>
      </c>
      <c r="E38" s="53">
        <v>0</v>
      </c>
      <c r="F38" s="54">
        <v>0</v>
      </c>
      <c r="G38" s="52">
        <v>7</v>
      </c>
      <c r="H38" s="53">
        <v>4</v>
      </c>
      <c r="I38" s="53">
        <v>0</v>
      </c>
      <c r="J38" s="54">
        <v>0</v>
      </c>
      <c r="K38" s="52">
        <v>4</v>
      </c>
      <c r="L38" s="53">
        <v>0</v>
      </c>
      <c r="M38" s="53">
        <v>0</v>
      </c>
      <c r="N38" s="54">
        <v>0</v>
      </c>
      <c r="O38" s="87">
        <v>4</v>
      </c>
      <c r="P38" s="53">
        <v>1</v>
      </c>
      <c r="Q38" s="53">
        <v>1</v>
      </c>
      <c r="R38" s="89">
        <v>1</v>
      </c>
      <c r="S38" s="55"/>
      <c r="U38" s="3"/>
      <c r="V38" s="80"/>
      <c r="W38" s="86"/>
      <c r="X38" s="80"/>
    </row>
    <row r="39" spans="1:24" ht="12.75" customHeight="1" x14ac:dyDescent="0.2">
      <c r="A39" s="50" t="str">
        <f t="shared" si="2"/>
        <v>24</v>
      </c>
      <c r="B39" s="51" t="str">
        <f t="shared" si="2"/>
        <v>Frank Porter</v>
      </c>
      <c r="C39" s="52">
        <v>0</v>
      </c>
      <c r="D39" s="53">
        <v>0</v>
      </c>
      <c r="E39" s="53">
        <v>0</v>
      </c>
      <c r="F39" s="54">
        <v>0</v>
      </c>
      <c r="G39" s="52"/>
      <c r="H39" s="53"/>
      <c r="I39" s="53"/>
      <c r="J39" s="54"/>
      <c r="K39" s="52">
        <v>1</v>
      </c>
      <c r="L39" s="53">
        <v>0</v>
      </c>
      <c r="M39" s="53">
        <v>0</v>
      </c>
      <c r="N39" s="54">
        <v>0</v>
      </c>
      <c r="O39" s="87"/>
      <c r="P39" s="53"/>
      <c r="Q39" s="53"/>
      <c r="R39" s="89"/>
      <c r="S39" s="55"/>
      <c r="U39" s="3"/>
      <c r="V39" s="80"/>
      <c r="W39" s="86"/>
      <c r="X39" s="80"/>
    </row>
    <row r="40" spans="1:24" ht="12.75" customHeight="1" x14ac:dyDescent="0.2">
      <c r="A40" s="50" t="str">
        <f t="shared" si="2"/>
        <v>11</v>
      </c>
      <c r="B40" s="51" t="str">
        <f t="shared" si="2"/>
        <v>James Michaels</v>
      </c>
      <c r="C40" s="52">
        <v>2</v>
      </c>
      <c r="D40" s="53">
        <v>2</v>
      </c>
      <c r="E40" s="53">
        <v>0</v>
      </c>
      <c r="F40" s="54">
        <v>7</v>
      </c>
      <c r="G40" s="52">
        <v>6</v>
      </c>
      <c r="H40" s="53">
        <v>3</v>
      </c>
      <c r="I40" s="53">
        <v>0</v>
      </c>
      <c r="J40" s="54">
        <v>3</v>
      </c>
      <c r="K40" s="52">
        <v>3</v>
      </c>
      <c r="L40" s="53">
        <v>0</v>
      </c>
      <c r="M40" s="53">
        <v>0</v>
      </c>
      <c r="N40" s="54">
        <v>2</v>
      </c>
      <c r="O40" s="87">
        <v>4</v>
      </c>
      <c r="P40" s="53">
        <v>1</v>
      </c>
      <c r="Q40" s="53">
        <v>1</v>
      </c>
      <c r="R40" s="89">
        <v>2</v>
      </c>
      <c r="S40" s="55"/>
      <c r="U40" s="3"/>
      <c r="V40" s="80"/>
      <c r="W40" s="86"/>
      <c r="X40" s="80"/>
    </row>
    <row r="41" spans="1:24" ht="12.75" customHeight="1" x14ac:dyDescent="0.2">
      <c r="A41" s="50" t="str">
        <f t="shared" si="2"/>
        <v>25</v>
      </c>
      <c r="B41" s="51" t="str">
        <f t="shared" si="2"/>
        <v>Jerry Windell</v>
      </c>
      <c r="C41" s="52"/>
      <c r="D41" s="53"/>
      <c r="E41" s="53"/>
      <c r="F41" s="54"/>
      <c r="G41" s="52"/>
      <c r="H41" s="53"/>
      <c r="I41" s="53"/>
      <c r="J41" s="54"/>
      <c r="K41" s="52">
        <v>1</v>
      </c>
      <c r="L41" s="53">
        <v>1</v>
      </c>
      <c r="M41" s="53">
        <v>0</v>
      </c>
      <c r="N41" s="54">
        <v>0</v>
      </c>
      <c r="O41" s="87"/>
      <c r="P41" s="53"/>
      <c r="Q41" s="53"/>
      <c r="R41" s="89"/>
      <c r="S41" s="55"/>
      <c r="U41" s="3"/>
      <c r="V41" s="80"/>
      <c r="W41" s="86"/>
      <c r="X41" s="80"/>
    </row>
    <row r="42" spans="1:24" x14ac:dyDescent="0.2">
      <c r="A42" s="50" t="str">
        <f t="shared" si="2"/>
        <v>10</v>
      </c>
      <c r="B42" s="51" t="str">
        <f t="shared" si="2"/>
        <v>Jason Dobbs</v>
      </c>
      <c r="C42" s="52"/>
      <c r="D42" s="53"/>
      <c r="E42" s="53"/>
      <c r="F42" s="54"/>
      <c r="G42" s="52"/>
      <c r="H42" s="53"/>
      <c r="I42" s="53"/>
      <c r="J42" s="54"/>
      <c r="K42" s="52"/>
      <c r="L42" s="53"/>
      <c r="M42" s="53"/>
      <c r="N42" s="54"/>
      <c r="O42" s="87"/>
      <c r="P42" s="53"/>
      <c r="Q42" s="53"/>
      <c r="R42" s="89"/>
      <c r="S42" s="55"/>
      <c r="U42" s="3"/>
      <c r="V42" s="80"/>
      <c r="W42" s="80"/>
      <c r="X42" s="80"/>
    </row>
    <row r="43" spans="1:24" x14ac:dyDescent="0.2">
      <c r="A43" s="50" t="str">
        <f t="shared" si="2"/>
        <v>37</v>
      </c>
      <c r="B43" s="51" t="str">
        <f t="shared" si="2"/>
        <v>Kyle Lewis</v>
      </c>
      <c r="C43" s="52">
        <v>3</v>
      </c>
      <c r="D43" s="53">
        <v>1</v>
      </c>
      <c r="E43" s="53">
        <v>2</v>
      </c>
      <c r="F43" s="54">
        <v>0</v>
      </c>
      <c r="G43" s="52">
        <v>6</v>
      </c>
      <c r="H43" s="53">
        <v>4</v>
      </c>
      <c r="I43" s="53">
        <v>0</v>
      </c>
      <c r="J43" s="54">
        <v>1</v>
      </c>
      <c r="K43" s="52">
        <v>4</v>
      </c>
      <c r="L43" s="53">
        <v>2</v>
      </c>
      <c r="M43" s="53">
        <v>1</v>
      </c>
      <c r="N43" s="54">
        <v>0</v>
      </c>
      <c r="O43" s="87">
        <v>4</v>
      </c>
      <c r="P43" s="53">
        <v>0</v>
      </c>
      <c r="Q43" s="53">
        <v>1</v>
      </c>
      <c r="R43" s="89">
        <v>2</v>
      </c>
      <c r="S43" s="55"/>
      <c r="U43" s="3"/>
      <c r="V43" s="80"/>
      <c r="W43" s="80"/>
      <c r="X43" s="80"/>
    </row>
    <row r="44" spans="1:24" x14ac:dyDescent="0.2">
      <c r="A44" s="50">
        <f t="shared" si="2"/>
        <v>0</v>
      </c>
      <c r="B44" s="51">
        <f t="shared" si="2"/>
        <v>0</v>
      </c>
      <c r="C44" s="52"/>
      <c r="D44" s="53"/>
      <c r="E44" s="53"/>
      <c r="F44" s="54"/>
      <c r="G44" s="52"/>
      <c r="H44" s="53"/>
      <c r="I44" s="53"/>
      <c r="J44" s="54"/>
      <c r="K44" s="52"/>
      <c r="L44" s="53"/>
      <c r="M44" s="53"/>
      <c r="N44" s="54"/>
      <c r="O44" s="87"/>
      <c r="P44" s="53"/>
      <c r="Q44" s="53"/>
      <c r="R44" s="89"/>
      <c r="S44" s="55" t="s">
        <v>297</v>
      </c>
      <c r="U44" s="3"/>
      <c r="V44" s="80"/>
      <c r="W44" s="80"/>
      <c r="X44" s="80"/>
    </row>
    <row r="45" spans="1:24" x14ac:dyDescent="0.2">
      <c r="A45" s="50">
        <f t="shared" si="2"/>
        <v>0</v>
      </c>
      <c r="B45" s="90">
        <f t="shared" si="2"/>
        <v>0</v>
      </c>
      <c r="C45" s="52"/>
      <c r="D45" s="53"/>
      <c r="E45" s="53"/>
      <c r="F45" s="54"/>
      <c r="G45" s="52"/>
      <c r="H45" s="53"/>
      <c r="I45" s="53"/>
      <c r="J45" s="54"/>
      <c r="K45" s="52"/>
      <c r="L45" s="53"/>
      <c r="M45" s="53"/>
      <c r="N45" s="54"/>
      <c r="O45" s="87"/>
      <c r="P45" s="53"/>
      <c r="Q45" s="53"/>
      <c r="R45" s="54"/>
      <c r="S45" s="55"/>
      <c r="U45" s="3"/>
      <c r="V45" s="80"/>
      <c r="W45" s="80"/>
      <c r="X45" s="80"/>
    </row>
    <row r="46" spans="1:24" x14ac:dyDescent="0.2">
      <c r="A46" s="50">
        <f t="shared" si="2"/>
        <v>0</v>
      </c>
      <c r="B46" s="51">
        <f t="shared" si="2"/>
        <v>0</v>
      </c>
      <c r="C46" s="52"/>
      <c r="D46" s="53"/>
      <c r="E46" s="53"/>
      <c r="F46" s="54"/>
      <c r="G46" s="52"/>
      <c r="H46" s="53"/>
      <c r="I46" s="53"/>
      <c r="J46" s="54"/>
      <c r="K46" s="52"/>
      <c r="L46" s="53"/>
      <c r="M46" s="53"/>
      <c r="N46" s="54"/>
      <c r="O46" s="87"/>
      <c r="P46" s="53"/>
      <c r="Q46" s="53"/>
      <c r="R46" s="54"/>
      <c r="S46" s="55"/>
      <c r="U46" s="3"/>
      <c r="V46" s="80"/>
      <c r="W46" s="80"/>
      <c r="X46" s="80"/>
    </row>
    <row r="47" spans="1:24" x14ac:dyDescent="0.2">
      <c r="A47" s="50">
        <f t="shared" ref="A47:B48" si="3">A19</f>
        <v>0</v>
      </c>
      <c r="B47" s="51">
        <f t="shared" si="3"/>
        <v>0</v>
      </c>
      <c r="C47" s="52"/>
      <c r="D47" s="53"/>
      <c r="E47" s="53"/>
      <c r="F47" s="54"/>
      <c r="G47" s="52"/>
      <c r="H47" s="53"/>
      <c r="I47" s="53"/>
      <c r="J47" s="54"/>
      <c r="K47" s="52"/>
      <c r="L47" s="53"/>
      <c r="M47" s="53"/>
      <c r="N47" s="54"/>
      <c r="O47" s="87"/>
      <c r="P47" s="53"/>
      <c r="Q47" s="53"/>
      <c r="R47" s="54"/>
      <c r="S47" s="55"/>
      <c r="U47" s="3"/>
      <c r="V47" s="80"/>
      <c r="W47" s="80"/>
      <c r="X47" s="80"/>
    </row>
    <row r="48" spans="1:24" x14ac:dyDescent="0.2">
      <c r="A48" s="50">
        <f t="shared" si="3"/>
        <v>0</v>
      </c>
      <c r="B48" s="51">
        <f t="shared" si="3"/>
        <v>0</v>
      </c>
      <c r="C48" s="52"/>
      <c r="D48" s="53"/>
      <c r="E48" s="53"/>
      <c r="F48" s="54"/>
      <c r="G48" s="52"/>
      <c r="H48" s="53"/>
      <c r="I48" s="53"/>
      <c r="J48" s="54"/>
      <c r="K48" s="52"/>
      <c r="L48" s="53"/>
      <c r="M48" s="53"/>
      <c r="N48" s="54"/>
      <c r="O48" s="87"/>
      <c r="P48" s="53"/>
      <c r="Q48" s="53"/>
      <c r="R48" s="54"/>
      <c r="S48" s="55"/>
      <c r="U48" s="3"/>
      <c r="V48" s="80"/>
      <c r="W48" s="80"/>
      <c r="X48" s="80"/>
    </row>
    <row r="49" spans="1:30" ht="13.5" thickBot="1" x14ac:dyDescent="0.25">
      <c r="A49" s="50"/>
      <c r="B49" s="56"/>
      <c r="C49" s="57"/>
      <c r="D49" s="58"/>
      <c r="E49" s="58"/>
      <c r="F49" s="59"/>
      <c r="G49" s="57"/>
      <c r="H49" s="58"/>
      <c r="I49" s="58"/>
      <c r="J49" s="59"/>
      <c r="K49" s="57"/>
      <c r="L49" s="58"/>
      <c r="M49" s="58"/>
      <c r="N49" s="59"/>
      <c r="O49" s="91"/>
      <c r="P49" s="58"/>
      <c r="Q49" s="58"/>
      <c r="R49" s="92"/>
      <c r="S49" s="55"/>
      <c r="U49" s="3"/>
      <c r="V49" s="80"/>
      <c r="W49" s="80"/>
      <c r="X49" s="80"/>
    </row>
    <row r="50" spans="1:30" x14ac:dyDescent="0.2">
      <c r="A50" s="1" t="s">
        <v>4</v>
      </c>
      <c r="B50" s="93" t="str">
        <f>B22</f>
        <v>Jared Woodard</v>
      </c>
      <c r="C50" s="61">
        <v>16</v>
      </c>
      <c r="D50" s="62">
        <v>13</v>
      </c>
      <c r="E50" s="62">
        <v>3</v>
      </c>
      <c r="F50" s="63">
        <v>10</v>
      </c>
      <c r="G50" s="61">
        <v>37</v>
      </c>
      <c r="H50" s="62">
        <v>19</v>
      </c>
      <c r="I50" s="62">
        <v>2</v>
      </c>
      <c r="J50" s="63">
        <v>11</v>
      </c>
      <c r="K50" s="61">
        <v>27</v>
      </c>
      <c r="L50" s="62">
        <v>9</v>
      </c>
      <c r="M50" s="62">
        <v>3</v>
      </c>
      <c r="N50" s="63">
        <v>8</v>
      </c>
      <c r="O50" s="61">
        <v>23</v>
      </c>
      <c r="P50" s="62">
        <v>8</v>
      </c>
      <c r="Q50" s="62">
        <v>4</v>
      </c>
      <c r="R50" s="94">
        <v>16</v>
      </c>
      <c r="S50" s="64"/>
      <c r="U50" s="80"/>
      <c r="V50" s="80"/>
      <c r="W50" s="80"/>
      <c r="X50" s="80"/>
    </row>
    <row r="51" spans="1:30" x14ac:dyDescent="0.2">
      <c r="A51" s="1"/>
      <c r="B51" s="95">
        <f>B23</f>
        <v>0</v>
      </c>
      <c r="C51" s="66"/>
      <c r="D51" s="67"/>
      <c r="E51" s="67"/>
      <c r="F51" s="68"/>
      <c r="G51" s="66"/>
      <c r="H51" s="67"/>
      <c r="I51" s="67"/>
      <c r="J51" s="68"/>
      <c r="K51" s="66"/>
      <c r="L51" s="67"/>
      <c r="M51" s="67"/>
      <c r="N51" s="68"/>
      <c r="O51" s="66"/>
      <c r="P51" s="67"/>
      <c r="Q51" s="67"/>
      <c r="R51" s="68"/>
      <c r="S51" s="64"/>
      <c r="U51" s="80"/>
      <c r="V51" s="80"/>
      <c r="W51" s="80"/>
      <c r="X51" s="80"/>
    </row>
    <row r="52" spans="1:30" x14ac:dyDescent="0.2">
      <c r="A52" s="1"/>
      <c r="B52" s="95">
        <f>B24</f>
        <v>0</v>
      </c>
      <c r="C52" s="66"/>
      <c r="D52" s="67"/>
      <c r="E52" s="67"/>
      <c r="F52" s="68"/>
      <c r="G52" s="66"/>
      <c r="H52" s="67"/>
      <c r="I52" s="67"/>
      <c r="J52" s="68"/>
      <c r="K52" s="66"/>
      <c r="L52" s="67"/>
      <c r="M52" s="67"/>
      <c r="N52" s="68"/>
      <c r="O52" s="66"/>
      <c r="P52" s="67"/>
      <c r="Q52" s="67"/>
      <c r="R52" s="68"/>
      <c r="S52" s="64"/>
      <c r="U52" s="80"/>
      <c r="V52" s="80"/>
      <c r="W52" s="80"/>
      <c r="X52" s="80"/>
    </row>
    <row r="53" spans="1:30" ht="13.5" thickBot="1" x14ac:dyDescent="0.25">
      <c r="A53" s="1"/>
      <c r="B53" s="95">
        <f>B25</f>
        <v>0</v>
      </c>
      <c r="C53" s="66"/>
      <c r="D53" s="67"/>
      <c r="E53" s="67"/>
      <c r="F53" s="68"/>
      <c r="G53" s="66"/>
      <c r="H53" s="67"/>
      <c r="I53" s="67"/>
      <c r="J53" s="68"/>
      <c r="K53" s="66"/>
      <c r="L53" s="67"/>
      <c r="M53" s="67"/>
      <c r="N53" s="68"/>
      <c r="O53" s="66"/>
      <c r="P53" s="67"/>
      <c r="Q53" s="67"/>
      <c r="R53" s="68"/>
      <c r="S53" s="64"/>
      <c r="U53" s="80"/>
      <c r="V53" s="80"/>
      <c r="W53" s="80"/>
      <c r="X53" s="80"/>
    </row>
    <row r="54" spans="1:30" ht="13.5" thickBot="1" x14ac:dyDescent="0.25">
      <c r="A54" s="1"/>
      <c r="B54" s="69" t="s">
        <v>304</v>
      </c>
      <c r="C54" s="70">
        <f t="shared" ref="C54:R54" si="4">SUM(C31:C48)</f>
        <v>16</v>
      </c>
      <c r="D54" s="70">
        <f t="shared" si="4"/>
        <v>13</v>
      </c>
      <c r="E54" s="70">
        <f t="shared" si="4"/>
        <v>3</v>
      </c>
      <c r="F54" s="70">
        <f t="shared" si="4"/>
        <v>10</v>
      </c>
      <c r="G54" s="70">
        <f t="shared" si="4"/>
        <v>37</v>
      </c>
      <c r="H54" s="70">
        <f t="shared" si="4"/>
        <v>19</v>
      </c>
      <c r="I54" s="70">
        <f t="shared" si="4"/>
        <v>2</v>
      </c>
      <c r="J54" s="70">
        <f t="shared" si="4"/>
        <v>11</v>
      </c>
      <c r="K54" s="70">
        <f t="shared" si="4"/>
        <v>27</v>
      </c>
      <c r="L54" s="70">
        <f t="shared" si="4"/>
        <v>9</v>
      </c>
      <c r="M54" s="70">
        <f t="shared" si="4"/>
        <v>3</v>
      </c>
      <c r="N54" s="70">
        <f t="shared" si="4"/>
        <v>8</v>
      </c>
      <c r="O54" s="70">
        <f t="shared" si="4"/>
        <v>23</v>
      </c>
      <c r="P54" s="70">
        <f t="shared" si="4"/>
        <v>8</v>
      </c>
      <c r="Q54" s="70">
        <f t="shared" si="4"/>
        <v>4</v>
      </c>
      <c r="R54" s="70">
        <f t="shared" si="4"/>
        <v>16</v>
      </c>
      <c r="S54" s="64"/>
      <c r="U54" s="80"/>
      <c r="V54" s="80"/>
      <c r="W54" s="80"/>
      <c r="X54" s="80"/>
    </row>
    <row r="55" spans="1:30" ht="13.5" thickBot="1" x14ac:dyDescent="0.25">
      <c r="A55" s="1"/>
      <c r="B55" s="69" t="s">
        <v>305</v>
      </c>
      <c r="C55" s="71">
        <f>SUM(O27,C54)</f>
        <v>120</v>
      </c>
      <c r="D55" s="71">
        <f>SUM(P27,D54)</f>
        <v>63</v>
      </c>
      <c r="E55" s="71">
        <f>SUM(Q27,E54)</f>
        <v>12</v>
      </c>
      <c r="F55" s="71">
        <f>SUM(R27,F54)</f>
        <v>46</v>
      </c>
      <c r="G55" s="71">
        <f t="shared" ref="G55:R55" si="5">SUM(C55,G54)</f>
        <v>157</v>
      </c>
      <c r="H55" s="71">
        <f t="shared" si="5"/>
        <v>82</v>
      </c>
      <c r="I55" s="71">
        <f t="shared" si="5"/>
        <v>14</v>
      </c>
      <c r="J55" s="71">
        <f t="shared" si="5"/>
        <v>57</v>
      </c>
      <c r="K55" s="71">
        <f t="shared" si="5"/>
        <v>184</v>
      </c>
      <c r="L55" s="71">
        <f t="shared" si="5"/>
        <v>91</v>
      </c>
      <c r="M55" s="71">
        <f t="shared" si="5"/>
        <v>17</v>
      </c>
      <c r="N55" s="71">
        <f t="shared" si="5"/>
        <v>65</v>
      </c>
      <c r="O55" s="72">
        <f t="shared" si="5"/>
        <v>207</v>
      </c>
      <c r="P55" s="71">
        <f t="shared" si="5"/>
        <v>99</v>
      </c>
      <c r="Q55" s="71">
        <f t="shared" si="5"/>
        <v>21</v>
      </c>
      <c r="R55" s="73">
        <f t="shared" si="5"/>
        <v>81</v>
      </c>
      <c r="S55" s="96"/>
      <c r="U55" s="80"/>
      <c r="V55" s="80"/>
      <c r="W55" s="80"/>
      <c r="X55" s="80"/>
    </row>
    <row r="56" spans="1:30" ht="13.5" thickBot="1" x14ac:dyDescent="0.25">
      <c r="A56" s="74"/>
      <c r="B56" s="75" t="s">
        <v>306</v>
      </c>
      <c r="C56" s="76"/>
      <c r="D56" s="77"/>
      <c r="E56" s="77"/>
      <c r="F56" s="77"/>
      <c r="G56" s="76"/>
      <c r="H56" s="77"/>
      <c r="I56" s="77"/>
      <c r="J56" s="77"/>
      <c r="K56" s="76"/>
      <c r="L56" s="77"/>
      <c r="M56" s="77"/>
      <c r="N56" s="77"/>
      <c r="O56" s="76"/>
      <c r="P56" s="77"/>
      <c r="Q56" s="77"/>
      <c r="R56" s="97"/>
      <c r="S56" s="98"/>
      <c r="V56" s="99" t="s">
        <v>307</v>
      </c>
    </row>
    <row r="57" spans="1:30" ht="13.5" thickBot="1" x14ac:dyDescent="0.25">
      <c r="A57" s="43" t="s">
        <v>289</v>
      </c>
      <c r="B57" s="69" t="s">
        <v>290</v>
      </c>
      <c r="C57" s="186" t="s">
        <v>259</v>
      </c>
      <c r="D57" s="187"/>
      <c r="E57" s="188"/>
      <c r="F57" s="100">
        <v>14</v>
      </c>
      <c r="G57" s="186"/>
      <c r="H57" s="187"/>
      <c r="I57" s="188"/>
      <c r="J57" s="100"/>
      <c r="K57" s="186"/>
      <c r="L57" s="187"/>
      <c r="M57" s="189"/>
      <c r="N57" s="101"/>
      <c r="O57" s="102" t="s">
        <v>308</v>
      </c>
      <c r="P57" s="103"/>
      <c r="Q57" s="45"/>
      <c r="R57" s="104">
        <f>SUM(F1,J1,N1,R1,F29,J29,N29,R29,F57,J57,N57)</f>
        <v>65</v>
      </c>
      <c r="S57" s="105" t="s">
        <v>309</v>
      </c>
    </row>
    <row r="58" spans="1:30" ht="13.5" thickBot="1" x14ac:dyDescent="0.25">
      <c r="A58" s="47" t="s">
        <v>291</v>
      </c>
      <c r="B58" s="44" t="s">
        <v>292</v>
      </c>
      <c r="C58" s="48" t="s">
        <v>0</v>
      </c>
      <c r="D58" s="48" t="s">
        <v>1</v>
      </c>
      <c r="E58" s="48" t="s">
        <v>2</v>
      </c>
      <c r="F58" s="48" t="s">
        <v>3</v>
      </c>
      <c r="G58" s="48" t="s">
        <v>0</v>
      </c>
      <c r="H58" s="48" t="s">
        <v>1</v>
      </c>
      <c r="I58" s="48" t="s">
        <v>2</v>
      </c>
      <c r="J58" s="48" t="s">
        <v>3</v>
      </c>
      <c r="K58" s="48" t="s">
        <v>0</v>
      </c>
      <c r="L58" s="48" t="s">
        <v>310</v>
      </c>
      <c r="M58" s="48" t="s">
        <v>2</v>
      </c>
      <c r="N58" s="48" t="s">
        <v>3</v>
      </c>
      <c r="O58" s="43" t="s">
        <v>0</v>
      </c>
      <c r="P58" s="43" t="s">
        <v>1</v>
      </c>
      <c r="Q58" s="43" t="s">
        <v>2</v>
      </c>
      <c r="R58" s="43" t="s">
        <v>3</v>
      </c>
      <c r="S58" s="106" t="s">
        <v>311</v>
      </c>
      <c r="U58" s="2" t="s">
        <v>312</v>
      </c>
      <c r="V58" s="67" t="s">
        <v>313</v>
      </c>
      <c r="W58" s="107" t="s">
        <v>3</v>
      </c>
      <c r="X58" s="107" t="s">
        <v>314</v>
      </c>
      <c r="Y58" s="107" t="s">
        <v>315</v>
      </c>
      <c r="Z58" s="107" t="s">
        <v>316</v>
      </c>
      <c r="AA58" s="107" t="s">
        <v>372</v>
      </c>
      <c r="AB58" s="107" t="s">
        <v>316</v>
      </c>
      <c r="AC58" s="107" t="s">
        <v>317</v>
      </c>
      <c r="AD58" s="108" t="s">
        <v>318</v>
      </c>
    </row>
    <row r="59" spans="1:30" ht="13.5" thickTop="1" x14ac:dyDescent="0.2">
      <c r="A59" s="50" t="str">
        <f t="shared" ref="A59:A76" si="6">A3</f>
        <v>21</v>
      </c>
      <c r="B59" s="51" t="str">
        <f t="shared" ref="B59:B76" si="7">B31</f>
        <v>Clint Woodard</v>
      </c>
      <c r="C59" s="52">
        <v>0</v>
      </c>
      <c r="D59" s="53">
        <v>0</v>
      </c>
      <c r="E59" s="53">
        <v>0</v>
      </c>
      <c r="F59" s="54">
        <v>2</v>
      </c>
      <c r="G59" s="52"/>
      <c r="H59" s="53"/>
      <c r="I59" s="53"/>
      <c r="J59" s="54"/>
      <c r="K59" s="52"/>
      <c r="L59" s="53"/>
      <c r="M59" s="53"/>
      <c r="N59" s="54"/>
      <c r="O59" s="109">
        <f>SUM(C3,G3,K3,O3,C31,G31,K31,O31,C59,G59,K59)</f>
        <v>8</v>
      </c>
      <c r="P59" s="110">
        <f>SUM(D3,H3,L3,P3,D31,H31,L31,P31,D59,H59,L59)</f>
        <v>4</v>
      </c>
      <c r="Q59" s="110">
        <f>SUM(E3,I3,M3,Q3,E31,I31,M31,Q31,E59,I59,M59)</f>
        <v>0</v>
      </c>
      <c r="R59" s="111">
        <f>SUM(F3,J3,N3,R3,F31,J31,N31,R31,F59,J59,N59)</f>
        <v>33</v>
      </c>
      <c r="S59" s="112">
        <f>IF(O59=0,0,AVERAGE(P59/O59))</f>
        <v>0.5</v>
      </c>
      <c r="U59" s="3" t="s">
        <v>343</v>
      </c>
      <c r="V59" s="51" t="s">
        <v>17</v>
      </c>
      <c r="W59" s="113">
        <v>33</v>
      </c>
      <c r="X59" s="113">
        <v>33</v>
      </c>
      <c r="Y59" s="114">
        <v>0.5</v>
      </c>
      <c r="Z59" s="114" t="s">
        <v>265</v>
      </c>
      <c r="AA59" s="114">
        <v>4.125</v>
      </c>
      <c r="AB59" s="114" t="s">
        <v>260</v>
      </c>
      <c r="AC59" s="113">
        <v>8</v>
      </c>
      <c r="AD59" s="115">
        <v>0.2</v>
      </c>
    </row>
    <row r="60" spans="1:30" x14ac:dyDescent="0.2">
      <c r="A60" s="50" t="str">
        <f t="shared" si="6"/>
        <v>88</v>
      </c>
      <c r="B60" s="51" t="str">
        <f t="shared" si="7"/>
        <v>Michael Lewis</v>
      </c>
      <c r="C60" s="52"/>
      <c r="D60" s="53"/>
      <c r="E60" s="53"/>
      <c r="F60" s="54"/>
      <c r="G60" s="52"/>
      <c r="H60" s="53"/>
      <c r="I60" s="53"/>
      <c r="J60" s="54"/>
      <c r="K60" s="52"/>
      <c r="L60" s="53"/>
      <c r="M60" s="53"/>
      <c r="N60" s="54"/>
      <c r="O60" s="66">
        <f t="shared" ref="O60:R75" si="8">SUM(C4,G4,K4,O4,C32,G32,K32,O32,C60,G60,K60)</f>
        <v>14</v>
      </c>
      <c r="P60" s="67">
        <f t="shared" si="8"/>
        <v>3</v>
      </c>
      <c r="Q60" s="67">
        <f t="shared" si="8"/>
        <v>2</v>
      </c>
      <c r="R60" s="68">
        <f t="shared" si="8"/>
        <v>4</v>
      </c>
      <c r="S60" s="116">
        <f t="shared" ref="S60:S76" si="9">IF(O60=0,0,AVERAGE(P60/O60))</f>
        <v>0.21428571428571427</v>
      </c>
      <c r="U60" s="3" t="s">
        <v>363</v>
      </c>
      <c r="V60" s="51" t="s">
        <v>61</v>
      </c>
      <c r="W60" s="113">
        <v>4</v>
      </c>
      <c r="X60" s="113">
        <v>4</v>
      </c>
      <c r="Y60" s="114">
        <v>0.21428571428571427</v>
      </c>
      <c r="Z60" s="114" t="s">
        <v>265</v>
      </c>
      <c r="AA60" s="114">
        <v>0.66666666666666663</v>
      </c>
      <c r="AB60" s="114" t="s">
        <v>260</v>
      </c>
      <c r="AC60" s="113">
        <v>6</v>
      </c>
      <c r="AD60" s="115">
        <v>0.15</v>
      </c>
    </row>
    <row r="61" spans="1:30" x14ac:dyDescent="0.2">
      <c r="A61" s="50" t="str">
        <f t="shared" si="6"/>
        <v>2</v>
      </c>
      <c r="B61" s="51" t="str">
        <f t="shared" si="7"/>
        <v>Adam Rodenbeck</v>
      </c>
      <c r="C61" s="52">
        <v>4</v>
      </c>
      <c r="D61" s="53">
        <v>1</v>
      </c>
      <c r="E61" s="53">
        <v>1</v>
      </c>
      <c r="F61" s="54">
        <v>2</v>
      </c>
      <c r="G61" s="52"/>
      <c r="H61" s="53"/>
      <c r="I61" s="53"/>
      <c r="J61" s="54"/>
      <c r="K61" s="52"/>
      <c r="L61" s="53"/>
      <c r="M61" s="53"/>
      <c r="N61" s="54"/>
      <c r="O61" s="66">
        <f t="shared" si="8"/>
        <v>22</v>
      </c>
      <c r="P61" s="67">
        <f t="shared" si="8"/>
        <v>12</v>
      </c>
      <c r="Q61" s="67">
        <f t="shared" si="8"/>
        <v>3</v>
      </c>
      <c r="R61" s="68">
        <f t="shared" si="8"/>
        <v>9</v>
      </c>
      <c r="S61" s="116">
        <f t="shared" si="9"/>
        <v>0.54545454545454541</v>
      </c>
      <c r="U61" s="3" t="s">
        <v>298</v>
      </c>
      <c r="V61" s="51" t="s">
        <v>168</v>
      </c>
      <c r="W61" s="113">
        <v>9</v>
      </c>
      <c r="X61" s="113">
        <v>9</v>
      </c>
      <c r="Y61" s="114">
        <v>0.54545454545454541</v>
      </c>
      <c r="Z61" s="114" t="s">
        <v>260</v>
      </c>
      <c r="AA61" s="114">
        <v>1.5</v>
      </c>
      <c r="AB61" s="114" t="s">
        <v>260</v>
      </c>
      <c r="AC61" s="113">
        <v>6</v>
      </c>
      <c r="AD61" s="115">
        <v>0.54545454545454541</v>
      </c>
    </row>
    <row r="62" spans="1:30" x14ac:dyDescent="0.2">
      <c r="A62" s="50" t="str">
        <f t="shared" si="6"/>
        <v>17</v>
      </c>
      <c r="B62" s="51" t="str">
        <f t="shared" si="7"/>
        <v>Brian Christian</v>
      </c>
      <c r="C62" s="52"/>
      <c r="D62" s="53"/>
      <c r="E62" s="53"/>
      <c r="F62" s="54"/>
      <c r="G62" s="52"/>
      <c r="H62" s="53"/>
      <c r="I62" s="53"/>
      <c r="J62" s="54"/>
      <c r="K62" s="52"/>
      <c r="L62" s="53"/>
      <c r="M62" s="53"/>
      <c r="N62" s="54"/>
      <c r="O62" s="66">
        <f t="shared" si="8"/>
        <v>14</v>
      </c>
      <c r="P62" s="67">
        <f t="shared" si="8"/>
        <v>4</v>
      </c>
      <c r="Q62" s="67">
        <f t="shared" si="8"/>
        <v>3</v>
      </c>
      <c r="R62" s="68">
        <f t="shared" si="8"/>
        <v>2</v>
      </c>
      <c r="S62" s="116">
        <f t="shared" si="9"/>
        <v>0.2857142857142857</v>
      </c>
      <c r="U62" s="3" t="s">
        <v>362</v>
      </c>
      <c r="V62" s="51" t="s">
        <v>67</v>
      </c>
      <c r="W62" s="113">
        <v>2</v>
      </c>
      <c r="X62" s="113">
        <v>2</v>
      </c>
      <c r="Y62" s="114">
        <v>0.2857142857142857</v>
      </c>
      <c r="Z62" s="114" t="s">
        <v>265</v>
      </c>
      <c r="AA62" s="114">
        <v>0.4</v>
      </c>
      <c r="AB62" s="114" t="s">
        <v>260</v>
      </c>
      <c r="AC62" s="113">
        <v>5</v>
      </c>
      <c r="AD62" s="115">
        <v>0.2</v>
      </c>
    </row>
    <row r="63" spans="1:30" x14ac:dyDescent="0.2">
      <c r="A63" s="50" t="str">
        <f t="shared" si="6"/>
        <v>55</v>
      </c>
      <c r="B63" s="51" t="str">
        <f t="shared" si="7"/>
        <v>Steve Michaels</v>
      </c>
      <c r="C63" s="52">
        <v>2</v>
      </c>
      <c r="D63" s="53">
        <v>1</v>
      </c>
      <c r="E63" s="53">
        <v>1</v>
      </c>
      <c r="F63" s="54">
        <v>0</v>
      </c>
      <c r="G63" s="52"/>
      <c r="H63" s="53"/>
      <c r="I63" s="53"/>
      <c r="J63" s="54"/>
      <c r="K63" s="52"/>
      <c r="L63" s="53"/>
      <c r="M63" s="53"/>
      <c r="N63" s="54"/>
      <c r="O63" s="66">
        <f t="shared" si="8"/>
        <v>12</v>
      </c>
      <c r="P63" s="67">
        <f t="shared" si="8"/>
        <v>5</v>
      </c>
      <c r="Q63" s="67">
        <f t="shared" si="8"/>
        <v>1</v>
      </c>
      <c r="R63" s="68">
        <f t="shared" si="8"/>
        <v>0</v>
      </c>
      <c r="S63" s="116">
        <f t="shared" si="9"/>
        <v>0.41666666666666669</v>
      </c>
      <c r="U63" s="3" t="s">
        <v>365</v>
      </c>
      <c r="V63" s="51" t="s">
        <v>60</v>
      </c>
      <c r="W63" s="113">
        <v>0</v>
      </c>
      <c r="X63" s="113" t="s">
        <v>373</v>
      </c>
      <c r="Y63" s="114">
        <v>0.41666666666666669</v>
      </c>
      <c r="Z63" s="114" t="s">
        <v>265</v>
      </c>
      <c r="AA63" s="114">
        <v>0</v>
      </c>
      <c r="AB63" s="114" t="s">
        <v>260</v>
      </c>
      <c r="AC63" s="113">
        <v>5</v>
      </c>
      <c r="AD63" s="115">
        <v>0.25</v>
      </c>
    </row>
    <row r="64" spans="1:30" x14ac:dyDescent="0.2">
      <c r="A64" s="50" t="str">
        <f t="shared" si="6"/>
        <v>7</v>
      </c>
      <c r="B64" s="51" t="str">
        <f t="shared" si="7"/>
        <v>Nick Silver</v>
      </c>
      <c r="C64" s="52">
        <v>5</v>
      </c>
      <c r="D64" s="53">
        <v>0</v>
      </c>
      <c r="E64" s="53">
        <v>2</v>
      </c>
      <c r="F64" s="54">
        <v>3</v>
      </c>
      <c r="G64" s="52"/>
      <c r="H64" s="53"/>
      <c r="I64" s="53"/>
      <c r="J64" s="54"/>
      <c r="K64" s="52"/>
      <c r="L64" s="53"/>
      <c r="M64" s="53"/>
      <c r="N64" s="54"/>
      <c r="O64" s="66">
        <f t="shared" si="8"/>
        <v>31</v>
      </c>
      <c r="P64" s="67">
        <f t="shared" si="8"/>
        <v>15</v>
      </c>
      <c r="Q64" s="67">
        <f t="shared" si="8"/>
        <v>3</v>
      </c>
      <c r="R64" s="68">
        <f t="shared" si="8"/>
        <v>6</v>
      </c>
      <c r="S64" s="116">
        <f t="shared" si="9"/>
        <v>0.4838709677419355</v>
      </c>
      <c r="U64" s="3" t="s">
        <v>302</v>
      </c>
      <c r="V64" s="51" t="s">
        <v>123</v>
      </c>
      <c r="W64" s="113">
        <v>6</v>
      </c>
      <c r="X64" s="113">
        <v>6</v>
      </c>
      <c r="Y64" s="114">
        <v>0.4838709677419355</v>
      </c>
      <c r="Z64" s="114" t="s">
        <v>260</v>
      </c>
      <c r="AA64" s="114">
        <v>0.8571428571428571</v>
      </c>
      <c r="AB64" s="114" t="s">
        <v>260</v>
      </c>
      <c r="AC64" s="113">
        <v>7</v>
      </c>
      <c r="AD64" s="115">
        <v>0.4838709677419355</v>
      </c>
    </row>
    <row r="65" spans="1:30" x14ac:dyDescent="0.2">
      <c r="A65" s="50" t="str">
        <f t="shared" si="6"/>
        <v>9</v>
      </c>
      <c r="B65" s="51" t="str">
        <f t="shared" si="7"/>
        <v>Danny Foppiano</v>
      </c>
      <c r="C65" s="52">
        <v>4</v>
      </c>
      <c r="D65" s="53">
        <v>1</v>
      </c>
      <c r="E65" s="53">
        <v>0</v>
      </c>
      <c r="F65" s="54">
        <v>2</v>
      </c>
      <c r="G65" s="52"/>
      <c r="H65" s="53"/>
      <c r="I65" s="53"/>
      <c r="J65" s="54"/>
      <c r="K65" s="52"/>
      <c r="L65" s="53"/>
      <c r="M65" s="53"/>
      <c r="N65" s="54"/>
      <c r="O65" s="66">
        <f t="shared" si="8"/>
        <v>30</v>
      </c>
      <c r="P65" s="67">
        <f t="shared" si="8"/>
        <v>14</v>
      </c>
      <c r="Q65" s="67">
        <f t="shared" si="8"/>
        <v>2</v>
      </c>
      <c r="R65" s="68">
        <f t="shared" si="8"/>
        <v>10</v>
      </c>
      <c r="S65" s="116">
        <f t="shared" si="9"/>
        <v>0.46666666666666667</v>
      </c>
      <c r="U65" s="3" t="s">
        <v>294</v>
      </c>
      <c r="V65" s="51" t="s">
        <v>25</v>
      </c>
      <c r="W65" s="113">
        <v>10</v>
      </c>
      <c r="X65" s="113">
        <v>10</v>
      </c>
      <c r="Y65" s="114">
        <v>0.46666666666666667</v>
      </c>
      <c r="Z65" s="114" t="s">
        <v>260</v>
      </c>
      <c r="AA65" s="114">
        <v>1.4285714285714286</v>
      </c>
      <c r="AB65" s="114" t="s">
        <v>260</v>
      </c>
      <c r="AC65" s="113">
        <v>7</v>
      </c>
      <c r="AD65" s="115">
        <v>0.46666666666666667</v>
      </c>
    </row>
    <row r="66" spans="1:30" x14ac:dyDescent="0.2">
      <c r="A66" s="50" t="str">
        <f t="shared" si="6"/>
        <v>78</v>
      </c>
      <c r="B66" s="51" t="str">
        <f t="shared" si="7"/>
        <v>Demeil Wright</v>
      </c>
      <c r="C66" s="52">
        <v>5</v>
      </c>
      <c r="D66" s="53">
        <v>2</v>
      </c>
      <c r="E66" s="53">
        <v>1</v>
      </c>
      <c r="F66" s="54">
        <v>0</v>
      </c>
      <c r="G66" s="52"/>
      <c r="H66" s="53"/>
      <c r="I66" s="53"/>
      <c r="J66" s="54"/>
      <c r="K66" s="52"/>
      <c r="L66" s="53"/>
      <c r="M66" s="53"/>
      <c r="N66" s="54"/>
      <c r="O66" s="66">
        <f t="shared" si="8"/>
        <v>37</v>
      </c>
      <c r="P66" s="67">
        <f t="shared" si="8"/>
        <v>19</v>
      </c>
      <c r="Q66" s="67">
        <f t="shared" si="8"/>
        <v>3</v>
      </c>
      <c r="R66" s="68">
        <f t="shared" si="8"/>
        <v>1</v>
      </c>
      <c r="S66" s="116">
        <f t="shared" si="9"/>
        <v>0.51351351351351349</v>
      </c>
      <c r="U66" s="3" t="s">
        <v>368</v>
      </c>
      <c r="V66" s="51" t="s">
        <v>110</v>
      </c>
      <c r="W66" s="113">
        <v>1</v>
      </c>
      <c r="X66" s="113">
        <v>1</v>
      </c>
      <c r="Y66" s="114">
        <v>0.51351351351351349</v>
      </c>
      <c r="Z66" s="114" t="s">
        <v>260</v>
      </c>
      <c r="AA66" s="114">
        <v>0.125</v>
      </c>
      <c r="AB66" s="114" t="s">
        <v>260</v>
      </c>
      <c r="AC66" s="113">
        <v>8</v>
      </c>
      <c r="AD66" s="115">
        <v>0.51351351351351349</v>
      </c>
    </row>
    <row r="67" spans="1:30" x14ac:dyDescent="0.2">
      <c r="A67" s="50" t="str">
        <f t="shared" si="6"/>
        <v>24</v>
      </c>
      <c r="B67" s="51" t="str">
        <f t="shared" si="7"/>
        <v>Frank Porter</v>
      </c>
      <c r="C67" s="52"/>
      <c r="D67" s="53"/>
      <c r="E67" s="53"/>
      <c r="F67" s="54"/>
      <c r="G67" s="52"/>
      <c r="H67" s="53"/>
      <c r="I67" s="53"/>
      <c r="J67" s="54"/>
      <c r="K67" s="52"/>
      <c r="L67" s="53"/>
      <c r="M67" s="53"/>
      <c r="N67" s="54"/>
      <c r="O67" s="66">
        <f t="shared" si="8"/>
        <v>9</v>
      </c>
      <c r="P67" s="67">
        <f t="shared" si="8"/>
        <v>3</v>
      </c>
      <c r="Q67" s="67">
        <f t="shared" si="8"/>
        <v>1</v>
      </c>
      <c r="R67" s="68">
        <f t="shared" si="8"/>
        <v>0</v>
      </c>
      <c r="S67" s="116">
        <f t="shared" si="9"/>
        <v>0.33333333333333331</v>
      </c>
      <c r="U67" s="3" t="s">
        <v>336</v>
      </c>
      <c r="V67" s="51" t="s">
        <v>59</v>
      </c>
      <c r="W67" s="113">
        <v>0</v>
      </c>
      <c r="X67" s="113" t="s">
        <v>373</v>
      </c>
      <c r="Y67" s="114">
        <v>0.33333333333333331</v>
      </c>
      <c r="Z67" s="114" t="s">
        <v>265</v>
      </c>
      <c r="AA67" s="114">
        <v>0</v>
      </c>
      <c r="AB67" s="114" t="s">
        <v>260</v>
      </c>
      <c r="AC67" s="113">
        <v>5</v>
      </c>
      <c r="AD67" s="115">
        <v>0.15</v>
      </c>
    </row>
    <row r="68" spans="1:30" x14ac:dyDescent="0.2">
      <c r="A68" s="50" t="str">
        <f t="shared" si="6"/>
        <v>11</v>
      </c>
      <c r="B68" s="51" t="str">
        <f t="shared" si="7"/>
        <v>James Michaels</v>
      </c>
      <c r="C68" s="52">
        <v>4</v>
      </c>
      <c r="D68" s="53">
        <v>3</v>
      </c>
      <c r="E68" s="53">
        <v>1</v>
      </c>
      <c r="F68" s="54">
        <v>5</v>
      </c>
      <c r="G68" s="52"/>
      <c r="H68" s="53"/>
      <c r="I68" s="53"/>
      <c r="J68" s="54"/>
      <c r="K68" s="52"/>
      <c r="L68" s="53"/>
      <c r="M68" s="53"/>
      <c r="N68" s="54"/>
      <c r="O68" s="66">
        <f t="shared" si="8"/>
        <v>22</v>
      </c>
      <c r="P68" s="67">
        <f t="shared" si="8"/>
        <v>12</v>
      </c>
      <c r="Q68" s="67">
        <f t="shared" si="8"/>
        <v>2</v>
      </c>
      <c r="R68" s="68">
        <f t="shared" si="8"/>
        <v>21</v>
      </c>
      <c r="S68" s="116">
        <f t="shared" si="9"/>
        <v>0.54545454545454541</v>
      </c>
      <c r="U68" s="3" t="s">
        <v>299</v>
      </c>
      <c r="V68" s="51" t="s">
        <v>40</v>
      </c>
      <c r="W68" s="113">
        <v>21</v>
      </c>
      <c r="X68" s="113">
        <v>21</v>
      </c>
      <c r="Y68" s="114">
        <v>0.54545454545454541</v>
      </c>
      <c r="Z68" s="114" t="s">
        <v>260</v>
      </c>
      <c r="AA68" s="114">
        <v>3.5</v>
      </c>
      <c r="AB68" s="114" t="s">
        <v>260</v>
      </c>
      <c r="AC68" s="113">
        <v>6</v>
      </c>
      <c r="AD68" s="115">
        <v>0.54545454545454541</v>
      </c>
    </row>
    <row r="69" spans="1:30" x14ac:dyDescent="0.2">
      <c r="A69" s="50" t="str">
        <f t="shared" si="6"/>
        <v>25</v>
      </c>
      <c r="B69" s="51" t="str">
        <f t="shared" si="7"/>
        <v>Jerry Windell</v>
      </c>
      <c r="C69" s="52"/>
      <c r="D69" s="53"/>
      <c r="E69" s="53"/>
      <c r="F69" s="54"/>
      <c r="G69" s="52"/>
      <c r="H69" s="53"/>
      <c r="I69" s="53"/>
      <c r="J69" s="54"/>
      <c r="K69" s="52"/>
      <c r="L69" s="53"/>
      <c r="M69" s="53"/>
      <c r="N69" s="54"/>
      <c r="O69" s="66">
        <f t="shared" si="8"/>
        <v>7</v>
      </c>
      <c r="P69" s="67">
        <f t="shared" si="8"/>
        <v>5</v>
      </c>
      <c r="Q69" s="67">
        <f t="shared" si="8"/>
        <v>1</v>
      </c>
      <c r="R69" s="68">
        <f t="shared" si="8"/>
        <v>2</v>
      </c>
      <c r="S69" s="116">
        <f t="shared" si="9"/>
        <v>0.7142857142857143</v>
      </c>
      <c r="U69" s="3" t="s">
        <v>344</v>
      </c>
      <c r="V69" s="51" t="s">
        <v>19</v>
      </c>
      <c r="W69" s="113">
        <v>2</v>
      </c>
      <c r="X69" s="113">
        <v>2</v>
      </c>
      <c r="Y69" s="114">
        <v>0.7142857142857143</v>
      </c>
      <c r="Z69" s="114" t="s">
        <v>265</v>
      </c>
      <c r="AA69" s="114">
        <v>0.66666666666666663</v>
      </c>
      <c r="AB69" s="114" t="s">
        <v>288</v>
      </c>
      <c r="AC69" s="113">
        <v>3</v>
      </c>
      <c r="AD69" s="115">
        <v>0.25</v>
      </c>
    </row>
    <row r="70" spans="1:30" x14ac:dyDescent="0.2">
      <c r="A70" s="50" t="str">
        <f t="shared" si="6"/>
        <v>10</v>
      </c>
      <c r="B70" s="51" t="str">
        <f t="shared" si="7"/>
        <v>Jason Dobbs</v>
      </c>
      <c r="C70" s="52"/>
      <c r="D70" s="53"/>
      <c r="E70" s="53"/>
      <c r="F70" s="54"/>
      <c r="G70" s="52"/>
      <c r="H70" s="53"/>
      <c r="I70" s="53"/>
      <c r="J70" s="54"/>
      <c r="K70" s="52"/>
      <c r="L70" s="53"/>
      <c r="M70" s="53"/>
      <c r="N70" s="54"/>
      <c r="O70" s="117">
        <f t="shared" si="8"/>
        <v>5</v>
      </c>
      <c r="P70" s="118">
        <f t="shared" si="8"/>
        <v>3</v>
      </c>
      <c r="Q70" s="118">
        <f t="shared" si="8"/>
        <v>1</v>
      </c>
      <c r="R70" s="119">
        <f t="shared" si="8"/>
        <v>1</v>
      </c>
      <c r="S70" s="116">
        <f t="shared" si="9"/>
        <v>0.6</v>
      </c>
      <c r="U70" s="3" t="s">
        <v>296</v>
      </c>
      <c r="V70" s="51" t="s">
        <v>53</v>
      </c>
      <c r="W70" s="113">
        <v>1</v>
      </c>
      <c r="X70" s="113">
        <v>1</v>
      </c>
      <c r="Y70" s="114">
        <v>0.6</v>
      </c>
      <c r="Z70" s="114" t="s">
        <v>265</v>
      </c>
      <c r="AA70" s="114">
        <v>0.33333333333333331</v>
      </c>
      <c r="AB70" s="114" t="s">
        <v>288</v>
      </c>
      <c r="AC70" s="113">
        <v>3</v>
      </c>
      <c r="AD70" s="115">
        <v>0.15</v>
      </c>
    </row>
    <row r="71" spans="1:30" x14ac:dyDescent="0.2">
      <c r="A71" s="50" t="str">
        <f t="shared" si="6"/>
        <v>37</v>
      </c>
      <c r="B71" s="51" t="str">
        <f t="shared" si="7"/>
        <v>Kyle Lewis</v>
      </c>
      <c r="C71" s="52">
        <v>2</v>
      </c>
      <c r="D71" s="53">
        <v>0</v>
      </c>
      <c r="E71" s="53">
        <v>0</v>
      </c>
      <c r="F71" s="54">
        <v>1</v>
      </c>
      <c r="G71" s="52"/>
      <c r="H71" s="53"/>
      <c r="I71" s="53"/>
      <c r="J71" s="54"/>
      <c r="K71" s="52"/>
      <c r="L71" s="53"/>
      <c r="M71" s="53"/>
      <c r="N71" s="89"/>
      <c r="O71" s="66">
        <f t="shared" si="8"/>
        <v>22</v>
      </c>
      <c r="P71" s="67">
        <f t="shared" si="8"/>
        <v>8</v>
      </c>
      <c r="Q71" s="67">
        <f t="shared" si="8"/>
        <v>5</v>
      </c>
      <c r="R71" s="68">
        <f t="shared" si="8"/>
        <v>7</v>
      </c>
      <c r="S71" s="116">
        <f t="shared" si="9"/>
        <v>0.36363636363636365</v>
      </c>
      <c r="U71" s="3" t="s">
        <v>369</v>
      </c>
      <c r="V71" s="51" t="s">
        <v>45</v>
      </c>
      <c r="W71" s="113">
        <v>7</v>
      </c>
      <c r="X71" s="113">
        <v>7</v>
      </c>
      <c r="Y71" s="114">
        <v>0.36363636363636365</v>
      </c>
      <c r="Z71" s="114" t="s">
        <v>260</v>
      </c>
      <c r="AA71" s="114">
        <v>1.1666666666666667</v>
      </c>
      <c r="AB71" s="114" t="s">
        <v>260</v>
      </c>
      <c r="AC71" s="113">
        <v>6</v>
      </c>
      <c r="AD71" s="115">
        <v>0.36363636363636365</v>
      </c>
    </row>
    <row r="72" spans="1:30" x14ac:dyDescent="0.2">
      <c r="A72" s="50">
        <f t="shared" si="6"/>
        <v>0</v>
      </c>
      <c r="B72" s="51">
        <f t="shared" si="7"/>
        <v>0</v>
      </c>
      <c r="C72" s="52"/>
      <c r="D72" s="53"/>
      <c r="E72" s="53"/>
      <c r="F72" s="54"/>
      <c r="G72" s="52"/>
      <c r="H72" s="53"/>
      <c r="I72" s="53"/>
      <c r="J72" s="54"/>
      <c r="K72" s="52"/>
      <c r="L72" s="53"/>
      <c r="M72" s="53"/>
      <c r="N72" s="89"/>
      <c r="O72" s="66">
        <f t="shared" si="8"/>
        <v>0</v>
      </c>
      <c r="P72" s="67">
        <f t="shared" si="8"/>
        <v>0</v>
      </c>
      <c r="Q72" s="67">
        <f t="shared" si="8"/>
        <v>0</v>
      </c>
      <c r="R72" s="68">
        <f t="shared" si="8"/>
        <v>0</v>
      </c>
      <c r="S72" s="116">
        <f t="shared" si="9"/>
        <v>0</v>
      </c>
      <c r="U72" s="3">
        <v>0</v>
      </c>
      <c r="V72" s="51">
        <v>0</v>
      </c>
      <c r="W72" s="113">
        <v>0</v>
      </c>
      <c r="X72" s="113" t="s">
        <v>373</v>
      </c>
      <c r="Y72" s="114">
        <v>0</v>
      </c>
      <c r="Z72" s="114" t="s">
        <v>265</v>
      </c>
      <c r="AA72" s="114">
        <v>0</v>
      </c>
      <c r="AB72" s="114" t="s">
        <v>288</v>
      </c>
      <c r="AC72" s="113">
        <v>0</v>
      </c>
      <c r="AD72" s="115">
        <v>0</v>
      </c>
    </row>
    <row r="73" spans="1:30" x14ac:dyDescent="0.2">
      <c r="A73" s="50">
        <f t="shared" si="6"/>
        <v>0</v>
      </c>
      <c r="B73" s="51">
        <f t="shared" si="7"/>
        <v>0</v>
      </c>
      <c r="C73" s="52"/>
      <c r="D73" s="53"/>
      <c r="E73" s="53"/>
      <c r="F73" s="54"/>
      <c r="G73" s="52"/>
      <c r="H73" s="53"/>
      <c r="I73" s="53"/>
      <c r="J73" s="54"/>
      <c r="K73" s="52"/>
      <c r="L73" s="53"/>
      <c r="M73" s="53"/>
      <c r="N73" s="54"/>
      <c r="O73" s="66">
        <f t="shared" si="8"/>
        <v>0</v>
      </c>
      <c r="P73" s="67">
        <f t="shared" si="8"/>
        <v>0</v>
      </c>
      <c r="Q73" s="67">
        <f t="shared" si="8"/>
        <v>0</v>
      </c>
      <c r="R73" s="68">
        <f t="shared" si="8"/>
        <v>0</v>
      </c>
      <c r="S73" s="116">
        <f t="shared" si="9"/>
        <v>0</v>
      </c>
      <c r="U73" s="3">
        <v>0</v>
      </c>
      <c r="V73" s="51">
        <v>0</v>
      </c>
      <c r="W73" s="113">
        <v>0</v>
      </c>
      <c r="X73" s="113" t="s">
        <v>373</v>
      </c>
      <c r="Y73" s="114">
        <v>0</v>
      </c>
      <c r="Z73" s="114" t="s">
        <v>265</v>
      </c>
      <c r="AA73" s="114">
        <v>0</v>
      </c>
      <c r="AB73" s="114" t="s">
        <v>288</v>
      </c>
      <c r="AC73" s="113">
        <v>0</v>
      </c>
      <c r="AD73" s="115">
        <v>0</v>
      </c>
    </row>
    <row r="74" spans="1:30" x14ac:dyDescent="0.2">
      <c r="A74" s="50">
        <f t="shared" si="6"/>
        <v>0</v>
      </c>
      <c r="B74" s="51">
        <f t="shared" si="7"/>
        <v>0</v>
      </c>
      <c r="C74" s="120"/>
      <c r="D74" s="121"/>
      <c r="E74" s="121"/>
      <c r="F74" s="122"/>
      <c r="G74" s="120"/>
      <c r="H74" s="121"/>
      <c r="I74" s="121"/>
      <c r="J74" s="122"/>
      <c r="K74" s="120"/>
      <c r="L74" s="121"/>
      <c r="M74" s="121"/>
      <c r="N74" s="122"/>
      <c r="O74" s="66">
        <f t="shared" si="8"/>
        <v>0</v>
      </c>
      <c r="P74" s="67">
        <f t="shared" si="8"/>
        <v>0</v>
      </c>
      <c r="Q74" s="67">
        <f t="shared" si="8"/>
        <v>0</v>
      </c>
      <c r="R74" s="68">
        <f t="shared" si="8"/>
        <v>0</v>
      </c>
      <c r="S74" s="116">
        <f t="shared" si="9"/>
        <v>0</v>
      </c>
      <c r="U74" s="3">
        <v>0</v>
      </c>
      <c r="V74" s="51">
        <v>0</v>
      </c>
      <c r="W74" s="113">
        <v>0</v>
      </c>
      <c r="X74" s="113" t="s">
        <v>373</v>
      </c>
      <c r="Y74" s="114">
        <v>0</v>
      </c>
      <c r="Z74" s="114" t="s">
        <v>265</v>
      </c>
      <c r="AA74" s="114">
        <v>0</v>
      </c>
      <c r="AB74" s="114" t="s">
        <v>288</v>
      </c>
      <c r="AC74" s="113">
        <v>0</v>
      </c>
      <c r="AD74" s="115">
        <v>0</v>
      </c>
    </row>
    <row r="75" spans="1:30" x14ac:dyDescent="0.2">
      <c r="A75" s="50">
        <f t="shared" si="6"/>
        <v>0</v>
      </c>
      <c r="B75" s="51">
        <f t="shared" si="7"/>
        <v>0</v>
      </c>
      <c r="C75" s="52"/>
      <c r="D75" s="53"/>
      <c r="E75" s="53"/>
      <c r="F75" s="54"/>
      <c r="G75" s="52"/>
      <c r="H75" s="53"/>
      <c r="I75" s="53"/>
      <c r="J75" s="54"/>
      <c r="K75" s="52"/>
      <c r="L75" s="53"/>
      <c r="M75" s="53"/>
      <c r="N75" s="89"/>
      <c r="O75" s="66">
        <f t="shared" si="8"/>
        <v>0</v>
      </c>
      <c r="P75" s="67">
        <f t="shared" si="8"/>
        <v>0</v>
      </c>
      <c r="Q75" s="67">
        <f t="shared" si="8"/>
        <v>0</v>
      </c>
      <c r="R75" s="68">
        <f t="shared" si="8"/>
        <v>0</v>
      </c>
      <c r="S75" s="116">
        <f t="shared" si="9"/>
        <v>0</v>
      </c>
      <c r="U75" s="3">
        <v>0</v>
      </c>
      <c r="V75" s="51">
        <v>0</v>
      </c>
      <c r="W75" s="113">
        <v>0</v>
      </c>
      <c r="X75" s="113" t="s">
        <v>373</v>
      </c>
      <c r="Y75" s="114">
        <v>0</v>
      </c>
      <c r="Z75" s="114" t="s">
        <v>265</v>
      </c>
      <c r="AA75" s="114">
        <v>0</v>
      </c>
      <c r="AB75" s="114" t="s">
        <v>288</v>
      </c>
      <c r="AC75" s="113">
        <v>0</v>
      </c>
      <c r="AD75" s="115">
        <v>0</v>
      </c>
    </row>
    <row r="76" spans="1:30" x14ac:dyDescent="0.2">
      <c r="A76" s="50">
        <f t="shared" si="6"/>
        <v>0</v>
      </c>
      <c r="B76" s="51">
        <f t="shared" si="7"/>
        <v>0</v>
      </c>
      <c r="C76" s="52"/>
      <c r="D76" s="53"/>
      <c r="E76" s="53"/>
      <c r="F76" s="54"/>
      <c r="G76" s="52"/>
      <c r="H76" s="53"/>
      <c r="I76" s="53"/>
      <c r="J76" s="54"/>
      <c r="K76" s="52"/>
      <c r="L76" s="53"/>
      <c r="M76" s="53"/>
      <c r="N76" s="89"/>
      <c r="O76" s="66">
        <f t="shared" ref="O76:R76" si="10">SUM(C20,G20,K20,O20,C48,G48,K48,O48,C76,G76,K76)</f>
        <v>0</v>
      </c>
      <c r="P76" s="67">
        <f t="shared" si="10"/>
        <v>0</v>
      </c>
      <c r="Q76" s="67">
        <f t="shared" si="10"/>
        <v>0</v>
      </c>
      <c r="R76" s="68">
        <f t="shared" si="10"/>
        <v>0</v>
      </c>
      <c r="S76" s="116">
        <f t="shared" si="9"/>
        <v>0</v>
      </c>
      <c r="U76" s="3">
        <v>0</v>
      </c>
      <c r="V76" s="51">
        <v>0</v>
      </c>
      <c r="W76" s="113">
        <v>0</v>
      </c>
      <c r="X76" s="113" t="s">
        <v>373</v>
      </c>
      <c r="Y76" s="114">
        <v>0</v>
      </c>
      <c r="Z76" s="114" t="s">
        <v>265</v>
      </c>
      <c r="AA76" s="114">
        <v>0</v>
      </c>
      <c r="AB76" s="114" t="s">
        <v>288</v>
      </c>
      <c r="AC76" s="113">
        <v>0</v>
      </c>
      <c r="AD76" s="115">
        <v>0</v>
      </c>
    </row>
    <row r="77" spans="1:30" ht="13.5" thickBot="1" x14ac:dyDescent="0.25">
      <c r="A77" s="50"/>
      <c r="B77" s="56"/>
      <c r="C77" s="57"/>
      <c r="D77" s="58"/>
      <c r="E77" s="58"/>
      <c r="F77" s="59"/>
      <c r="G77" s="57"/>
      <c r="H77" s="58"/>
      <c r="I77" s="58"/>
      <c r="J77" s="59"/>
      <c r="K77" s="57"/>
      <c r="L77" s="58"/>
      <c r="M77" s="58"/>
      <c r="N77" s="92"/>
      <c r="O77" s="123"/>
      <c r="P77" s="124"/>
      <c r="Q77" s="124"/>
      <c r="R77" s="125"/>
      <c r="S77" s="126"/>
      <c r="V77" s="127"/>
      <c r="W77" s="128"/>
      <c r="X77" s="128"/>
      <c r="Y77" s="129"/>
      <c r="Z77" s="129"/>
      <c r="AA77" s="129"/>
      <c r="AB77" s="129"/>
      <c r="AC77" s="130"/>
    </row>
    <row r="78" spans="1:30" x14ac:dyDescent="0.2">
      <c r="A78" s="1" t="s">
        <v>4</v>
      </c>
      <c r="B78" s="131" t="str">
        <f>B50</f>
        <v>Jared Woodard</v>
      </c>
      <c r="C78" s="61">
        <v>26</v>
      </c>
      <c r="D78" s="62">
        <v>8</v>
      </c>
      <c r="E78" s="62">
        <v>6</v>
      </c>
      <c r="F78" s="63">
        <v>15</v>
      </c>
      <c r="G78" s="132"/>
      <c r="H78" s="133"/>
      <c r="I78" s="133"/>
      <c r="J78" s="134"/>
      <c r="K78" s="132"/>
      <c r="L78" s="133"/>
      <c r="M78" s="133"/>
      <c r="N78" s="134"/>
      <c r="O78" s="73">
        <f t="shared" ref="O78:Q81" si="11">SUM(C22,G22,K22,O22,C50,G50,K50,O50,C78,G78,K78)</f>
        <v>233</v>
      </c>
      <c r="P78" s="62">
        <f t="shared" si="11"/>
        <v>107</v>
      </c>
      <c r="Q78" s="135">
        <f t="shared" si="11"/>
        <v>27</v>
      </c>
      <c r="R78" s="136"/>
      <c r="S78" s="137">
        <f>SUM(Q78/O78)</f>
        <v>0.11587982832618025</v>
      </c>
      <c r="V78" s="67" t="s">
        <v>319</v>
      </c>
      <c r="W78" s="113">
        <v>96</v>
      </c>
      <c r="X78" s="113">
        <v>96</v>
      </c>
      <c r="Y78" s="130"/>
      <c r="Z78" s="130"/>
      <c r="AA78" s="130"/>
      <c r="AB78" s="130"/>
      <c r="AC78" s="39"/>
    </row>
    <row r="79" spans="1:30" x14ac:dyDescent="0.2">
      <c r="A79" s="28"/>
      <c r="B79" s="138">
        <f>B51</f>
        <v>0</v>
      </c>
      <c r="C79" s="52"/>
      <c r="D79" s="53"/>
      <c r="E79" s="53"/>
      <c r="F79" s="54"/>
      <c r="G79" s="52"/>
      <c r="H79" s="53"/>
      <c r="I79" s="53"/>
      <c r="J79" s="54"/>
      <c r="K79" s="52"/>
      <c r="L79" s="53"/>
      <c r="M79" s="53"/>
      <c r="N79" s="54"/>
      <c r="O79" s="66">
        <f t="shared" si="11"/>
        <v>0</v>
      </c>
      <c r="P79" s="67">
        <f t="shared" si="11"/>
        <v>0</v>
      </c>
      <c r="Q79" s="67">
        <f t="shared" si="11"/>
        <v>0</v>
      </c>
      <c r="R79" s="68"/>
      <c r="S79" s="139" t="e">
        <f>SUM(Q79/O79)</f>
        <v>#DIV/0!</v>
      </c>
      <c r="V79" s="40" t="s">
        <v>320</v>
      </c>
      <c r="W79" s="39"/>
      <c r="X79" s="39"/>
      <c r="Y79" s="140">
        <v>0.7142857142857143</v>
      </c>
      <c r="Z79" s="140"/>
      <c r="AA79" s="140">
        <v>4.125</v>
      </c>
      <c r="AB79" s="140"/>
      <c r="AC79" s="39"/>
    </row>
    <row r="80" spans="1:30" x14ac:dyDescent="0.2">
      <c r="A80" s="28"/>
      <c r="B80" s="138">
        <f>B52</f>
        <v>0</v>
      </c>
      <c r="C80" s="52"/>
      <c r="D80" s="53"/>
      <c r="E80" s="53"/>
      <c r="F80" s="54"/>
      <c r="G80" s="52"/>
      <c r="H80" s="53"/>
      <c r="I80" s="53"/>
      <c r="J80" s="54"/>
      <c r="K80" s="52"/>
      <c r="L80" s="53"/>
      <c r="M80" s="53"/>
      <c r="N80" s="54"/>
      <c r="O80" s="66">
        <f t="shared" si="11"/>
        <v>0</v>
      </c>
      <c r="P80" s="67">
        <f t="shared" si="11"/>
        <v>0</v>
      </c>
      <c r="Q80" s="67">
        <f t="shared" si="11"/>
        <v>0</v>
      </c>
      <c r="R80" s="68"/>
      <c r="S80" s="139" t="e">
        <f>SUM(Q80/O80)</f>
        <v>#DIV/0!</v>
      </c>
      <c r="V80" s="40"/>
      <c r="W80" s="39"/>
      <c r="X80" s="39"/>
      <c r="Y80" s="140"/>
      <c r="Z80" s="140"/>
      <c r="AA80" s="140"/>
      <c r="AB80" s="140"/>
      <c r="AC80" s="39"/>
    </row>
    <row r="81" spans="1:29" ht="13.5" thickBot="1" x14ac:dyDescent="0.25">
      <c r="A81" s="28"/>
      <c r="B81" s="138">
        <f>B53</f>
        <v>0</v>
      </c>
      <c r="C81" s="141"/>
      <c r="D81" s="142"/>
      <c r="E81" s="142"/>
      <c r="F81" s="143"/>
      <c r="G81" s="141"/>
      <c r="H81" s="142"/>
      <c r="I81" s="142"/>
      <c r="J81" s="143"/>
      <c r="K81" s="141"/>
      <c r="L81" s="142"/>
      <c r="M81" s="142"/>
      <c r="N81" s="143"/>
      <c r="O81" s="144">
        <f t="shared" si="11"/>
        <v>0</v>
      </c>
      <c r="P81" s="145">
        <f t="shared" si="11"/>
        <v>0</v>
      </c>
      <c r="Q81" s="145">
        <f t="shared" si="11"/>
        <v>0</v>
      </c>
      <c r="R81" s="146"/>
      <c r="S81" s="147" t="e">
        <f>SUM(Q81/O81)</f>
        <v>#DIV/0!</v>
      </c>
      <c r="V81" s="40"/>
      <c r="W81" s="39"/>
      <c r="X81" s="39"/>
      <c r="Y81" s="140"/>
      <c r="Z81" s="140"/>
      <c r="AA81" s="140"/>
      <c r="AB81" s="140"/>
      <c r="AC81" s="39"/>
    </row>
    <row r="82" spans="1:29" ht="13.5" thickBot="1" x14ac:dyDescent="0.25">
      <c r="A82" s="1"/>
      <c r="B82" s="69" t="s">
        <v>304</v>
      </c>
      <c r="C82" s="70">
        <f t="shared" ref="C82:R82" si="12">SUM(C59:C76)</f>
        <v>26</v>
      </c>
      <c r="D82" s="70">
        <f t="shared" si="12"/>
        <v>8</v>
      </c>
      <c r="E82" s="70">
        <f t="shared" si="12"/>
        <v>6</v>
      </c>
      <c r="F82" s="70">
        <f t="shared" si="12"/>
        <v>15</v>
      </c>
      <c r="G82" s="70">
        <f t="shared" si="12"/>
        <v>0</v>
      </c>
      <c r="H82" s="70">
        <f t="shared" si="12"/>
        <v>0</v>
      </c>
      <c r="I82" s="70">
        <f t="shared" si="12"/>
        <v>0</v>
      </c>
      <c r="J82" s="70">
        <f t="shared" si="12"/>
        <v>0</v>
      </c>
      <c r="K82" s="70">
        <f t="shared" si="12"/>
        <v>0</v>
      </c>
      <c r="L82" s="70">
        <f t="shared" si="12"/>
        <v>0</v>
      </c>
      <c r="M82" s="70">
        <f t="shared" si="12"/>
        <v>0</v>
      </c>
      <c r="N82" s="70">
        <f t="shared" si="12"/>
        <v>0</v>
      </c>
      <c r="O82" s="70">
        <f t="shared" si="12"/>
        <v>233</v>
      </c>
      <c r="P82" s="70">
        <f t="shared" si="12"/>
        <v>107</v>
      </c>
      <c r="Q82" s="70">
        <f t="shared" si="12"/>
        <v>27</v>
      </c>
      <c r="R82" s="70">
        <f t="shared" si="12"/>
        <v>96</v>
      </c>
      <c r="S82" s="148">
        <f>AVERAGE(P82/O82)</f>
        <v>0.45922746781115881</v>
      </c>
      <c r="Y82" s="39"/>
      <c r="Z82" s="39"/>
    </row>
    <row r="83" spans="1:29" ht="13.5" thickBot="1" x14ac:dyDescent="0.25">
      <c r="A83" s="1"/>
      <c r="B83" s="69" t="s">
        <v>305</v>
      </c>
      <c r="C83" s="70">
        <f>SUM(O55,C82)</f>
        <v>233</v>
      </c>
      <c r="D83" s="70">
        <f>SUM(P55,D82)</f>
        <v>107</v>
      </c>
      <c r="E83" s="70">
        <f>SUM(Q55,E82)</f>
        <v>27</v>
      </c>
      <c r="F83" s="70">
        <f>SUM(R55,F82)</f>
        <v>96</v>
      </c>
      <c r="G83" s="70">
        <f t="shared" ref="G83:M83" si="13">SUM(C83,G82)</f>
        <v>233</v>
      </c>
      <c r="H83" s="70">
        <f t="shared" si="13"/>
        <v>107</v>
      </c>
      <c r="I83" s="70">
        <f t="shared" si="13"/>
        <v>27</v>
      </c>
      <c r="J83" s="70">
        <f t="shared" si="13"/>
        <v>96</v>
      </c>
      <c r="K83" s="70">
        <f t="shared" si="13"/>
        <v>233</v>
      </c>
      <c r="L83" s="70">
        <f t="shared" si="13"/>
        <v>107</v>
      </c>
      <c r="M83" s="70">
        <f t="shared" si="13"/>
        <v>27</v>
      </c>
      <c r="N83" s="70">
        <f>SUM(AA27,N82)</f>
        <v>0</v>
      </c>
      <c r="O83" s="149"/>
      <c r="P83" s="150"/>
      <c r="Q83" s="150"/>
      <c r="R83" s="150"/>
      <c r="S83" s="151"/>
      <c r="Y83" s="39"/>
      <c r="Z83" s="39"/>
      <c r="AC83" s="39"/>
    </row>
    <row r="84" spans="1:29" ht="13.5" thickBot="1" x14ac:dyDescent="0.25">
      <c r="B84" s="101" t="s">
        <v>306</v>
      </c>
      <c r="C84" s="152"/>
      <c r="D84" s="153"/>
      <c r="E84" s="153"/>
      <c r="F84" s="154"/>
      <c r="G84" s="152"/>
      <c r="H84" s="153"/>
      <c r="I84" s="153"/>
      <c r="J84" s="154"/>
      <c r="K84" s="152"/>
      <c r="L84" s="153"/>
      <c r="M84" s="153"/>
      <c r="N84" s="154"/>
      <c r="O84" s="152"/>
      <c r="P84" s="153"/>
      <c r="Q84" s="153">
        <f>SUM(E28,I28,M28,Q28,E56,I56,M56,Q56,E84,I84,M84)</f>
        <v>0</v>
      </c>
      <c r="R84" s="154"/>
      <c r="S84" s="24">
        <f>1-(P82/(O82-Q82))</f>
        <v>0.48058252427184467</v>
      </c>
      <c r="V84" s="190" t="s">
        <v>321</v>
      </c>
      <c r="W84" s="191"/>
      <c r="X84" s="192"/>
      <c r="Y84" s="39"/>
      <c r="Z84" s="39"/>
      <c r="AA84" s="155" t="s">
        <v>322</v>
      </c>
      <c r="AB84" s="155"/>
      <c r="AC84" s="39"/>
    </row>
    <row r="85" spans="1:29" x14ac:dyDescent="0.2">
      <c r="V85" s="156" t="s">
        <v>323</v>
      </c>
      <c r="W85" s="130"/>
      <c r="X85" s="157"/>
      <c r="Y85" s="39"/>
      <c r="Z85" s="39"/>
      <c r="AA85" s="155" t="s">
        <v>324</v>
      </c>
      <c r="AB85" s="155"/>
      <c r="AC85" s="39"/>
    </row>
    <row r="86" spans="1:29" x14ac:dyDescent="0.2">
      <c r="A86" s="40" t="s">
        <v>325</v>
      </c>
      <c r="C86" s="53">
        <f>MAX(AC59:AC76)</f>
        <v>8</v>
      </c>
      <c r="E86" s="155" t="s">
        <v>326</v>
      </c>
      <c r="S86" s="42"/>
      <c r="V86" s="156" t="s">
        <v>327</v>
      </c>
      <c r="W86" s="130" t="s">
        <v>261</v>
      </c>
      <c r="X86" s="158">
        <v>0.88412017167381973</v>
      </c>
      <c r="Y86" s="39" t="s">
        <v>260</v>
      </c>
      <c r="Z86" s="39"/>
      <c r="AA86" s="155" t="s">
        <v>328</v>
      </c>
      <c r="AB86" s="155"/>
      <c r="AC86" s="39"/>
    </row>
    <row r="87" spans="1:29" x14ac:dyDescent="0.2">
      <c r="E87" s="155"/>
      <c r="V87" s="156" t="s">
        <v>327</v>
      </c>
      <c r="W87" s="130">
        <v>0</v>
      </c>
      <c r="X87" s="159" t="e">
        <v>#DIV/0!</v>
      </c>
      <c r="Y87" s="39" t="s">
        <v>279</v>
      </c>
      <c r="Z87" s="39"/>
      <c r="AA87" s="39"/>
      <c r="AB87" s="39"/>
      <c r="AC87" s="39"/>
    </row>
    <row r="88" spans="1:29" x14ac:dyDescent="0.2">
      <c r="V88" s="156" t="s">
        <v>327</v>
      </c>
      <c r="W88" s="130">
        <v>0</v>
      </c>
      <c r="X88" s="159" t="e">
        <v>#DIV/0!</v>
      </c>
      <c r="Y88" s="39" t="s">
        <v>279</v>
      </c>
    </row>
    <row r="89" spans="1:29" x14ac:dyDescent="0.2">
      <c r="V89" s="160" t="s">
        <v>327</v>
      </c>
      <c r="W89" s="161">
        <v>0</v>
      </c>
      <c r="X89" s="162" t="e">
        <v>#DIV/0!</v>
      </c>
      <c r="Y89" s="39" t="s">
        <v>279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23" priority="5" stopIfTrue="1" operator="equal">
      <formula>$Y$79</formula>
    </cfRule>
  </conditionalFormatting>
  <conditionalFormatting sqref="AA59:AB74 AA77:AB77">
    <cfRule type="cellIs" dxfId="22" priority="6" stopIfTrue="1" operator="equal">
      <formula>$AA$79</formula>
    </cfRule>
  </conditionalFormatting>
  <conditionalFormatting sqref="Y75:Z75">
    <cfRule type="cellIs" dxfId="21" priority="3" stopIfTrue="1" operator="equal">
      <formula>$Y$79</formula>
    </cfRule>
  </conditionalFormatting>
  <conditionalFormatting sqref="AA75:AB75">
    <cfRule type="cellIs" dxfId="20" priority="4" stopIfTrue="1" operator="equal">
      <formula>$AA$79</formula>
    </cfRule>
  </conditionalFormatting>
  <conditionalFormatting sqref="Y76:Z76">
    <cfRule type="cellIs" dxfId="19" priority="1" stopIfTrue="1" operator="equal">
      <formula>$Y$79</formula>
    </cfRule>
  </conditionalFormatting>
  <conditionalFormatting sqref="AA76:AB76">
    <cfRule type="cellIs" dxfId="18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24"/>
    <col min="2" max="2" width="18.140625" style="24" customWidth="1"/>
    <col min="3" max="18" width="5.28515625" style="24" customWidth="1"/>
    <col min="19" max="19" width="18" style="24" customWidth="1"/>
    <col min="20" max="21" width="9.140625" style="24"/>
    <col min="22" max="22" width="20.5703125" style="24" customWidth="1"/>
    <col min="23" max="24" width="9.28515625" style="24" bestFit="1" customWidth="1"/>
    <col min="25" max="25" width="9.42578125" style="24" bestFit="1" customWidth="1"/>
    <col min="26" max="26" width="9.140625" style="24"/>
    <col min="27" max="27" width="12.140625" style="24" customWidth="1"/>
    <col min="28" max="28" width="9.140625" style="24"/>
    <col min="29" max="29" width="9.28515625" style="24" bestFit="1" customWidth="1"/>
    <col min="30" max="16384" width="9.140625" style="24"/>
  </cols>
  <sheetData>
    <row r="1" spans="1:19" ht="13.5" thickBot="1" x14ac:dyDescent="0.25">
      <c r="A1" s="43" t="s">
        <v>289</v>
      </c>
      <c r="B1" s="44" t="s">
        <v>290</v>
      </c>
      <c r="C1" s="186" t="s">
        <v>256</v>
      </c>
      <c r="D1" s="187"/>
      <c r="E1" s="188"/>
      <c r="F1" s="45">
        <v>2</v>
      </c>
      <c r="G1" s="186" t="s">
        <v>243</v>
      </c>
      <c r="H1" s="187"/>
      <c r="I1" s="188"/>
      <c r="J1" s="45">
        <v>4</v>
      </c>
      <c r="K1" s="186" t="s">
        <v>250</v>
      </c>
      <c r="L1" s="187"/>
      <c r="M1" s="188"/>
      <c r="N1" s="45">
        <v>13</v>
      </c>
      <c r="O1" s="186" t="s">
        <v>255</v>
      </c>
      <c r="P1" s="187"/>
      <c r="Q1" s="188"/>
      <c r="R1" s="45">
        <v>9</v>
      </c>
      <c r="S1" s="46"/>
    </row>
    <row r="2" spans="1:19" ht="13.5" thickBot="1" x14ac:dyDescent="0.25">
      <c r="A2" s="47" t="s">
        <v>291</v>
      </c>
      <c r="B2" s="44" t="s">
        <v>292</v>
      </c>
      <c r="C2" s="48" t="s">
        <v>0</v>
      </c>
      <c r="D2" s="48" t="s">
        <v>1</v>
      </c>
      <c r="E2" s="48" t="s">
        <v>2</v>
      </c>
      <c r="F2" s="48" t="s">
        <v>3</v>
      </c>
      <c r="G2" s="48" t="s">
        <v>0</v>
      </c>
      <c r="H2" s="48" t="s">
        <v>1</v>
      </c>
      <c r="I2" s="48" t="s">
        <v>2</v>
      </c>
      <c r="J2" s="48" t="s">
        <v>3</v>
      </c>
      <c r="K2" s="48" t="s">
        <v>0</v>
      </c>
      <c r="L2" s="48" t="s">
        <v>1</v>
      </c>
      <c r="M2" s="48" t="s">
        <v>2</v>
      </c>
      <c r="N2" s="48" t="s">
        <v>3</v>
      </c>
      <c r="O2" s="48" t="s">
        <v>0</v>
      </c>
      <c r="P2" s="48" t="s">
        <v>1</v>
      </c>
      <c r="Q2" s="48" t="s">
        <v>2</v>
      </c>
      <c r="R2" s="48" t="s">
        <v>3</v>
      </c>
      <c r="S2" s="49"/>
    </row>
    <row r="3" spans="1:19" x14ac:dyDescent="0.2">
      <c r="A3" s="50" t="s">
        <v>340</v>
      </c>
      <c r="B3" s="51" t="s">
        <v>52</v>
      </c>
      <c r="C3" s="52">
        <v>5</v>
      </c>
      <c r="D3" s="53">
        <v>3</v>
      </c>
      <c r="E3" s="53">
        <v>0</v>
      </c>
      <c r="F3" s="54">
        <v>1</v>
      </c>
      <c r="G3" s="52">
        <v>4</v>
      </c>
      <c r="H3" s="53">
        <v>2</v>
      </c>
      <c r="I3" s="53">
        <v>0</v>
      </c>
      <c r="J3" s="54">
        <v>6</v>
      </c>
      <c r="K3" s="163">
        <v>3</v>
      </c>
      <c r="L3" s="164">
        <v>0</v>
      </c>
      <c r="M3" s="164">
        <v>0</v>
      </c>
      <c r="N3" s="165">
        <v>6</v>
      </c>
      <c r="O3" s="163">
        <v>3</v>
      </c>
      <c r="P3" s="164">
        <v>1</v>
      </c>
      <c r="Q3" s="164">
        <v>1</v>
      </c>
      <c r="R3" s="165">
        <v>5</v>
      </c>
      <c r="S3" s="55"/>
    </row>
    <row r="4" spans="1:19" x14ac:dyDescent="0.2">
      <c r="A4" s="50" t="s">
        <v>345</v>
      </c>
      <c r="B4" s="51" t="s">
        <v>139</v>
      </c>
      <c r="C4" s="52">
        <v>0</v>
      </c>
      <c r="D4" s="53">
        <v>0</v>
      </c>
      <c r="E4" s="53">
        <v>0</v>
      </c>
      <c r="F4" s="54">
        <v>0</v>
      </c>
      <c r="G4" s="52">
        <v>1</v>
      </c>
      <c r="H4" s="53">
        <v>0</v>
      </c>
      <c r="I4" s="53">
        <v>0</v>
      </c>
      <c r="J4" s="54">
        <v>0</v>
      </c>
      <c r="K4" s="163"/>
      <c r="L4" s="164"/>
      <c r="M4" s="164"/>
      <c r="N4" s="165"/>
      <c r="O4" s="163"/>
      <c r="P4" s="164"/>
      <c r="Q4" s="164"/>
      <c r="R4" s="165"/>
      <c r="S4" s="55"/>
    </row>
    <row r="5" spans="1:19" x14ac:dyDescent="0.2">
      <c r="A5" s="50" t="s">
        <v>343</v>
      </c>
      <c r="B5" s="51" t="s">
        <v>27</v>
      </c>
      <c r="C5" s="52">
        <v>5</v>
      </c>
      <c r="D5" s="53">
        <v>2</v>
      </c>
      <c r="E5" s="53">
        <v>1</v>
      </c>
      <c r="F5" s="54">
        <v>0</v>
      </c>
      <c r="G5" s="52">
        <v>3</v>
      </c>
      <c r="H5" s="53">
        <v>1</v>
      </c>
      <c r="I5" s="53">
        <v>1</v>
      </c>
      <c r="J5" s="54">
        <v>0</v>
      </c>
      <c r="K5" s="163">
        <v>3</v>
      </c>
      <c r="L5" s="164">
        <v>1</v>
      </c>
      <c r="M5" s="164">
        <v>1</v>
      </c>
      <c r="N5" s="165">
        <v>0</v>
      </c>
      <c r="O5" s="163">
        <v>3</v>
      </c>
      <c r="P5" s="164">
        <v>0</v>
      </c>
      <c r="Q5" s="164">
        <v>2</v>
      </c>
      <c r="R5" s="165">
        <v>3</v>
      </c>
      <c r="S5" s="55"/>
    </row>
    <row r="6" spans="1:19" x14ac:dyDescent="0.2">
      <c r="A6" s="50" t="s">
        <v>342</v>
      </c>
      <c r="B6" s="51" t="s">
        <v>58</v>
      </c>
      <c r="C6" s="52">
        <v>2</v>
      </c>
      <c r="D6" s="53">
        <v>0</v>
      </c>
      <c r="E6" s="53">
        <v>2</v>
      </c>
      <c r="F6" s="54">
        <v>0</v>
      </c>
      <c r="G6" s="52">
        <v>3</v>
      </c>
      <c r="H6" s="53">
        <v>2</v>
      </c>
      <c r="I6" s="53">
        <v>0</v>
      </c>
      <c r="J6" s="54">
        <v>0</v>
      </c>
      <c r="K6" s="163">
        <v>4</v>
      </c>
      <c r="L6" s="164">
        <v>0</v>
      </c>
      <c r="M6" s="164">
        <v>0</v>
      </c>
      <c r="N6" s="165">
        <v>0</v>
      </c>
      <c r="O6" s="163">
        <v>4</v>
      </c>
      <c r="P6" s="164">
        <v>0</v>
      </c>
      <c r="Q6" s="164">
        <v>2</v>
      </c>
      <c r="R6" s="165">
        <v>2</v>
      </c>
      <c r="S6" s="55" t="s">
        <v>297</v>
      </c>
    </row>
    <row r="7" spans="1:19" x14ac:dyDescent="0.2">
      <c r="A7" s="50" t="s">
        <v>294</v>
      </c>
      <c r="B7" s="51" t="s">
        <v>140</v>
      </c>
      <c r="C7" s="52">
        <v>3</v>
      </c>
      <c r="D7" s="53">
        <v>0</v>
      </c>
      <c r="E7" s="53">
        <v>3</v>
      </c>
      <c r="F7" s="54">
        <v>0</v>
      </c>
      <c r="G7" s="52">
        <v>1</v>
      </c>
      <c r="H7" s="53">
        <v>0</v>
      </c>
      <c r="I7" s="53">
        <v>0</v>
      </c>
      <c r="J7" s="54">
        <v>0</v>
      </c>
      <c r="K7" s="163"/>
      <c r="L7" s="164"/>
      <c r="M7" s="164"/>
      <c r="N7" s="165"/>
      <c r="O7" s="163">
        <v>3</v>
      </c>
      <c r="P7" s="164">
        <v>0</v>
      </c>
      <c r="Q7" s="164">
        <v>2</v>
      </c>
      <c r="R7" s="165">
        <v>0</v>
      </c>
      <c r="S7" s="55"/>
    </row>
    <row r="8" spans="1:19" x14ac:dyDescent="0.2">
      <c r="A8" s="50" t="s">
        <v>359</v>
      </c>
      <c r="B8" s="51" t="s">
        <v>141</v>
      </c>
      <c r="C8" s="52">
        <v>3</v>
      </c>
      <c r="D8" s="53">
        <v>2</v>
      </c>
      <c r="E8" s="53">
        <v>1</v>
      </c>
      <c r="F8" s="54">
        <v>0</v>
      </c>
      <c r="G8" s="52">
        <v>3</v>
      </c>
      <c r="H8" s="53">
        <v>0</v>
      </c>
      <c r="I8" s="53">
        <v>2</v>
      </c>
      <c r="J8" s="54">
        <v>0</v>
      </c>
      <c r="K8" s="163">
        <v>3</v>
      </c>
      <c r="L8" s="164">
        <v>0</v>
      </c>
      <c r="M8" s="164">
        <v>0</v>
      </c>
      <c r="N8" s="165">
        <v>1</v>
      </c>
      <c r="O8" s="163">
        <v>3</v>
      </c>
      <c r="P8" s="164">
        <v>0</v>
      </c>
      <c r="Q8" s="164">
        <v>2</v>
      </c>
      <c r="R8" s="165">
        <v>2</v>
      </c>
      <c r="S8" s="55"/>
    </row>
    <row r="9" spans="1:19" x14ac:dyDescent="0.2">
      <c r="A9" s="50" t="s">
        <v>370</v>
      </c>
      <c r="B9" s="51" t="s">
        <v>92</v>
      </c>
      <c r="C9" s="52">
        <v>1</v>
      </c>
      <c r="D9" s="53">
        <v>1</v>
      </c>
      <c r="E9" s="53">
        <v>0</v>
      </c>
      <c r="F9" s="54">
        <v>0</v>
      </c>
      <c r="G9" s="52">
        <v>1</v>
      </c>
      <c r="H9" s="53">
        <v>0</v>
      </c>
      <c r="I9" s="53">
        <v>1</v>
      </c>
      <c r="J9" s="54">
        <v>0</v>
      </c>
      <c r="K9" s="163">
        <v>1</v>
      </c>
      <c r="L9" s="164">
        <v>0</v>
      </c>
      <c r="M9" s="164">
        <v>1</v>
      </c>
      <c r="N9" s="165">
        <v>0</v>
      </c>
      <c r="O9" s="163">
        <v>0</v>
      </c>
      <c r="P9" s="164">
        <v>0</v>
      </c>
      <c r="Q9" s="164">
        <v>0</v>
      </c>
      <c r="R9" s="165">
        <v>0</v>
      </c>
      <c r="S9" s="55"/>
    </row>
    <row r="10" spans="1:19" x14ac:dyDescent="0.2">
      <c r="A10" s="50" t="s">
        <v>331</v>
      </c>
      <c r="B10" s="51" t="s">
        <v>190</v>
      </c>
      <c r="C10" s="52">
        <v>5</v>
      </c>
      <c r="D10" s="53">
        <v>2</v>
      </c>
      <c r="E10" s="53">
        <v>3</v>
      </c>
      <c r="F10" s="54">
        <v>0</v>
      </c>
      <c r="G10" s="52">
        <v>3</v>
      </c>
      <c r="H10" s="53">
        <v>1</v>
      </c>
      <c r="I10" s="53">
        <v>2</v>
      </c>
      <c r="J10" s="54">
        <v>0</v>
      </c>
      <c r="K10" s="163">
        <v>3</v>
      </c>
      <c r="L10" s="164">
        <v>0</v>
      </c>
      <c r="M10" s="164">
        <v>3</v>
      </c>
      <c r="N10" s="165">
        <v>0</v>
      </c>
      <c r="O10" s="163">
        <v>3</v>
      </c>
      <c r="P10" s="164">
        <v>0</v>
      </c>
      <c r="Q10" s="164">
        <v>2</v>
      </c>
      <c r="R10" s="165">
        <v>0</v>
      </c>
      <c r="S10" s="55"/>
    </row>
    <row r="11" spans="1:19" x14ac:dyDescent="0.2">
      <c r="A11" s="50" t="s">
        <v>371</v>
      </c>
      <c r="B11" s="51" t="s">
        <v>191</v>
      </c>
      <c r="C11" s="52">
        <v>4</v>
      </c>
      <c r="D11" s="53">
        <v>0</v>
      </c>
      <c r="E11" s="53">
        <v>4</v>
      </c>
      <c r="F11" s="54">
        <v>0</v>
      </c>
      <c r="G11" s="52">
        <v>2</v>
      </c>
      <c r="H11" s="53">
        <v>1</v>
      </c>
      <c r="I11" s="53">
        <v>1</v>
      </c>
      <c r="J11" s="54">
        <v>1</v>
      </c>
      <c r="K11" s="52">
        <v>2</v>
      </c>
      <c r="L11" s="53">
        <v>0</v>
      </c>
      <c r="M11" s="53">
        <v>1</v>
      </c>
      <c r="N11" s="54">
        <v>1</v>
      </c>
      <c r="O11" s="52"/>
      <c r="P11" s="53"/>
      <c r="Q11" s="53"/>
      <c r="R11" s="54"/>
      <c r="S11" s="55"/>
    </row>
    <row r="12" spans="1:19" x14ac:dyDescent="0.2">
      <c r="A12" s="50" t="s">
        <v>346</v>
      </c>
      <c r="B12" s="51" t="s">
        <v>192</v>
      </c>
      <c r="C12" s="52">
        <v>0</v>
      </c>
      <c r="D12" s="53">
        <v>0</v>
      </c>
      <c r="E12" s="53">
        <v>0</v>
      </c>
      <c r="F12" s="54">
        <v>0</v>
      </c>
      <c r="G12" s="52">
        <v>1</v>
      </c>
      <c r="H12" s="53">
        <v>0</v>
      </c>
      <c r="I12" s="53">
        <v>1</v>
      </c>
      <c r="J12" s="54">
        <v>0</v>
      </c>
      <c r="K12" s="52"/>
      <c r="L12" s="53"/>
      <c r="M12" s="53"/>
      <c r="N12" s="54"/>
      <c r="O12" s="52"/>
      <c r="P12" s="53"/>
      <c r="Q12" s="53"/>
      <c r="R12" s="54"/>
      <c r="S12" s="55"/>
    </row>
    <row r="13" spans="1:19" x14ac:dyDescent="0.2">
      <c r="A13" s="50"/>
      <c r="B13" s="51"/>
      <c r="C13" s="52"/>
      <c r="D13" s="53"/>
      <c r="E13" s="53"/>
      <c r="F13" s="54"/>
      <c r="G13" s="52"/>
      <c r="H13" s="53"/>
      <c r="I13" s="53"/>
      <c r="J13" s="54"/>
      <c r="K13" s="52"/>
      <c r="L13" s="53"/>
      <c r="M13" s="53"/>
      <c r="N13" s="54"/>
      <c r="O13" s="52"/>
      <c r="P13" s="53"/>
      <c r="Q13" s="53"/>
      <c r="R13" s="54"/>
      <c r="S13" s="55"/>
    </row>
    <row r="14" spans="1:19" x14ac:dyDescent="0.2">
      <c r="A14" s="50"/>
      <c r="B14" s="51"/>
      <c r="C14" s="52"/>
      <c r="D14" s="53"/>
      <c r="E14" s="53"/>
      <c r="F14" s="54"/>
      <c r="G14" s="52"/>
      <c r="H14" s="53"/>
      <c r="I14" s="53"/>
      <c r="J14" s="54"/>
      <c r="K14" s="52"/>
      <c r="L14" s="53"/>
      <c r="M14" s="53"/>
      <c r="N14" s="54"/>
      <c r="O14" s="52"/>
      <c r="P14" s="53"/>
      <c r="Q14" s="53"/>
      <c r="R14" s="54"/>
      <c r="S14" s="55"/>
    </row>
    <row r="15" spans="1:19" x14ac:dyDescent="0.2">
      <c r="A15" s="50"/>
      <c r="B15" s="51"/>
      <c r="C15" s="52"/>
      <c r="D15" s="53"/>
      <c r="E15" s="53"/>
      <c r="F15" s="54"/>
      <c r="G15" s="52"/>
      <c r="H15" s="53"/>
      <c r="I15" s="53"/>
      <c r="J15" s="54"/>
      <c r="K15" s="52"/>
      <c r="L15" s="53"/>
      <c r="M15" s="53"/>
      <c r="N15" s="54"/>
      <c r="O15" s="52"/>
      <c r="P15" s="53"/>
      <c r="Q15" s="53"/>
      <c r="R15" s="54"/>
      <c r="S15" s="55"/>
    </row>
    <row r="16" spans="1:19" x14ac:dyDescent="0.2">
      <c r="A16" s="50"/>
      <c r="B16" s="51"/>
      <c r="C16" s="52"/>
      <c r="D16" s="53"/>
      <c r="E16" s="53"/>
      <c r="F16" s="54"/>
      <c r="G16" s="52"/>
      <c r="H16" s="53"/>
      <c r="I16" s="53"/>
      <c r="J16" s="54"/>
      <c r="K16" s="52"/>
      <c r="L16" s="53"/>
      <c r="M16" s="53"/>
      <c r="N16" s="54"/>
      <c r="O16" s="52"/>
      <c r="P16" s="53"/>
      <c r="Q16" s="53"/>
      <c r="R16" s="54"/>
      <c r="S16" s="55" t="s">
        <v>297</v>
      </c>
    </row>
    <row r="17" spans="1:24" x14ac:dyDescent="0.2">
      <c r="A17" s="50"/>
      <c r="B17" s="51"/>
      <c r="C17" s="52"/>
      <c r="D17" s="53"/>
      <c r="E17" s="53"/>
      <c r="F17" s="54"/>
      <c r="G17" s="52"/>
      <c r="H17" s="53"/>
      <c r="I17" s="53"/>
      <c r="J17" s="54"/>
      <c r="K17" s="52"/>
      <c r="L17" s="53"/>
      <c r="M17" s="53"/>
      <c r="N17" s="54"/>
      <c r="O17" s="52"/>
      <c r="P17" s="53"/>
      <c r="Q17" s="53"/>
      <c r="R17" s="54"/>
      <c r="S17" s="55"/>
    </row>
    <row r="18" spans="1:24" x14ac:dyDescent="0.2">
      <c r="A18" s="50"/>
      <c r="B18" s="51"/>
      <c r="C18" s="52"/>
      <c r="D18" s="53"/>
      <c r="E18" s="53"/>
      <c r="F18" s="54"/>
      <c r="G18" s="52"/>
      <c r="H18" s="53"/>
      <c r="I18" s="53"/>
      <c r="J18" s="54"/>
      <c r="K18" s="52"/>
      <c r="L18" s="53"/>
      <c r="M18" s="53"/>
      <c r="N18" s="54"/>
      <c r="O18" s="52"/>
      <c r="P18" s="53"/>
      <c r="Q18" s="53"/>
      <c r="R18" s="54"/>
      <c r="S18" s="55"/>
    </row>
    <row r="19" spans="1:24" x14ac:dyDescent="0.2">
      <c r="A19" s="50"/>
      <c r="B19" s="51"/>
      <c r="C19" s="52"/>
      <c r="D19" s="53"/>
      <c r="E19" s="53"/>
      <c r="F19" s="54"/>
      <c r="G19" s="52"/>
      <c r="H19" s="53"/>
      <c r="I19" s="53"/>
      <c r="J19" s="54"/>
      <c r="K19" s="52"/>
      <c r="L19" s="53"/>
      <c r="M19" s="53"/>
      <c r="N19" s="54"/>
      <c r="O19" s="52"/>
      <c r="P19" s="53"/>
      <c r="Q19" s="53"/>
      <c r="R19" s="54"/>
      <c r="S19" s="55"/>
    </row>
    <row r="20" spans="1:24" x14ac:dyDescent="0.2">
      <c r="A20" s="50"/>
      <c r="B20" s="51"/>
      <c r="C20" s="52"/>
      <c r="D20" s="53"/>
      <c r="E20" s="53"/>
      <c r="F20" s="54"/>
      <c r="G20" s="52"/>
      <c r="H20" s="53"/>
      <c r="I20" s="53"/>
      <c r="J20" s="54"/>
      <c r="K20" s="52"/>
      <c r="L20" s="53"/>
      <c r="M20" s="53"/>
      <c r="N20" s="54"/>
      <c r="O20" s="52"/>
      <c r="P20" s="53"/>
      <c r="Q20" s="53"/>
      <c r="R20" s="54"/>
      <c r="S20" s="55"/>
    </row>
    <row r="21" spans="1:24" ht="13.5" thickBot="1" x14ac:dyDescent="0.25">
      <c r="A21" s="50"/>
      <c r="B21" s="56"/>
      <c r="C21" s="57"/>
      <c r="D21" s="58"/>
      <c r="E21" s="58"/>
      <c r="F21" s="59"/>
      <c r="G21" s="57"/>
      <c r="H21" s="58"/>
      <c r="I21" s="58"/>
      <c r="J21" s="59"/>
      <c r="K21" s="57"/>
      <c r="L21" s="58"/>
      <c r="M21" s="58"/>
      <c r="N21" s="59"/>
      <c r="O21" s="57"/>
      <c r="P21" s="58"/>
      <c r="Q21" s="58"/>
      <c r="R21" s="59"/>
      <c r="S21" s="55"/>
    </row>
    <row r="22" spans="1:24" x14ac:dyDescent="0.2">
      <c r="A22" s="1" t="s">
        <v>4</v>
      </c>
      <c r="B22" s="60" t="s">
        <v>282</v>
      </c>
      <c r="C22" s="61">
        <v>28</v>
      </c>
      <c r="D22" s="62">
        <v>10</v>
      </c>
      <c r="E22" s="62">
        <v>14</v>
      </c>
      <c r="F22" s="63">
        <v>1</v>
      </c>
      <c r="G22" s="61"/>
      <c r="H22" s="62"/>
      <c r="I22" s="62"/>
      <c r="J22" s="63"/>
      <c r="K22" s="61"/>
      <c r="L22" s="62"/>
      <c r="M22" s="62"/>
      <c r="N22" s="63"/>
      <c r="O22" s="61">
        <v>3</v>
      </c>
      <c r="P22" s="62">
        <v>0</v>
      </c>
      <c r="Q22" s="62">
        <v>1</v>
      </c>
      <c r="R22" s="63">
        <v>12</v>
      </c>
      <c r="S22" s="64"/>
    </row>
    <row r="23" spans="1:24" x14ac:dyDescent="0.2">
      <c r="A23" s="1"/>
      <c r="B23" s="65" t="s">
        <v>269</v>
      </c>
      <c r="C23" s="66"/>
      <c r="D23" s="67"/>
      <c r="E23" s="67"/>
      <c r="F23" s="68"/>
      <c r="G23" s="66">
        <v>22</v>
      </c>
      <c r="H23" s="67">
        <v>7</v>
      </c>
      <c r="I23" s="67">
        <v>8</v>
      </c>
      <c r="J23" s="68">
        <v>7</v>
      </c>
      <c r="K23" s="66">
        <v>19</v>
      </c>
      <c r="L23" s="67">
        <v>1</v>
      </c>
      <c r="M23" s="67">
        <v>6</v>
      </c>
      <c r="N23" s="68">
        <v>8</v>
      </c>
      <c r="O23" s="66">
        <v>7</v>
      </c>
      <c r="P23" s="67">
        <v>1</v>
      </c>
      <c r="Q23" s="67">
        <v>3</v>
      </c>
      <c r="R23" s="68"/>
      <c r="S23" s="64"/>
    </row>
    <row r="24" spans="1:24" x14ac:dyDescent="0.2">
      <c r="A24" s="1"/>
      <c r="B24" s="65" t="s">
        <v>286</v>
      </c>
      <c r="C24" s="66"/>
      <c r="D24" s="67"/>
      <c r="E24" s="67"/>
      <c r="F24" s="68"/>
      <c r="G24" s="66"/>
      <c r="H24" s="67"/>
      <c r="I24" s="67"/>
      <c r="J24" s="68"/>
      <c r="K24" s="66"/>
      <c r="L24" s="67"/>
      <c r="M24" s="67"/>
      <c r="N24" s="68"/>
      <c r="O24" s="66">
        <v>9</v>
      </c>
      <c r="P24" s="67">
        <v>0</v>
      </c>
      <c r="Q24" s="67">
        <v>7</v>
      </c>
      <c r="R24" s="68"/>
      <c r="S24" s="64"/>
    </row>
    <row r="25" spans="1:24" ht="13.5" thickBot="1" x14ac:dyDescent="0.25">
      <c r="A25" s="1"/>
      <c r="B25" s="95"/>
      <c r="C25" s="66"/>
      <c r="D25" s="67"/>
      <c r="E25" s="67"/>
      <c r="F25" s="68"/>
      <c r="G25" s="66"/>
      <c r="H25" s="67"/>
      <c r="I25" s="67"/>
      <c r="J25" s="68"/>
      <c r="K25" s="66"/>
      <c r="L25" s="67"/>
      <c r="M25" s="67"/>
      <c r="N25" s="68"/>
      <c r="O25" s="66"/>
      <c r="P25" s="67"/>
      <c r="Q25" s="67"/>
      <c r="R25" s="68"/>
      <c r="S25" s="64"/>
    </row>
    <row r="26" spans="1:24" ht="13.5" thickBot="1" x14ac:dyDescent="0.25">
      <c r="A26" s="1"/>
      <c r="B26" s="69" t="s">
        <v>304</v>
      </c>
      <c r="C26" s="70">
        <f t="shared" ref="C26:R26" si="0">SUM(C3:C20)</f>
        <v>28</v>
      </c>
      <c r="D26" s="70">
        <f t="shared" si="0"/>
        <v>10</v>
      </c>
      <c r="E26" s="70">
        <f t="shared" si="0"/>
        <v>14</v>
      </c>
      <c r="F26" s="70">
        <f t="shared" si="0"/>
        <v>1</v>
      </c>
      <c r="G26" s="70">
        <f t="shared" si="0"/>
        <v>22</v>
      </c>
      <c r="H26" s="70">
        <f t="shared" si="0"/>
        <v>7</v>
      </c>
      <c r="I26" s="70">
        <f t="shared" si="0"/>
        <v>8</v>
      </c>
      <c r="J26" s="70">
        <f t="shared" si="0"/>
        <v>7</v>
      </c>
      <c r="K26" s="70">
        <f t="shared" si="0"/>
        <v>19</v>
      </c>
      <c r="L26" s="70">
        <f t="shared" si="0"/>
        <v>1</v>
      </c>
      <c r="M26" s="70">
        <f t="shared" si="0"/>
        <v>6</v>
      </c>
      <c r="N26" s="70">
        <f t="shared" si="0"/>
        <v>8</v>
      </c>
      <c r="O26" s="70">
        <f t="shared" si="0"/>
        <v>19</v>
      </c>
      <c r="P26" s="70">
        <f t="shared" si="0"/>
        <v>1</v>
      </c>
      <c r="Q26" s="70">
        <f t="shared" si="0"/>
        <v>11</v>
      </c>
      <c r="R26" s="70">
        <f t="shared" si="0"/>
        <v>12</v>
      </c>
      <c r="S26" s="64"/>
    </row>
    <row r="27" spans="1:24" ht="13.5" thickBot="1" x14ac:dyDescent="0.25">
      <c r="A27" s="1"/>
      <c r="B27" s="69" t="s">
        <v>305</v>
      </c>
      <c r="C27" s="71">
        <f>C26</f>
        <v>28</v>
      </c>
      <c r="D27" s="71">
        <f>D26</f>
        <v>10</v>
      </c>
      <c r="E27" s="71">
        <f>E26</f>
        <v>14</v>
      </c>
      <c r="F27" s="71">
        <f>F26</f>
        <v>1</v>
      </c>
      <c r="G27" s="71">
        <f t="shared" ref="G27:R27" si="1">SUM(C27,G26)</f>
        <v>50</v>
      </c>
      <c r="H27" s="71">
        <f t="shared" si="1"/>
        <v>17</v>
      </c>
      <c r="I27" s="71">
        <f t="shared" si="1"/>
        <v>22</v>
      </c>
      <c r="J27" s="71">
        <f t="shared" si="1"/>
        <v>8</v>
      </c>
      <c r="K27" s="71">
        <f t="shared" si="1"/>
        <v>69</v>
      </c>
      <c r="L27" s="71">
        <f t="shared" si="1"/>
        <v>18</v>
      </c>
      <c r="M27" s="71">
        <f t="shared" si="1"/>
        <v>28</v>
      </c>
      <c r="N27" s="71">
        <f t="shared" si="1"/>
        <v>16</v>
      </c>
      <c r="O27" s="72">
        <f t="shared" si="1"/>
        <v>88</v>
      </c>
      <c r="P27" s="71">
        <f t="shared" si="1"/>
        <v>19</v>
      </c>
      <c r="Q27" s="71">
        <f t="shared" si="1"/>
        <v>39</v>
      </c>
      <c r="R27" s="73">
        <f t="shared" si="1"/>
        <v>28</v>
      </c>
      <c r="S27" s="64"/>
    </row>
    <row r="28" spans="1:24" ht="13.5" thickBot="1" x14ac:dyDescent="0.25">
      <c r="A28" s="74"/>
      <c r="B28" s="75" t="s">
        <v>306</v>
      </c>
      <c r="C28" s="76"/>
      <c r="D28" s="77"/>
      <c r="E28" s="77">
        <v>0</v>
      </c>
      <c r="F28" s="77"/>
      <c r="G28" s="76"/>
      <c r="H28" s="77"/>
      <c r="I28" s="77">
        <v>0</v>
      </c>
      <c r="J28" s="77"/>
      <c r="K28" s="76"/>
      <c r="L28" s="77"/>
      <c r="M28" s="77">
        <v>0</v>
      </c>
      <c r="N28" s="77"/>
      <c r="O28" s="76"/>
      <c r="P28" s="77"/>
      <c r="Q28" s="77">
        <v>0</v>
      </c>
      <c r="R28" s="77"/>
      <c r="S28" s="78"/>
    </row>
    <row r="29" spans="1:24" ht="13.5" customHeight="1" thickBot="1" x14ac:dyDescent="0.3">
      <c r="A29" s="43" t="s">
        <v>289</v>
      </c>
      <c r="B29" s="44" t="s">
        <v>290</v>
      </c>
      <c r="C29" s="193" t="s">
        <v>258</v>
      </c>
      <c r="D29" s="187"/>
      <c r="E29" s="188"/>
      <c r="F29" s="45">
        <v>5</v>
      </c>
      <c r="G29" s="193" t="s">
        <v>253</v>
      </c>
      <c r="H29" s="187"/>
      <c r="I29" s="188"/>
      <c r="J29" s="45">
        <v>17</v>
      </c>
      <c r="K29" s="193" t="s">
        <v>252</v>
      </c>
      <c r="L29" s="187"/>
      <c r="M29" s="188"/>
      <c r="N29" s="45">
        <v>8</v>
      </c>
      <c r="O29" s="193" t="s">
        <v>251</v>
      </c>
      <c r="P29" s="187"/>
      <c r="Q29" s="188"/>
      <c r="R29" s="170">
        <v>5</v>
      </c>
      <c r="S29" s="79"/>
      <c r="U29" s="80"/>
      <c r="V29" s="81"/>
      <c r="W29" s="80"/>
      <c r="X29" s="80"/>
    </row>
    <row r="30" spans="1:24" ht="13.5" thickBot="1" x14ac:dyDescent="0.25">
      <c r="A30" s="47" t="s">
        <v>291</v>
      </c>
      <c r="B30" s="44" t="s">
        <v>292</v>
      </c>
      <c r="C30" s="48" t="s">
        <v>0</v>
      </c>
      <c r="D30" s="48" t="s">
        <v>1</v>
      </c>
      <c r="E30" s="48" t="s">
        <v>2</v>
      </c>
      <c r="F30" s="48" t="s">
        <v>3</v>
      </c>
      <c r="G30" s="48" t="s">
        <v>0</v>
      </c>
      <c r="H30" s="48" t="s">
        <v>1</v>
      </c>
      <c r="I30" s="48" t="s">
        <v>2</v>
      </c>
      <c r="J30" s="48" t="s">
        <v>3</v>
      </c>
      <c r="K30" s="48" t="s">
        <v>0</v>
      </c>
      <c r="L30" s="48" t="s">
        <v>1</v>
      </c>
      <c r="M30" s="48" t="s">
        <v>2</v>
      </c>
      <c r="N30" s="48" t="s">
        <v>3</v>
      </c>
      <c r="O30" s="82" t="s">
        <v>0</v>
      </c>
      <c r="P30" s="48" t="s">
        <v>1</v>
      </c>
      <c r="Q30" s="48" t="s">
        <v>2</v>
      </c>
      <c r="R30" s="83" t="s">
        <v>3</v>
      </c>
      <c r="S30" s="49"/>
      <c r="U30" s="80"/>
      <c r="V30" s="80"/>
      <c r="W30" s="80"/>
      <c r="X30" s="80"/>
    </row>
    <row r="31" spans="1:24" x14ac:dyDescent="0.2">
      <c r="A31" s="50" t="str">
        <f t="shared" ref="A31:B46" si="2">A3</f>
        <v>23</v>
      </c>
      <c r="B31" s="51" t="str">
        <f t="shared" si="2"/>
        <v>Andrew Greene</v>
      </c>
      <c r="C31" s="52">
        <v>4</v>
      </c>
      <c r="D31" s="53">
        <v>1</v>
      </c>
      <c r="E31" s="53">
        <v>3</v>
      </c>
      <c r="F31" s="54">
        <v>9</v>
      </c>
      <c r="G31" s="52">
        <v>3</v>
      </c>
      <c r="H31" s="53">
        <v>1</v>
      </c>
      <c r="I31" s="53">
        <v>0</v>
      </c>
      <c r="J31" s="54">
        <v>4</v>
      </c>
      <c r="K31" s="52">
        <v>5</v>
      </c>
      <c r="L31" s="53">
        <v>1</v>
      </c>
      <c r="M31" s="53">
        <v>3</v>
      </c>
      <c r="N31" s="54">
        <v>7</v>
      </c>
      <c r="O31" s="87">
        <v>4</v>
      </c>
      <c r="P31" s="53">
        <v>0</v>
      </c>
      <c r="Q31" s="53">
        <v>3</v>
      </c>
      <c r="R31" s="89">
        <v>8</v>
      </c>
      <c r="S31" s="55"/>
      <c r="U31" s="2"/>
      <c r="V31" s="85"/>
      <c r="W31" s="2"/>
      <c r="X31" s="80"/>
    </row>
    <row r="32" spans="1:24" ht="12.75" customHeight="1" x14ac:dyDescent="0.2">
      <c r="A32" s="50" t="str">
        <f t="shared" si="2"/>
        <v>3</v>
      </c>
      <c r="B32" s="51" t="str">
        <f t="shared" si="2"/>
        <v>Eric Scholz</v>
      </c>
      <c r="C32" s="52">
        <v>4</v>
      </c>
      <c r="D32" s="53">
        <v>1</v>
      </c>
      <c r="E32" s="53">
        <v>2</v>
      </c>
      <c r="F32" s="54">
        <v>0</v>
      </c>
      <c r="G32" s="52">
        <v>2</v>
      </c>
      <c r="H32" s="53">
        <v>0</v>
      </c>
      <c r="I32" s="53">
        <v>1</v>
      </c>
      <c r="J32" s="54">
        <v>0</v>
      </c>
      <c r="K32" s="52"/>
      <c r="L32" s="53"/>
      <c r="M32" s="53"/>
      <c r="N32" s="54"/>
      <c r="O32" s="87">
        <v>0</v>
      </c>
      <c r="P32" s="53">
        <v>0</v>
      </c>
      <c r="Q32" s="53">
        <v>0</v>
      </c>
      <c r="R32" s="89">
        <v>0</v>
      </c>
      <c r="S32" s="55"/>
      <c r="U32" s="3"/>
      <c r="V32" s="80"/>
      <c r="W32" s="80"/>
      <c r="X32" s="80"/>
    </row>
    <row r="33" spans="1:24" ht="12.75" customHeight="1" x14ac:dyDescent="0.2">
      <c r="A33" s="50" t="str">
        <f t="shared" si="2"/>
        <v>21</v>
      </c>
      <c r="B33" s="51" t="str">
        <f t="shared" si="2"/>
        <v>Dan Greene</v>
      </c>
      <c r="C33" s="52">
        <v>3</v>
      </c>
      <c r="D33" s="53">
        <v>2</v>
      </c>
      <c r="E33" s="53">
        <v>1</v>
      </c>
      <c r="F33" s="54">
        <v>1</v>
      </c>
      <c r="G33" s="52">
        <v>4</v>
      </c>
      <c r="H33" s="53">
        <v>1</v>
      </c>
      <c r="I33" s="53">
        <v>1</v>
      </c>
      <c r="J33" s="54">
        <v>4</v>
      </c>
      <c r="K33" s="52">
        <v>4</v>
      </c>
      <c r="L33" s="53">
        <v>4</v>
      </c>
      <c r="M33" s="53">
        <v>0</v>
      </c>
      <c r="N33" s="54">
        <v>0</v>
      </c>
      <c r="O33" s="87">
        <v>4</v>
      </c>
      <c r="P33" s="53">
        <v>1</v>
      </c>
      <c r="Q33" s="53">
        <v>0</v>
      </c>
      <c r="R33" s="89">
        <v>2</v>
      </c>
      <c r="S33" s="55"/>
      <c r="U33" s="3"/>
      <c r="V33" s="80"/>
      <c r="W33" s="80"/>
      <c r="X33" s="80"/>
    </row>
    <row r="34" spans="1:24" ht="12.75" customHeight="1" x14ac:dyDescent="0.2">
      <c r="A34" s="50" t="str">
        <f t="shared" si="2"/>
        <v>32</v>
      </c>
      <c r="B34" s="51" t="str">
        <f t="shared" si="2"/>
        <v>Pete Trejo</v>
      </c>
      <c r="C34" s="52">
        <v>6</v>
      </c>
      <c r="D34" s="53">
        <v>2</v>
      </c>
      <c r="E34" s="53">
        <v>1</v>
      </c>
      <c r="F34" s="54">
        <v>2</v>
      </c>
      <c r="G34" s="52">
        <v>4</v>
      </c>
      <c r="H34" s="53">
        <v>2</v>
      </c>
      <c r="I34" s="53">
        <v>1</v>
      </c>
      <c r="J34" s="54">
        <v>1</v>
      </c>
      <c r="K34" s="52">
        <v>5</v>
      </c>
      <c r="L34" s="53">
        <v>2</v>
      </c>
      <c r="M34" s="53">
        <v>1</v>
      </c>
      <c r="N34" s="54">
        <v>0</v>
      </c>
      <c r="O34" s="87">
        <v>4</v>
      </c>
      <c r="P34" s="53">
        <v>1</v>
      </c>
      <c r="Q34" s="53">
        <v>1</v>
      </c>
      <c r="R34" s="89">
        <v>0</v>
      </c>
      <c r="S34" s="55"/>
      <c r="U34" s="3"/>
      <c r="V34" s="80"/>
      <c r="W34" s="86"/>
      <c r="X34" s="80"/>
    </row>
    <row r="35" spans="1:24" ht="12.75" customHeight="1" x14ac:dyDescent="0.2">
      <c r="A35" s="50" t="str">
        <f t="shared" si="2"/>
        <v>9</v>
      </c>
      <c r="B35" s="51" t="str">
        <f t="shared" si="2"/>
        <v>Harley Hall</v>
      </c>
      <c r="C35" s="52"/>
      <c r="D35" s="53"/>
      <c r="E35" s="53"/>
      <c r="F35" s="54"/>
      <c r="G35" s="52">
        <v>3</v>
      </c>
      <c r="H35" s="53">
        <v>0</v>
      </c>
      <c r="I35" s="53">
        <v>2</v>
      </c>
      <c r="J35" s="54">
        <v>1</v>
      </c>
      <c r="K35" s="52">
        <v>0</v>
      </c>
      <c r="L35" s="53">
        <v>0</v>
      </c>
      <c r="M35" s="53">
        <v>0</v>
      </c>
      <c r="N35" s="54">
        <v>0</v>
      </c>
      <c r="O35" s="87">
        <v>0</v>
      </c>
      <c r="P35" s="53">
        <v>0</v>
      </c>
      <c r="Q35" s="53">
        <v>0</v>
      </c>
      <c r="R35" s="89">
        <v>0</v>
      </c>
      <c r="S35" s="55"/>
      <c r="U35" s="3"/>
      <c r="V35" s="80"/>
      <c r="W35" s="86"/>
      <c r="X35" s="80"/>
    </row>
    <row r="36" spans="1:24" ht="12.75" customHeight="1" x14ac:dyDescent="0.2">
      <c r="A36" s="50" t="str">
        <f t="shared" si="2"/>
        <v>19</v>
      </c>
      <c r="B36" s="51" t="str">
        <f t="shared" si="2"/>
        <v>Mike Coughlin</v>
      </c>
      <c r="C36" s="52">
        <v>6</v>
      </c>
      <c r="D36" s="53">
        <v>1</v>
      </c>
      <c r="E36" s="53">
        <v>1</v>
      </c>
      <c r="F36" s="54">
        <v>0</v>
      </c>
      <c r="G36" s="52">
        <v>3</v>
      </c>
      <c r="H36" s="53">
        <v>0</v>
      </c>
      <c r="I36" s="53">
        <v>2</v>
      </c>
      <c r="J36" s="54">
        <v>0</v>
      </c>
      <c r="K36" s="52">
        <v>5</v>
      </c>
      <c r="L36" s="53">
        <v>2</v>
      </c>
      <c r="M36" s="53">
        <v>1</v>
      </c>
      <c r="N36" s="54">
        <v>0</v>
      </c>
      <c r="O36" s="87">
        <v>4</v>
      </c>
      <c r="P36" s="53">
        <v>1</v>
      </c>
      <c r="Q36" s="53">
        <v>0</v>
      </c>
      <c r="R36" s="89">
        <v>5</v>
      </c>
      <c r="S36" s="55" t="s">
        <v>297</v>
      </c>
      <c r="U36" s="3"/>
      <c r="V36" s="80"/>
      <c r="W36" s="86"/>
      <c r="X36" s="80"/>
    </row>
    <row r="37" spans="1:24" ht="12.75" customHeight="1" x14ac:dyDescent="0.2">
      <c r="A37" s="50" t="str">
        <f t="shared" si="2"/>
        <v>36</v>
      </c>
      <c r="B37" s="51" t="str">
        <f t="shared" si="2"/>
        <v>Jennifer Boylan</v>
      </c>
      <c r="C37" s="52">
        <v>0</v>
      </c>
      <c r="D37" s="53">
        <v>0</v>
      </c>
      <c r="E37" s="53">
        <v>0</v>
      </c>
      <c r="F37" s="54">
        <v>0</v>
      </c>
      <c r="G37" s="52">
        <v>1</v>
      </c>
      <c r="H37" s="53">
        <v>0</v>
      </c>
      <c r="I37" s="53">
        <v>0</v>
      </c>
      <c r="J37" s="54">
        <v>0</v>
      </c>
      <c r="K37" s="52">
        <v>4</v>
      </c>
      <c r="L37" s="53">
        <v>2</v>
      </c>
      <c r="M37" s="53">
        <v>1</v>
      </c>
      <c r="N37" s="54">
        <v>0</v>
      </c>
      <c r="O37" s="87">
        <v>4</v>
      </c>
      <c r="P37" s="53">
        <v>1</v>
      </c>
      <c r="Q37" s="53">
        <v>0</v>
      </c>
      <c r="R37" s="89">
        <v>0</v>
      </c>
      <c r="S37" s="55"/>
      <c r="U37" s="3"/>
      <c r="V37" s="80"/>
      <c r="W37" s="86"/>
      <c r="X37" s="80"/>
    </row>
    <row r="38" spans="1:24" ht="12.75" customHeight="1" x14ac:dyDescent="0.2">
      <c r="A38" s="50" t="str">
        <f t="shared" si="2"/>
        <v>14</v>
      </c>
      <c r="B38" s="51" t="str">
        <f t="shared" si="2"/>
        <v>Chris Padilla</v>
      </c>
      <c r="C38" s="52">
        <v>5</v>
      </c>
      <c r="D38" s="53">
        <v>0</v>
      </c>
      <c r="E38" s="53">
        <v>3</v>
      </c>
      <c r="F38" s="54">
        <v>0</v>
      </c>
      <c r="G38" s="52">
        <v>2</v>
      </c>
      <c r="H38" s="53">
        <v>1</v>
      </c>
      <c r="I38" s="53">
        <v>1</v>
      </c>
      <c r="J38" s="54">
        <v>0</v>
      </c>
      <c r="K38" s="52">
        <v>4</v>
      </c>
      <c r="L38" s="53">
        <v>1</v>
      </c>
      <c r="M38" s="53">
        <v>1</v>
      </c>
      <c r="N38" s="54">
        <v>1</v>
      </c>
      <c r="O38" s="87">
        <v>4</v>
      </c>
      <c r="P38" s="53">
        <v>2</v>
      </c>
      <c r="Q38" s="53">
        <v>1</v>
      </c>
      <c r="R38" s="89">
        <v>0</v>
      </c>
      <c r="S38" s="55"/>
      <c r="U38" s="3"/>
      <c r="V38" s="80"/>
      <c r="W38" s="86"/>
      <c r="X38" s="80"/>
    </row>
    <row r="39" spans="1:24" ht="12.75" customHeight="1" x14ac:dyDescent="0.2">
      <c r="A39" s="50" t="str">
        <f t="shared" si="2"/>
        <v>99</v>
      </c>
      <c r="B39" s="51" t="str">
        <f t="shared" si="2"/>
        <v>Sam Griswold</v>
      </c>
      <c r="C39" s="52"/>
      <c r="D39" s="53"/>
      <c r="E39" s="53"/>
      <c r="F39" s="54"/>
      <c r="G39" s="52"/>
      <c r="H39" s="53"/>
      <c r="I39" s="53"/>
      <c r="J39" s="54"/>
      <c r="K39" s="52"/>
      <c r="L39" s="53"/>
      <c r="M39" s="53"/>
      <c r="N39" s="54"/>
      <c r="O39" s="87"/>
      <c r="P39" s="53"/>
      <c r="Q39" s="53"/>
      <c r="R39" s="89"/>
      <c r="S39" s="55"/>
      <c r="U39" s="3"/>
      <c r="V39" s="80"/>
      <c r="W39" s="86"/>
      <c r="X39" s="80"/>
    </row>
    <row r="40" spans="1:24" ht="12.75" customHeight="1" x14ac:dyDescent="0.2">
      <c r="A40" s="50" t="str">
        <f t="shared" si="2"/>
        <v>18</v>
      </c>
      <c r="B40" s="51" t="str">
        <f t="shared" si="2"/>
        <v>Nic Waldron</v>
      </c>
      <c r="C40" s="52"/>
      <c r="D40" s="53"/>
      <c r="E40" s="53"/>
      <c r="F40" s="54"/>
      <c r="G40" s="52">
        <v>1</v>
      </c>
      <c r="H40" s="53">
        <v>0</v>
      </c>
      <c r="I40" s="53">
        <v>1</v>
      </c>
      <c r="J40" s="54">
        <v>0</v>
      </c>
      <c r="K40" s="52"/>
      <c r="L40" s="53"/>
      <c r="M40" s="53"/>
      <c r="N40" s="54"/>
      <c r="O40" s="87"/>
      <c r="P40" s="53"/>
      <c r="Q40" s="53"/>
      <c r="R40" s="89"/>
      <c r="S40" s="55"/>
      <c r="U40" s="3"/>
      <c r="V40" s="80"/>
      <c r="W40" s="86"/>
      <c r="X40" s="80"/>
    </row>
    <row r="41" spans="1:24" ht="12.75" customHeight="1" x14ac:dyDescent="0.2">
      <c r="A41" s="50">
        <f t="shared" si="2"/>
        <v>0</v>
      </c>
      <c r="B41" s="51">
        <f t="shared" si="2"/>
        <v>0</v>
      </c>
      <c r="C41" s="52"/>
      <c r="D41" s="53"/>
      <c r="E41" s="53"/>
      <c r="F41" s="54"/>
      <c r="G41" s="52"/>
      <c r="H41" s="53"/>
      <c r="I41" s="53"/>
      <c r="J41" s="54"/>
      <c r="K41" s="52"/>
      <c r="L41" s="53"/>
      <c r="M41" s="53"/>
      <c r="N41" s="54"/>
      <c r="O41" s="87"/>
      <c r="P41" s="53"/>
      <c r="Q41" s="53"/>
      <c r="R41" s="89"/>
      <c r="S41" s="55"/>
      <c r="U41" s="3"/>
      <c r="V41" s="80"/>
      <c r="W41" s="86"/>
      <c r="X41" s="80"/>
    </row>
    <row r="42" spans="1:24" x14ac:dyDescent="0.2">
      <c r="A42" s="50">
        <f t="shared" si="2"/>
        <v>0</v>
      </c>
      <c r="B42" s="51">
        <f t="shared" si="2"/>
        <v>0</v>
      </c>
      <c r="C42" s="52"/>
      <c r="D42" s="53"/>
      <c r="E42" s="53"/>
      <c r="F42" s="54"/>
      <c r="G42" s="52"/>
      <c r="H42" s="53"/>
      <c r="I42" s="53"/>
      <c r="J42" s="54"/>
      <c r="K42" s="52"/>
      <c r="L42" s="53"/>
      <c r="M42" s="53"/>
      <c r="N42" s="54"/>
      <c r="O42" s="87"/>
      <c r="P42" s="53"/>
      <c r="Q42" s="53"/>
      <c r="R42" s="89"/>
      <c r="S42" s="55"/>
      <c r="U42" s="3"/>
      <c r="V42" s="80"/>
      <c r="W42" s="80"/>
      <c r="X42" s="80"/>
    </row>
    <row r="43" spans="1:24" x14ac:dyDescent="0.2">
      <c r="A43" s="50">
        <f t="shared" si="2"/>
        <v>0</v>
      </c>
      <c r="B43" s="51">
        <f t="shared" si="2"/>
        <v>0</v>
      </c>
      <c r="C43" s="52"/>
      <c r="D43" s="53"/>
      <c r="E43" s="53"/>
      <c r="F43" s="54"/>
      <c r="G43" s="52"/>
      <c r="H43" s="53"/>
      <c r="I43" s="53"/>
      <c r="J43" s="54"/>
      <c r="K43" s="52"/>
      <c r="L43" s="53"/>
      <c r="M43" s="53"/>
      <c r="N43" s="54"/>
      <c r="O43" s="87"/>
      <c r="P43" s="53"/>
      <c r="Q43" s="53"/>
      <c r="R43" s="89"/>
      <c r="S43" s="55"/>
      <c r="U43" s="3"/>
      <c r="V43" s="80"/>
      <c r="W43" s="80"/>
      <c r="X43" s="80"/>
    </row>
    <row r="44" spans="1:24" x14ac:dyDescent="0.2">
      <c r="A44" s="50">
        <f t="shared" si="2"/>
        <v>0</v>
      </c>
      <c r="B44" s="51">
        <f t="shared" si="2"/>
        <v>0</v>
      </c>
      <c r="C44" s="52"/>
      <c r="D44" s="53"/>
      <c r="E44" s="53"/>
      <c r="F44" s="54"/>
      <c r="G44" s="52"/>
      <c r="H44" s="53"/>
      <c r="I44" s="53"/>
      <c r="J44" s="54"/>
      <c r="K44" s="52"/>
      <c r="L44" s="53"/>
      <c r="M44" s="53"/>
      <c r="N44" s="54"/>
      <c r="O44" s="87"/>
      <c r="P44" s="53"/>
      <c r="Q44" s="53"/>
      <c r="R44" s="89"/>
      <c r="S44" s="55" t="s">
        <v>297</v>
      </c>
      <c r="U44" s="3"/>
      <c r="V44" s="80"/>
      <c r="W44" s="80"/>
      <c r="X44" s="80"/>
    </row>
    <row r="45" spans="1:24" x14ac:dyDescent="0.2">
      <c r="A45" s="50">
        <f t="shared" si="2"/>
        <v>0</v>
      </c>
      <c r="B45" s="90">
        <f t="shared" si="2"/>
        <v>0</v>
      </c>
      <c r="C45" s="52"/>
      <c r="D45" s="53"/>
      <c r="E45" s="53"/>
      <c r="F45" s="54"/>
      <c r="G45" s="52"/>
      <c r="H45" s="53"/>
      <c r="I45" s="53"/>
      <c r="J45" s="54"/>
      <c r="K45" s="52"/>
      <c r="L45" s="53"/>
      <c r="M45" s="53"/>
      <c r="N45" s="54"/>
      <c r="O45" s="87"/>
      <c r="P45" s="53"/>
      <c r="Q45" s="53"/>
      <c r="R45" s="54"/>
      <c r="S45" s="55"/>
      <c r="U45" s="3"/>
      <c r="V45" s="80"/>
      <c r="W45" s="80"/>
      <c r="X45" s="80"/>
    </row>
    <row r="46" spans="1:24" x14ac:dyDescent="0.2">
      <c r="A46" s="50">
        <f t="shared" si="2"/>
        <v>0</v>
      </c>
      <c r="B46" s="51">
        <f t="shared" si="2"/>
        <v>0</v>
      </c>
      <c r="C46" s="52"/>
      <c r="D46" s="53"/>
      <c r="E46" s="53"/>
      <c r="F46" s="54"/>
      <c r="G46" s="52"/>
      <c r="H46" s="53"/>
      <c r="I46" s="53"/>
      <c r="J46" s="54"/>
      <c r="K46" s="52"/>
      <c r="L46" s="53"/>
      <c r="M46" s="53"/>
      <c r="N46" s="54"/>
      <c r="O46" s="87"/>
      <c r="P46" s="53"/>
      <c r="Q46" s="53"/>
      <c r="R46" s="54"/>
      <c r="S46" s="55"/>
      <c r="U46" s="3"/>
      <c r="V46" s="80"/>
      <c r="W46" s="80"/>
      <c r="X46" s="80"/>
    </row>
    <row r="47" spans="1:24" x14ac:dyDescent="0.2">
      <c r="A47" s="50">
        <f t="shared" ref="A47:B48" si="3">A19</f>
        <v>0</v>
      </c>
      <c r="B47" s="51">
        <f t="shared" si="3"/>
        <v>0</v>
      </c>
      <c r="C47" s="52"/>
      <c r="D47" s="53"/>
      <c r="E47" s="53"/>
      <c r="F47" s="54"/>
      <c r="G47" s="52"/>
      <c r="H47" s="53"/>
      <c r="I47" s="53"/>
      <c r="J47" s="54"/>
      <c r="K47" s="52"/>
      <c r="L47" s="53"/>
      <c r="M47" s="53"/>
      <c r="N47" s="54"/>
      <c r="O47" s="87"/>
      <c r="P47" s="53"/>
      <c r="Q47" s="53"/>
      <c r="R47" s="54"/>
      <c r="S47" s="55"/>
      <c r="U47" s="3"/>
      <c r="V47" s="80"/>
      <c r="W47" s="80"/>
      <c r="X47" s="80"/>
    </row>
    <row r="48" spans="1:24" x14ac:dyDescent="0.2">
      <c r="A48" s="50">
        <f t="shared" si="3"/>
        <v>0</v>
      </c>
      <c r="B48" s="51">
        <f t="shared" si="3"/>
        <v>0</v>
      </c>
      <c r="C48" s="52"/>
      <c r="D48" s="53"/>
      <c r="E48" s="53"/>
      <c r="F48" s="54"/>
      <c r="G48" s="52"/>
      <c r="H48" s="53"/>
      <c r="I48" s="53"/>
      <c r="J48" s="54"/>
      <c r="K48" s="52"/>
      <c r="L48" s="53"/>
      <c r="M48" s="53"/>
      <c r="N48" s="54"/>
      <c r="O48" s="87"/>
      <c r="P48" s="53"/>
      <c r="Q48" s="53"/>
      <c r="R48" s="54"/>
      <c r="S48" s="55"/>
      <c r="U48" s="3"/>
      <c r="V48" s="80"/>
      <c r="W48" s="80"/>
      <c r="X48" s="80"/>
    </row>
    <row r="49" spans="1:30" ht="13.5" thickBot="1" x14ac:dyDescent="0.25">
      <c r="A49" s="50"/>
      <c r="B49" s="56"/>
      <c r="C49" s="57"/>
      <c r="D49" s="58"/>
      <c r="E49" s="58"/>
      <c r="F49" s="59"/>
      <c r="G49" s="57"/>
      <c r="H49" s="58"/>
      <c r="I49" s="58"/>
      <c r="J49" s="59"/>
      <c r="K49" s="57"/>
      <c r="L49" s="58"/>
      <c r="M49" s="58"/>
      <c r="N49" s="59"/>
      <c r="O49" s="91"/>
      <c r="P49" s="58"/>
      <c r="Q49" s="58"/>
      <c r="R49" s="92"/>
      <c r="S49" s="55"/>
      <c r="U49" s="3"/>
      <c r="V49" s="80"/>
      <c r="W49" s="80"/>
      <c r="X49" s="80"/>
    </row>
    <row r="50" spans="1:30" x14ac:dyDescent="0.2">
      <c r="A50" s="1" t="s">
        <v>4</v>
      </c>
      <c r="B50" s="93" t="str">
        <f>B22</f>
        <v>Scott Logan</v>
      </c>
      <c r="C50" s="61">
        <v>7</v>
      </c>
      <c r="D50" s="62">
        <v>3</v>
      </c>
      <c r="E50" s="62">
        <v>2</v>
      </c>
      <c r="F50" s="63">
        <v>12</v>
      </c>
      <c r="G50" s="61">
        <v>4</v>
      </c>
      <c r="H50" s="62">
        <v>1</v>
      </c>
      <c r="I50" s="62">
        <v>2</v>
      </c>
      <c r="J50" s="63">
        <v>10</v>
      </c>
      <c r="K50" s="61">
        <v>1</v>
      </c>
      <c r="L50" s="62">
        <v>0</v>
      </c>
      <c r="M50" s="62">
        <v>0</v>
      </c>
      <c r="N50" s="63">
        <v>8</v>
      </c>
      <c r="O50" s="61">
        <v>4</v>
      </c>
      <c r="P50" s="62">
        <v>0</v>
      </c>
      <c r="Q50" s="62">
        <v>3</v>
      </c>
      <c r="R50" s="94">
        <v>15</v>
      </c>
      <c r="S50" s="64"/>
      <c r="U50" s="80"/>
      <c r="V50" s="80"/>
      <c r="W50" s="80"/>
      <c r="X50" s="80"/>
    </row>
    <row r="51" spans="1:30" x14ac:dyDescent="0.2">
      <c r="A51" s="1"/>
      <c r="B51" s="95" t="str">
        <f>B23</f>
        <v>Daniel Greene</v>
      </c>
      <c r="C51" s="66">
        <v>19</v>
      </c>
      <c r="D51" s="67">
        <v>4</v>
      </c>
      <c r="E51" s="67">
        <v>7</v>
      </c>
      <c r="F51" s="68"/>
      <c r="G51" s="66">
        <v>19</v>
      </c>
      <c r="H51" s="67">
        <v>4</v>
      </c>
      <c r="I51" s="67">
        <v>7</v>
      </c>
      <c r="J51" s="68"/>
      <c r="K51" s="66">
        <v>26</v>
      </c>
      <c r="L51" s="67">
        <v>12</v>
      </c>
      <c r="M51" s="67">
        <v>7</v>
      </c>
      <c r="N51" s="68"/>
      <c r="O51" s="66">
        <v>20</v>
      </c>
      <c r="P51" s="67">
        <v>6</v>
      </c>
      <c r="Q51" s="67">
        <v>2</v>
      </c>
      <c r="R51" s="68"/>
      <c r="S51" s="64"/>
      <c r="U51" s="80"/>
      <c r="V51" s="80"/>
      <c r="W51" s="80"/>
      <c r="X51" s="80"/>
    </row>
    <row r="52" spans="1:30" x14ac:dyDescent="0.2">
      <c r="A52" s="1"/>
      <c r="B52" s="95" t="str">
        <f>B24</f>
        <v>Travis Means</v>
      </c>
      <c r="C52" s="66">
        <v>2</v>
      </c>
      <c r="D52" s="67">
        <v>0</v>
      </c>
      <c r="E52" s="67">
        <v>2</v>
      </c>
      <c r="F52" s="68"/>
      <c r="G52" s="66"/>
      <c r="H52" s="67"/>
      <c r="I52" s="67"/>
      <c r="J52" s="68"/>
      <c r="K52" s="66"/>
      <c r="L52" s="67"/>
      <c r="M52" s="67"/>
      <c r="N52" s="68"/>
      <c r="O52" s="66"/>
      <c r="P52" s="67"/>
      <c r="Q52" s="67"/>
      <c r="R52" s="68"/>
      <c r="S52" s="64"/>
      <c r="U52" s="80"/>
      <c r="V52" s="80"/>
      <c r="W52" s="80"/>
      <c r="X52" s="80"/>
    </row>
    <row r="53" spans="1:30" ht="13.5" thickBot="1" x14ac:dyDescent="0.25">
      <c r="A53" s="1"/>
      <c r="B53" s="95">
        <f>B25</f>
        <v>0</v>
      </c>
      <c r="C53" s="66"/>
      <c r="D53" s="67"/>
      <c r="E53" s="67"/>
      <c r="F53" s="68"/>
      <c r="G53" s="66"/>
      <c r="H53" s="67"/>
      <c r="I53" s="67"/>
      <c r="J53" s="68"/>
      <c r="K53" s="66"/>
      <c r="L53" s="67"/>
      <c r="M53" s="67"/>
      <c r="N53" s="68"/>
      <c r="O53" s="66"/>
      <c r="P53" s="67"/>
      <c r="Q53" s="67"/>
      <c r="R53" s="68"/>
      <c r="S53" s="64"/>
      <c r="U53" s="80"/>
      <c r="V53" s="80"/>
      <c r="W53" s="80"/>
      <c r="X53" s="80"/>
    </row>
    <row r="54" spans="1:30" ht="13.5" thickBot="1" x14ac:dyDescent="0.25">
      <c r="A54" s="1"/>
      <c r="B54" s="69" t="s">
        <v>304</v>
      </c>
      <c r="C54" s="70">
        <f t="shared" ref="C54:R54" si="4">SUM(C31:C48)</f>
        <v>28</v>
      </c>
      <c r="D54" s="70">
        <f t="shared" si="4"/>
        <v>7</v>
      </c>
      <c r="E54" s="70">
        <f t="shared" si="4"/>
        <v>11</v>
      </c>
      <c r="F54" s="70">
        <f t="shared" si="4"/>
        <v>12</v>
      </c>
      <c r="G54" s="70">
        <f t="shared" si="4"/>
        <v>23</v>
      </c>
      <c r="H54" s="70">
        <f t="shared" si="4"/>
        <v>5</v>
      </c>
      <c r="I54" s="70">
        <f t="shared" si="4"/>
        <v>9</v>
      </c>
      <c r="J54" s="70">
        <f t="shared" si="4"/>
        <v>10</v>
      </c>
      <c r="K54" s="70">
        <f t="shared" si="4"/>
        <v>27</v>
      </c>
      <c r="L54" s="70">
        <f t="shared" si="4"/>
        <v>12</v>
      </c>
      <c r="M54" s="70">
        <f t="shared" si="4"/>
        <v>7</v>
      </c>
      <c r="N54" s="70">
        <f t="shared" si="4"/>
        <v>8</v>
      </c>
      <c r="O54" s="70">
        <f t="shared" si="4"/>
        <v>24</v>
      </c>
      <c r="P54" s="70">
        <f t="shared" si="4"/>
        <v>6</v>
      </c>
      <c r="Q54" s="70">
        <f t="shared" si="4"/>
        <v>5</v>
      </c>
      <c r="R54" s="70">
        <f t="shared" si="4"/>
        <v>15</v>
      </c>
      <c r="S54" s="64"/>
      <c r="U54" s="80"/>
      <c r="V54" s="80"/>
      <c r="W54" s="80"/>
      <c r="X54" s="80"/>
    </row>
    <row r="55" spans="1:30" ht="13.5" thickBot="1" x14ac:dyDescent="0.25">
      <c r="A55" s="1"/>
      <c r="B55" s="69" t="s">
        <v>305</v>
      </c>
      <c r="C55" s="71">
        <f>SUM(O27,C54)</f>
        <v>116</v>
      </c>
      <c r="D55" s="71">
        <f>SUM(P27,D54)</f>
        <v>26</v>
      </c>
      <c r="E55" s="71">
        <f>SUM(Q27,E54)</f>
        <v>50</v>
      </c>
      <c r="F55" s="71">
        <f>SUM(R27,F54)</f>
        <v>40</v>
      </c>
      <c r="G55" s="71">
        <f t="shared" ref="G55:R55" si="5">SUM(C55,G54)</f>
        <v>139</v>
      </c>
      <c r="H55" s="71">
        <f t="shared" si="5"/>
        <v>31</v>
      </c>
      <c r="I55" s="71">
        <f t="shared" si="5"/>
        <v>59</v>
      </c>
      <c r="J55" s="71">
        <f t="shared" si="5"/>
        <v>50</v>
      </c>
      <c r="K55" s="71">
        <f t="shared" si="5"/>
        <v>166</v>
      </c>
      <c r="L55" s="71">
        <f t="shared" si="5"/>
        <v>43</v>
      </c>
      <c r="M55" s="71">
        <f t="shared" si="5"/>
        <v>66</v>
      </c>
      <c r="N55" s="71">
        <f t="shared" si="5"/>
        <v>58</v>
      </c>
      <c r="O55" s="72">
        <f t="shared" si="5"/>
        <v>190</v>
      </c>
      <c r="P55" s="71">
        <f t="shared" si="5"/>
        <v>49</v>
      </c>
      <c r="Q55" s="71">
        <f t="shared" si="5"/>
        <v>71</v>
      </c>
      <c r="R55" s="73">
        <f t="shared" si="5"/>
        <v>73</v>
      </c>
      <c r="S55" s="96"/>
      <c r="U55" s="80"/>
      <c r="V55" s="80"/>
      <c r="W55" s="80"/>
      <c r="X55" s="80"/>
    </row>
    <row r="56" spans="1:30" ht="13.5" thickBot="1" x14ac:dyDescent="0.25">
      <c r="A56" s="74"/>
      <c r="B56" s="75" t="s">
        <v>306</v>
      </c>
      <c r="C56" s="76"/>
      <c r="D56" s="77"/>
      <c r="E56" s="77"/>
      <c r="F56" s="77"/>
      <c r="G56" s="76"/>
      <c r="H56" s="77"/>
      <c r="I56" s="77"/>
      <c r="J56" s="77"/>
      <c r="K56" s="76"/>
      <c r="L56" s="77"/>
      <c r="M56" s="77"/>
      <c r="N56" s="77"/>
      <c r="O56" s="76"/>
      <c r="P56" s="77"/>
      <c r="Q56" s="77"/>
      <c r="R56" s="97"/>
      <c r="S56" s="98"/>
      <c r="V56" s="99" t="s">
        <v>307</v>
      </c>
    </row>
    <row r="57" spans="1:30" ht="13.5" thickBot="1" x14ac:dyDescent="0.25">
      <c r="A57" s="43" t="s">
        <v>289</v>
      </c>
      <c r="B57" s="69" t="s">
        <v>290</v>
      </c>
      <c r="C57" s="186"/>
      <c r="D57" s="187"/>
      <c r="E57" s="188"/>
      <c r="F57" s="100"/>
      <c r="G57" s="186"/>
      <c r="H57" s="187"/>
      <c r="I57" s="188"/>
      <c r="J57" s="100"/>
      <c r="K57" s="186"/>
      <c r="L57" s="187"/>
      <c r="M57" s="189"/>
      <c r="N57" s="101"/>
      <c r="O57" s="102" t="s">
        <v>308</v>
      </c>
      <c r="P57" s="103"/>
      <c r="Q57" s="45"/>
      <c r="R57" s="104">
        <f>SUM(F1,J1,N1,R1,F29,J29,N29,R29,F57,J57,N57)</f>
        <v>63</v>
      </c>
      <c r="S57" s="105" t="s">
        <v>309</v>
      </c>
    </row>
    <row r="58" spans="1:30" ht="13.5" thickBot="1" x14ac:dyDescent="0.25">
      <c r="A58" s="47" t="s">
        <v>291</v>
      </c>
      <c r="B58" s="44" t="s">
        <v>292</v>
      </c>
      <c r="C58" s="48" t="s">
        <v>0</v>
      </c>
      <c r="D58" s="48" t="s">
        <v>1</v>
      </c>
      <c r="E58" s="48" t="s">
        <v>2</v>
      </c>
      <c r="F58" s="48" t="s">
        <v>3</v>
      </c>
      <c r="G58" s="48" t="s">
        <v>0</v>
      </c>
      <c r="H58" s="48" t="s">
        <v>1</v>
      </c>
      <c r="I58" s="48" t="s">
        <v>2</v>
      </c>
      <c r="J58" s="48" t="s">
        <v>3</v>
      </c>
      <c r="K58" s="48" t="s">
        <v>0</v>
      </c>
      <c r="L58" s="48" t="s">
        <v>310</v>
      </c>
      <c r="M58" s="48" t="s">
        <v>2</v>
      </c>
      <c r="N58" s="48" t="s">
        <v>3</v>
      </c>
      <c r="O58" s="43" t="s">
        <v>0</v>
      </c>
      <c r="P58" s="43" t="s">
        <v>1</v>
      </c>
      <c r="Q58" s="43" t="s">
        <v>2</v>
      </c>
      <c r="R58" s="43" t="s">
        <v>3</v>
      </c>
      <c r="S58" s="106" t="s">
        <v>311</v>
      </c>
      <c r="U58" s="2" t="s">
        <v>312</v>
      </c>
      <c r="V58" s="67" t="s">
        <v>313</v>
      </c>
      <c r="W58" s="107" t="s">
        <v>3</v>
      </c>
      <c r="X58" s="107" t="s">
        <v>314</v>
      </c>
      <c r="Y58" s="107" t="s">
        <v>315</v>
      </c>
      <c r="Z58" s="107" t="s">
        <v>316</v>
      </c>
      <c r="AA58" s="107" t="s">
        <v>372</v>
      </c>
      <c r="AB58" s="107" t="s">
        <v>316</v>
      </c>
      <c r="AC58" s="107" t="s">
        <v>317</v>
      </c>
      <c r="AD58" s="108" t="s">
        <v>318</v>
      </c>
    </row>
    <row r="59" spans="1:30" ht="13.5" thickTop="1" x14ac:dyDescent="0.2">
      <c r="A59" s="50" t="str">
        <f t="shared" ref="A59:A76" si="6">A3</f>
        <v>23</v>
      </c>
      <c r="B59" s="51" t="str">
        <f t="shared" ref="B59:B76" si="7">B31</f>
        <v>Andrew Greene</v>
      </c>
      <c r="C59" s="52"/>
      <c r="D59" s="53"/>
      <c r="E59" s="53"/>
      <c r="F59" s="54"/>
      <c r="G59" s="52"/>
      <c r="H59" s="53"/>
      <c r="I59" s="53"/>
      <c r="J59" s="54"/>
      <c r="K59" s="52"/>
      <c r="L59" s="53"/>
      <c r="M59" s="53"/>
      <c r="N59" s="54"/>
      <c r="O59" s="109">
        <f>SUM(C3,G3,K3,O3,C31,G31,K31,O31,C59,G59,K59)</f>
        <v>31</v>
      </c>
      <c r="P59" s="110">
        <f>SUM(D3,H3,L3,P3,D31,H31,L31,P31,D59,H59,L59)</f>
        <v>9</v>
      </c>
      <c r="Q59" s="110">
        <f>SUM(E3,I3,M3,Q3,E31,I31,M31,Q31,E59,I59,M59)</f>
        <v>10</v>
      </c>
      <c r="R59" s="111">
        <f>SUM(F3,J3,N3,R3,F31,J31,N31,R31,F59,J59,N59)</f>
        <v>46</v>
      </c>
      <c r="S59" s="112">
        <f>IF(O59=0,0,AVERAGE(P59/O59))</f>
        <v>0.29032258064516131</v>
      </c>
      <c r="U59" s="3" t="s">
        <v>340</v>
      </c>
      <c r="V59" s="51" t="s">
        <v>52</v>
      </c>
      <c r="W59" s="113">
        <v>46</v>
      </c>
      <c r="X59" s="113">
        <v>46</v>
      </c>
      <c r="Y59" s="114">
        <v>0.29032258064516131</v>
      </c>
      <c r="Z59" s="114" t="s">
        <v>260</v>
      </c>
      <c r="AA59" s="114">
        <v>5.75</v>
      </c>
      <c r="AB59" s="114" t="s">
        <v>260</v>
      </c>
      <c r="AC59" s="113">
        <v>8</v>
      </c>
      <c r="AD59" s="115">
        <v>0.29032258064516131</v>
      </c>
    </row>
    <row r="60" spans="1:30" x14ac:dyDescent="0.2">
      <c r="A60" s="50" t="str">
        <f t="shared" si="6"/>
        <v>3</v>
      </c>
      <c r="B60" s="51" t="str">
        <f t="shared" si="7"/>
        <v>Eric Scholz</v>
      </c>
      <c r="C60" s="52"/>
      <c r="D60" s="53"/>
      <c r="E60" s="53"/>
      <c r="F60" s="54"/>
      <c r="G60" s="52"/>
      <c r="H60" s="53"/>
      <c r="I60" s="53"/>
      <c r="J60" s="54"/>
      <c r="K60" s="52"/>
      <c r="L60" s="53"/>
      <c r="M60" s="53"/>
      <c r="N60" s="54"/>
      <c r="O60" s="66">
        <f t="shared" ref="O60:R75" si="8">SUM(C4,G4,K4,O4,C32,G32,K32,O32,C60,G60,K60)</f>
        <v>7</v>
      </c>
      <c r="P60" s="67">
        <f t="shared" si="8"/>
        <v>1</v>
      </c>
      <c r="Q60" s="67">
        <f t="shared" si="8"/>
        <v>3</v>
      </c>
      <c r="R60" s="68">
        <f t="shared" si="8"/>
        <v>0</v>
      </c>
      <c r="S60" s="116">
        <f t="shared" ref="S60:S76" si="9">IF(O60=0,0,AVERAGE(P60/O60))</f>
        <v>0.14285714285714285</v>
      </c>
      <c r="U60" s="3" t="s">
        <v>345</v>
      </c>
      <c r="V60" s="51" t="s">
        <v>139</v>
      </c>
      <c r="W60" s="113">
        <v>0</v>
      </c>
      <c r="X60" s="113" t="s">
        <v>373</v>
      </c>
      <c r="Y60" s="114">
        <v>0.14285714285714285</v>
      </c>
      <c r="Z60" s="114" t="s">
        <v>265</v>
      </c>
      <c r="AA60" s="114">
        <v>0</v>
      </c>
      <c r="AB60" s="114" t="s">
        <v>260</v>
      </c>
      <c r="AC60" s="113">
        <v>5</v>
      </c>
      <c r="AD60" s="115">
        <v>0.05</v>
      </c>
    </row>
    <row r="61" spans="1:30" x14ac:dyDescent="0.2">
      <c r="A61" s="50" t="str">
        <f t="shared" si="6"/>
        <v>21</v>
      </c>
      <c r="B61" s="51" t="str">
        <f t="shared" si="7"/>
        <v>Dan Greene</v>
      </c>
      <c r="C61" s="52"/>
      <c r="D61" s="53"/>
      <c r="E61" s="53"/>
      <c r="F61" s="54"/>
      <c r="G61" s="52"/>
      <c r="H61" s="53"/>
      <c r="I61" s="53"/>
      <c r="J61" s="54"/>
      <c r="K61" s="52"/>
      <c r="L61" s="53"/>
      <c r="M61" s="53"/>
      <c r="N61" s="54"/>
      <c r="O61" s="66">
        <f t="shared" si="8"/>
        <v>29</v>
      </c>
      <c r="P61" s="67">
        <f t="shared" si="8"/>
        <v>12</v>
      </c>
      <c r="Q61" s="67">
        <f t="shared" si="8"/>
        <v>7</v>
      </c>
      <c r="R61" s="68">
        <f t="shared" si="8"/>
        <v>10</v>
      </c>
      <c r="S61" s="116">
        <f t="shared" si="9"/>
        <v>0.41379310344827586</v>
      </c>
      <c r="U61" s="3" t="s">
        <v>343</v>
      </c>
      <c r="V61" s="51" t="s">
        <v>27</v>
      </c>
      <c r="W61" s="113">
        <v>10</v>
      </c>
      <c r="X61" s="113">
        <v>10</v>
      </c>
      <c r="Y61" s="114">
        <v>0.41379310344827586</v>
      </c>
      <c r="Z61" s="114" t="s">
        <v>260</v>
      </c>
      <c r="AA61" s="114">
        <v>1.25</v>
      </c>
      <c r="AB61" s="114" t="s">
        <v>260</v>
      </c>
      <c r="AC61" s="113">
        <v>8</v>
      </c>
      <c r="AD61" s="115">
        <v>0.41379310344827586</v>
      </c>
    </row>
    <row r="62" spans="1:30" x14ac:dyDescent="0.2">
      <c r="A62" s="50" t="str">
        <f t="shared" si="6"/>
        <v>32</v>
      </c>
      <c r="B62" s="51" t="str">
        <f t="shared" si="7"/>
        <v>Pete Trejo</v>
      </c>
      <c r="C62" s="52"/>
      <c r="D62" s="53"/>
      <c r="E62" s="53"/>
      <c r="F62" s="54"/>
      <c r="G62" s="52"/>
      <c r="H62" s="53"/>
      <c r="I62" s="53"/>
      <c r="J62" s="54"/>
      <c r="K62" s="52"/>
      <c r="L62" s="53"/>
      <c r="M62" s="53"/>
      <c r="N62" s="54"/>
      <c r="O62" s="66">
        <f t="shared" si="8"/>
        <v>32</v>
      </c>
      <c r="P62" s="67">
        <f t="shared" si="8"/>
        <v>9</v>
      </c>
      <c r="Q62" s="67">
        <f t="shared" si="8"/>
        <v>8</v>
      </c>
      <c r="R62" s="68">
        <f t="shared" si="8"/>
        <v>5</v>
      </c>
      <c r="S62" s="116">
        <f t="shared" si="9"/>
        <v>0.28125</v>
      </c>
      <c r="U62" s="3" t="s">
        <v>342</v>
      </c>
      <c r="V62" s="51" t="s">
        <v>58</v>
      </c>
      <c r="W62" s="113">
        <v>5</v>
      </c>
      <c r="X62" s="113">
        <v>5</v>
      </c>
      <c r="Y62" s="114">
        <v>0.28125</v>
      </c>
      <c r="Z62" s="114" t="s">
        <v>260</v>
      </c>
      <c r="AA62" s="114">
        <v>0.625</v>
      </c>
      <c r="AB62" s="114" t="s">
        <v>260</v>
      </c>
      <c r="AC62" s="113">
        <v>8</v>
      </c>
      <c r="AD62" s="115">
        <v>0.28125</v>
      </c>
    </row>
    <row r="63" spans="1:30" x14ac:dyDescent="0.2">
      <c r="A63" s="50" t="str">
        <f t="shared" si="6"/>
        <v>9</v>
      </c>
      <c r="B63" s="51" t="str">
        <f t="shared" si="7"/>
        <v>Harley Hall</v>
      </c>
      <c r="C63" s="52"/>
      <c r="D63" s="53"/>
      <c r="E63" s="53"/>
      <c r="F63" s="54"/>
      <c r="G63" s="52"/>
      <c r="H63" s="53"/>
      <c r="I63" s="53"/>
      <c r="J63" s="54"/>
      <c r="K63" s="52"/>
      <c r="L63" s="53"/>
      <c r="M63" s="53"/>
      <c r="N63" s="54"/>
      <c r="O63" s="66">
        <f t="shared" si="8"/>
        <v>10</v>
      </c>
      <c r="P63" s="67">
        <f t="shared" si="8"/>
        <v>0</v>
      </c>
      <c r="Q63" s="67">
        <f t="shared" si="8"/>
        <v>7</v>
      </c>
      <c r="R63" s="68">
        <f t="shared" si="8"/>
        <v>1</v>
      </c>
      <c r="S63" s="116">
        <f t="shared" si="9"/>
        <v>0</v>
      </c>
      <c r="U63" s="3" t="s">
        <v>294</v>
      </c>
      <c r="V63" s="51" t="s">
        <v>140</v>
      </c>
      <c r="W63" s="113">
        <v>1</v>
      </c>
      <c r="X63" s="113">
        <v>1</v>
      </c>
      <c r="Y63" s="114">
        <v>0</v>
      </c>
      <c r="Z63" s="114" t="s">
        <v>265</v>
      </c>
      <c r="AA63" s="114">
        <v>0.16666666666666666</v>
      </c>
      <c r="AB63" s="114" t="s">
        <v>260</v>
      </c>
      <c r="AC63" s="113">
        <v>6</v>
      </c>
      <c r="AD63" s="115">
        <v>0</v>
      </c>
    </row>
    <row r="64" spans="1:30" x14ac:dyDescent="0.2">
      <c r="A64" s="50" t="str">
        <f t="shared" si="6"/>
        <v>19</v>
      </c>
      <c r="B64" s="51" t="str">
        <f t="shared" si="7"/>
        <v>Mike Coughlin</v>
      </c>
      <c r="C64" s="52"/>
      <c r="D64" s="53"/>
      <c r="E64" s="53"/>
      <c r="F64" s="54"/>
      <c r="G64" s="52"/>
      <c r="H64" s="53"/>
      <c r="I64" s="53"/>
      <c r="J64" s="54"/>
      <c r="K64" s="52"/>
      <c r="L64" s="53"/>
      <c r="M64" s="53"/>
      <c r="N64" s="54"/>
      <c r="O64" s="66">
        <f t="shared" si="8"/>
        <v>30</v>
      </c>
      <c r="P64" s="67">
        <f t="shared" si="8"/>
        <v>6</v>
      </c>
      <c r="Q64" s="67">
        <f t="shared" si="8"/>
        <v>9</v>
      </c>
      <c r="R64" s="68">
        <f t="shared" si="8"/>
        <v>8</v>
      </c>
      <c r="S64" s="116">
        <f t="shared" si="9"/>
        <v>0.2</v>
      </c>
      <c r="U64" s="3" t="s">
        <v>359</v>
      </c>
      <c r="V64" s="51" t="s">
        <v>141</v>
      </c>
      <c r="W64" s="113">
        <v>8</v>
      </c>
      <c r="X64" s="113">
        <v>8</v>
      </c>
      <c r="Y64" s="114">
        <v>0.2</v>
      </c>
      <c r="Z64" s="114" t="s">
        <v>260</v>
      </c>
      <c r="AA64" s="114">
        <v>1</v>
      </c>
      <c r="AB64" s="114" t="s">
        <v>260</v>
      </c>
      <c r="AC64" s="113">
        <v>8</v>
      </c>
      <c r="AD64" s="115">
        <v>0.2</v>
      </c>
    </row>
    <row r="65" spans="1:30" x14ac:dyDescent="0.2">
      <c r="A65" s="50" t="str">
        <f t="shared" si="6"/>
        <v>36</v>
      </c>
      <c r="B65" s="51" t="str">
        <f t="shared" si="7"/>
        <v>Jennifer Boylan</v>
      </c>
      <c r="C65" s="52"/>
      <c r="D65" s="53"/>
      <c r="E65" s="53"/>
      <c r="F65" s="54"/>
      <c r="G65" s="52"/>
      <c r="H65" s="53"/>
      <c r="I65" s="53"/>
      <c r="J65" s="54"/>
      <c r="K65" s="52"/>
      <c r="L65" s="53"/>
      <c r="M65" s="53"/>
      <c r="N65" s="54"/>
      <c r="O65" s="66">
        <f t="shared" si="8"/>
        <v>12</v>
      </c>
      <c r="P65" s="67">
        <f t="shared" si="8"/>
        <v>4</v>
      </c>
      <c r="Q65" s="67">
        <f t="shared" si="8"/>
        <v>3</v>
      </c>
      <c r="R65" s="68">
        <f t="shared" si="8"/>
        <v>0</v>
      </c>
      <c r="S65" s="116">
        <f t="shared" si="9"/>
        <v>0.33333333333333331</v>
      </c>
      <c r="U65" s="3" t="s">
        <v>370</v>
      </c>
      <c r="V65" s="51" t="s">
        <v>92</v>
      </c>
      <c r="W65" s="113">
        <v>0</v>
      </c>
      <c r="X65" s="113" t="s">
        <v>373</v>
      </c>
      <c r="Y65" s="114">
        <v>0.33333333333333331</v>
      </c>
      <c r="Z65" s="114" t="s">
        <v>265</v>
      </c>
      <c r="AA65" s="114">
        <v>0</v>
      </c>
      <c r="AB65" s="114" t="s">
        <v>260</v>
      </c>
      <c r="AC65" s="113">
        <v>8</v>
      </c>
      <c r="AD65" s="115">
        <v>0.2</v>
      </c>
    </row>
    <row r="66" spans="1:30" x14ac:dyDescent="0.2">
      <c r="A66" s="50" t="str">
        <f t="shared" si="6"/>
        <v>14</v>
      </c>
      <c r="B66" s="51" t="str">
        <f t="shared" si="7"/>
        <v>Chris Padilla</v>
      </c>
      <c r="C66" s="52"/>
      <c r="D66" s="53"/>
      <c r="E66" s="53"/>
      <c r="F66" s="54"/>
      <c r="G66" s="52"/>
      <c r="H66" s="53"/>
      <c r="I66" s="53"/>
      <c r="J66" s="54"/>
      <c r="K66" s="52"/>
      <c r="L66" s="53"/>
      <c r="M66" s="53"/>
      <c r="N66" s="54"/>
      <c r="O66" s="66">
        <f t="shared" si="8"/>
        <v>29</v>
      </c>
      <c r="P66" s="67">
        <f t="shared" si="8"/>
        <v>7</v>
      </c>
      <c r="Q66" s="67">
        <f t="shared" si="8"/>
        <v>16</v>
      </c>
      <c r="R66" s="68">
        <f t="shared" si="8"/>
        <v>1</v>
      </c>
      <c r="S66" s="116">
        <f t="shared" si="9"/>
        <v>0.2413793103448276</v>
      </c>
      <c r="U66" s="3" t="s">
        <v>331</v>
      </c>
      <c r="V66" s="51" t="s">
        <v>190</v>
      </c>
      <c r="W66" s="113">
        <v>1</v>
      </c>
      <c r="X66" s="113">
        <v>1</v>
      </c>
      <c r="Y66" s="114">
        <v>0.2413793103448276</v>
      </c>
      <c r="Z66" s="114" t="s">
        <v>260</v>
      </c>
      <c r="AA66" s="114">
        <v>0.125</v>
      </c>
      <c r="AB66" s="114" t="s">
        <v>260</v>
      </c>
      <c r="AC66" s="113">
        <v>8</v>
      </c>
      <c r="AD66" s="115">
        <v>0.2413793103448276</v>
      </c>
    </row>
    <row r="67" spans="1:30" x14ac:dyDescent="0.2">
      <c r="A67" s="50" t="str">
        <f t="shared" si="6"/>
        <v>99</v>
      </c>
      <c r="B67" s="51" t="str">
        <f t="shared" si="7"/>
        <v>Sam Griswold</v>
      </c>
      <c r="C67" s="52"/>
      <c r="D67" s="53"/>
      <c r="E67" s="53"/>
      <c r="F67" s="54"/>
      <c r="G67" s="52"/>
      <c r="H67" s="53"/>
      <c r="I67" s="53"/>
      <c r="J67" s="54"/>
      <c r="K67" s="52"/>
      <c r="L67" s="53"/>
      <c r="M67" s="53"/>
      <c r="N67" s="54"/>
      <c r="O67" s="66">
        <f t="shared" si="8"/>
        <v>8</v>
      </c>
      <c r="P67" s="67">
        <f t="shared" si="8"/>
        <v>1</v>
      </c>
      <c r="Q67" s="67">
        <f t="shared" si="8"/>
        <v>6</v>
      </c>
      <c r="R67" s="68">
        <f t="shared" si="8"/>
        <v>2</v>
      </c>
      <c r="S67" s="116">
        <f t="shared" si="9"/>
        <v>0.125</v>
      </c>
      <c r="U67" s="3" t="s">
        <v>371</v>
      </c>
      <c r="V67" s="51" t="s">
        <v>191</v>
      </c>
      <c r="W67" s="113">
        <v>2</v>
      </c>
      <c r="X67" s="113">
        <v>2</v>
      </c>
      <c r="Y67" s="114">
        <v>0.125</v>
      </c>
      <c r="Z67" s="114" t="s">
        <v>265</v>
      </c>
      <c r="AA67" s="114">
        <v>0.66666666666666663</v>
      </c>
      <c r="AB67" s="114" t="s">
        <v>288</v>
      </c>
      <c r="AC67" s="113">
        <v>3</v>
      </c>
      <c r="AD67" s="115">
        <v>0.05</v>
      </c>
    </row>
    <row r="68" spans="1:30" x14ac:dyDescent="0.2">
      <c r="A68" s="50" t="str">
        <f t="shared" si="6"/>
        <v>18</v>
      </c>
      <c r="B68" s="51" t="str">
        <f t="shared" si="7"/>
        <v>Nic Waldron</v>
      </c>
      <c r="C68" s="52"/>
      <c r="D68" s="53"/>
      <c r="E68" s="53"/>
      <c r="F68" s="54"/>
      <c r="G68" s="52"/>
      <c r="H68" s="53"/>
      <c r="I68" s="53"/>
      <c r="J68" s="54"/>
      <c r="K68" s="52"/>
      <c r="L68" s="53"/>
      <c r="M68" s="53"/>
      <c r="N68" s="54"/>
      <c r="O68" s="66">
        <f t="shared" si="8"/>
        <v>2</v>
      </c>
      <c r="P68" s="67">
        <f t="shared" si="8"/>
        <v>0</v>
      </c>
      <c r="Q68" s="67">
        <f t="shared" si="8"/>
        <v>2</v>
      </c>
      <c r="R68" s="68">
        <f t="shared" si="8"/>
        <v>0</v>
      </c>
      <c r="S68" s="116">
        <f t="shared" si="9"/>
        <v>0</v>
      </c>
      <c r="U68" s="3" t="s">
        <v>346</v>
      </c>
      <c r="V68" s="51" t="s">
        <v>192</v>
      </c>
      <c r="W68" s="113">
        <v>0</v>
      </c>
      <c r="X68" s="113" t="s">
        <v>373</v>
      </c>
      <c r="Y68" s="114">
        <v>0</v>
      </c>
      <c r="Z68" s="114" t="s">
        <v>265</v>
      </c>
      <c r="AA68" s="114">
        <v>0</v>
      </c>
      <c r="AB68" s="114" t="s">
        <v>288</v>
      </c>
      <c r="AC68" s="113">
        <v>3</v>
      </c>
      <c r="AD68" s="115">
        <v>0</v>
      </c>
    </row>
    <row r="69" spans="1:30" x14ac:dyDescent="0.2">
      <c r="A69" s="50">
        <f t="shared" si="6"/>
        <v>0</v>
      </c>
      <c r="B69" s="51">
        <f t="shared" si="7"/>
        <v>0</v>
      </c>
      <c r="C69" s="52"/>
      <c r="D69" s="53"/>
      <c r="E69" s="53"/>
      <c r="F69" s="54"/>
      <c r="G69" s="52"/>
      <c r="H69" s="53"/>
      <c r="I69" s="53"/>
      <c r="J69" s="54"/>
      <c r="K69" s="52"/>
      <c r="L69" s="53"/>
      <c r="M69" s="53"/>
      <c r="N69" s="54"/>
      <c r="O69" s="66">
        <f t="shared" si="8"/>
        <v>0</v>
      </c>
      <c r="P69" s="67">
        <f t="shared" si="8"/>
        <v>0</v>
      </c>
      <c r="Q69" s="67">
        <f t="shared" si="8"/>
        <v>0</v>
      </c>
      <c r="R69" s="68">
        <f t="shared" si="8"/>
        <v>0</v>
      </c>
      <c r="S69" s="116">
        <f t="shared" si="9"/>
        <v>0</v>
      </c>
      <c r="U69" s="3">
        <v>0</v>
      </c>
      <c r="V69" s="51">
        <v>0</v>
      </c>
      <c r="W69" s="113">
        <v>0</v>
      </c>
      <c r="X69" s="113" t="s">
        <v>373</v>
      </c>
      <c r="Y69" s="114">
        <v>0</v>
      </c>
      <c r="Z69" s="114" t="s">
        <v>265</v>
      </c>
      <c r="AA69" s="114">
        <v>0</v>
      </c>
      <c r="AB69" s="114" t="s">
        <v>288</v>
      </c>
      <c r="AC69" s="113">
        <v>0</v>
      </c>
      <c r="AD69" s="115">
        <v>0</v>
      </c>
    </row>
    <row r="70" spans="1:30" x14ac:dyDescent="0.2">
      <c r="A70" s="50">
        <f t="shared" si="6"/>
        <v>0</v>
      </c>
      <c r="B70" s="51">
        <f t="shared" si="7"/>
        <v>0</v>
      </c>
      <c r="C70" s="52"/>
      <c r="D70" s="53"/>
      <c r="E70" s="53"/>
      <c r="F70" s="54"/>
      <c r="G70" s="52"/>
      <c r="H70" s="53"/>
      <c r="I70" s="53"/>
      <c r="J70" s="54"/>
      <c r="K70" s="52"/>
      <c r="L70" s="53"/>
      <c r="M70" s="53"/>
      <c r="N70" s="54"/>
      <c r="O70" s="117">
        <f t="shared" si="8"/>
        <v>0</v>
      </c>
      <c r="P70" s="118">
        <f t="shared" si="8"/>
        <v>0</v>
      </c>
      <c r="Q70" s="118">
        <f t="shared" si="8"/>
        <v>0</v>
      </c>
      <c r="R70" s="119">
        <f t="shared" si="8"/>
        <v>0</v>
      </c>
      <c r="S70" s="116">
        <f t="shared" si="9"/>
        <v>0</v>
      </c>
      <c r="U70" s="3">
        <v>0</v>
      </c>
      <c r="V70" s="51">
        <v>0</v>
      </c>
      <c r="W70" s="113">
        <v>0</v>
      </c>
      <c r="X70" s="113" t="s">
        <v>373</v>
      </c>
      <c r="Y70" s="114">
        <v>0</v>
      </c>
      <c r="Z70" s="114" t="s">
        <v>265</v>
      </c>
      <c r="AA70" s="114">
        <v>0</v>
      </c>
      <c r="AB70" s="114" t="s">
        <v>288</v>
      </c>
      <c r="AC70" s="113">
        <v>0</v>
      </c>
      <c r="AD70" s="115">
        <v>0</v>
      </c>
    </row>
    <row r="71" spans="1:30" x14ac:dyDescent="0.2">
      <c r="A71" s="50">
        <f t="shared" si="6"/>
        <v>0</v>
      </c>
      <c r="B71" s="51">
        <f t="shared" si="7"/>
        <v>0</v>
      </c>
      <c r="C71" s="52"/>
      <c r="D71" s="53"/>
      <c r="E71" s="53"/>
      <c r="F71" s="54"/>
      <c r="G71" s="52"/>
      <c r="H71" s="53"/>
      <c r="I71" s="53"/>
      <c r="J71" s="54"/>
      <c r="K71" s="52"/>
      <c r="L71" s="53"/>
      <c r="M71" s="53"/>
      <c r="N71" s="89"/>
      <c r="O71" s="66">
        <f t="shared" si="8"/>
        <v>0</v>
      </c>
      <c r="P71" s="67">
        <f t="shared" si="8"/>
        <v>0</v>
      </c>
      <c r="Q71" s="67">
        <f t="shared" si="8"/>
        <v>0</v>
      </c>
      <c r="R71" s="68">
        <f t="shared" si="8"/>
        <v>0</v>
      </c>
      <c r="S71" s="116">
        <f t="shared" si="9"/>
        <v>0</v>
      </c>
      <c r="U71" s="3">
        <v>0</v>
      </c>
      <c r="V71" s="51">
        <v>0</v>
      </c>
      <c r="W71" s="113">
        <v>0</v>
      </c>
      <c r="X71" s="113" t="s">
        <v>373</v>
      </c>
      <c r="Y71" s="114">
        <v>0</v>
      </c>
      <c r="Z71" s="114" t="s">
        <v>265</v>
      </c>
      <c r="AA71" s="114">
        <v>0</v>
      </c>
      <c r="AB71" s="114" t="s">
        <v>288</v>
      </c>
      <c r="AC71" s="113">
        <v>0</v>
      </c>
      <c r="AD71" s="115">
        <v>0</v>
      </c>
    </row>
    <row r="72" spans="1:30" x14ac:dyDescent="0.2">
      <c r="A72" s="50">
        <f t="shared" si="6"/>
        <v>0</v>
      </c>
      <c r="B72" s="51">
        <f t="shared" si="7"/>
        <v>0</v>
      </c>
      <c r="C72" s="52"/>
      <c r="D72" s="53"/>
      <c r="E72" s="53"/>
      <c r="F72" s="54"/>
      <c r="G72" s="52"/>
      <c r="H72" s="53"/>
      <c r="I72" s="53"/>
      <c r="J72" s="54"/>
      <c r="K72" s="52"/>
      <c r="L72" s="53"/>
      <c r="M72" s="53"/>
      <c r="N72" s="89"/>
      <c r="O72" s="66">
        <f t="shared" si="8"/>
        <v>0</v>
      </c>
      <c r="P72" s="67">
        <f t="shared" si="8"/>
        <v>0</v>
      </c>
      <c r="Q72" s="67">
        <f t="shared" si="8"/>
        <v>0</v>
      </c>
      <c r="R72" s="68">
        <f t="shared" si="8"/>
        <v>0</v>
      </c>
      <c r="S72" s="116">
        <f t="shared" si="9"/>
        <v>0</v>
      </c>
      <c r="U72" s="3">
        <v>0</v>
      </c>
      <c r="V72" s="51">
        <v>0</v>
      </c>
      <c r="W72" s="113">
        <v>0</v>
      </c>
      <c r="X72" s="113" t="s">
        <v>373</v>
      </c>
      <c r="Y72" s="114">
        <v>0</v>
      </c>
      <c r="Z72" s="114" t="s">
        <v>265</v>
      </c>
      <c r="AA72" s="114">
        <v>0</v>
      </c>
      <c r="AB72" s="114" t="s">
        <v>288</v>
      </c>
      <c r="AC72" s="113">
        <v>0</v>
      </c>
      <c r="AD72" s="115">
        <v>0</v>
      </c>
    </row>
    <row r="73" spans="1:30" x14ac:dyDescent="0.2">
      <c r="A73" s="50">
        <f t="shared" si="6"/>
        <v>0</v>
      </c>
      <c r="B73" s="51">
        <f t="shared" si="7"/>
        <v>0</v>
      </c>
      <c r="C73" s="52"/>
      <c r="D73" s="53"/>
      <c r="E73" s="53"/>
      <c r="F73" s="54"/>
      <c r="G73" s="52"/>
      <c r="H73" s="53"/>
      <c r="I73" s="53"/>
      <c r="J73" s="54"/>
      <c r="K73" s="52"/>
      <c r="L73" s="53"/>
      <c r="M73" s="53"/>
      <c r="N73" s="54"/>
      <c r="O73" s="66">
        <f t="shared" si="8"/>
        <v>0</v>
      </c>
      <c r="P73" s="67">
        <f t="shared" si="8"/>
        <v>0</v>
      </c>
      <c r="Q73" s="67">
        <f t="shared" si="8"/>
        <v>0</v>
      </c>
      <c r="R73" s="68">
        <f t="shared" si="8"/>
        <v>0</v>
      </c>
      <c r="S73" s="116">
        <f t="shared" si="9"/>
        <v>0</v>
      </c>
      <c r="U73" s="3">
        <v>0</v>
      </c>
      <c r="V73" s="51">
        <v>0</v>
      </c>
      <c r="W73" s="113">
        <v>0</v>
      </c>
      <c r="X73" s="113" t="s">
        <v>373</v>
      </c>
      <c r="Y73" s="114">
        <v>0</v>
      </c>
      <c r="Z73" s="114" t="s">
        <v>265</v>
      </c>
      <c r="AA73" s="114">
        <v>0</v>
      </c>
      <c r="AB73" s="114" t="s">
        <v>288</v>
      </c>
      <c r="AC73" s="113">
        <v>0</v>
      </c>
      <c r="AD73" s="115">
        <v>0</v>
      </c>
    </row>
    <row r="74" spans="1:30" x14ac:dyDescent="0.2">
      <c r="A74" s="50">
        <f t="shared" si="6"/>
        <v>0</v>
      </c>
      <c r="B74" s="51">
        <f t="shared" si="7"/>
        <v>0</v>
      </c>
      <c r="C74" s="120"/>
      <c r="D74" s="121"/>
      <c r="E74" s="121"/>
      <c r="F74" s="122"/>
      <c r="G74" s="120"/>
      <c r="H74" s="121"/>
      <c r="I74" s="121"/>
      <c r="J74" s="122"/>
      <c r="K74" s="120"/>
      <c r="L74" s="121"/>
      <c r="M74" s="121"/>
      <c r="N74" s="122"/>
      <c r="O74" s="66">
        <f t="shared" si="8"/>
        <v>0</v>
      </c>
      <c r="P74" s="67">
        <f t="shared" si="8"/>
        <v>0</v>
      </c>
      <c r="Q74" s="67">
        <f t="shared" si="8"/>
        <v>0</v>
      </c>
      <c r="R74" s="68">
        <f t="shared" si="8"/>
        <v>0</v>
      </c>
      <c r="S74" s="116">
        <f t="shared" si="9"/>
        <v>0</v>
      </c>
      <c r="U74" s="3">
        <v>0</v>
      </c>
      <c r="V74" s="51">
        <v>0</v>
      </c>
      <c r="W74" s="113">
        <v>0</v>
      </c>
      <c r="X74" s="113" t="s">
        <v>373</v>
      </c>
      <c r="Y74" s="114">
        <v>0</v>
      </c>
      <c r="Z74" s="114" t="s">
        <v>265</v>
      </c>
      <c r="AA74" s="114">
        <v>0</v>
      </c>
      <c r="AB74" s="114" t="s">
        <v>288</v>
      </c>
      <c r="AC74" s="113">
        <v>0</v>
      </c>
      <c r="AD74" s="115">
        <v>0</v>
      </c>
    </row>
    <row r="75" spans="1:30" x14ac:dyDescent="0.2">
      <c r="A75" s="50">
        <f t="shared" si="6"/>
        <v>0</v>
      </c>
      <c r="B75" s="51">
        <f t="shared" si="7"/>
        <v>0</v>
      </c>
      <c r="C75" s="52"/>
      <c r="D75" s="53"/>
      <c r="E75" s="53"/>
      <c r="F75" s="54"/>
      <c r="G75" s="52"/>
      <c r="H75" s="53"/>
      <c r="I75" s="53"/>
      <c r="J75" s="54"/>
      <c r="K75" s="52"/>
      <c r="L75" s="53"/>
      <c r="M75" s="53"/>
      <c r="N75" s="89"/>
      <c r="O75" s="66">
        <f t="shared" si="8"/>
        <v>0</v>
      </c>
      <c r="P75" s="67">
        <f t="shared" si="8"/>
        <v>0</v>
      </c>
      <c r="Q75" s="67">
        <f t="shared" si="8"/>
        <v>0</v>
      </c>
      <c r="R75" s="68">
        <f t="shared" si="8"/>
        <v>0</v>
      </c>
      <c r="S75" s="116">
        <f t="shared" si="9"/>
        <v>0</v>
      </c>
      <c r="U75" s="3">
        <v>0</v>
      </c>
      <c r="V75" s="51">
        <v>0</v>
      </c>
      <c r="W75" s="113">
        <v>0</v>
      </c>
      <c r="X75" s="113" t="s">
        <v>373</v>
      </c>
      <c r="Y75" s="114">
        <v>0</v>
      </c>
      <c r="Z75" s="114" t="s">
        <v>265</v>
      </c>
      <c r="AA75" s="114">
        <v>0</v>
      </c>
      <c r="AB75" s="114" t="s">
        <v>288</v>
      </c>
      <c r="AC75" s="113">
        <v>0</v>
      </c>
      <c r="AD75" s="115">
        <v>0</v>
      </c>
    </row>
    <row r="76" spans="1:30" x14ac:dyDescent="0.2">
      <c r="A76" s="50">
        <f t="shared" si="6"/>
        <v>0</v>
      </c>
      <c r="B76" s="51">
        <f t="shared" si="7"/>
        <v>0</v>
      </c>
      <c r="C76" s="52"/>
      <c r="D76" s="53"/>
      <c r="E76" s="53"/>
      <c r="F76" s="54"/>
      <c r="G76" s="52"/>
      <c r="H76" s="53"/>
      <c r="I76" s="53"/>
      <c r="J76" s="54"/>
      <c r="K76" s="52"/>
      <c r="L76" s="53"/>
      <c r="M76" s="53"/>
      <c r="N76" s="89"/>
      <c r="O76" s="66">
        <f t="shared" ref="O76:R76" si="10">SUM(C20,G20,K20,O20,C48,G48,K48,O48,C76,G76,K76)</f>
        <v>0</v>
      </c>
      <c r="P76" s="67">
        <f t="shared" si="10"/>
        <v>0</v>
      </c>
      <c r="Q76" s="67">
        <f t="shared" si="10"/>
        <v>0</v>
      </c>
      <c r="R76" s="68">
        <f t="shared" si="10"/>
        <v>0</v>
      </c>
      <c r="S76" s="116">
        <f t="shared" si="9"/>
        <v>0</v>
      </c>
      <c r="U76" s="3">
        <v>0</v>
      </c>
      <c r="V76" s="51">
        <v>0</v>
      </c>
      <c r="W76" s="113">
        <v>0</v>
      </c>
      <c r="X76" s="113" t="s">
        <v>373</v>
      </c>
      <c r="Y76" s="114">
        <v>0</v>
      </c>
      <c r="Z76" s="114" t="s">
        <v>265</v>
      </c>
      <c r="AA76" s="114">
        <v>0</v>
      </c>
      <c r="AB76" s="114" t="s">
        <v>288</v>
      </c>
      <c r="AC76" s="113">
        <v>0</v>
      </c>
      <c r="AD76" s="115">
        <v>0</v>
      </c>
    </row>
    <row r="77" spans="1:30" ht="13.5" thickBot="1" x14ac:dyDescent="0.25">
      <c r="A77" s="50"/>
      <c r="B77" s="56"/>
      <c r="C77" s="57"/>
      <c r="D77" s="58"/>
      <c r="E77" s="58"/>
      <c r="F77" s="59"/>
      <c r="G77" s="57"/>
      <c r="H77" s="58"/>
      <c r="I77" s="58"/>
      <c r="J77" s="59"/>
      <c r="K77" s="57"/>
      <c r="L77" s="58"/>
      <c r="M77" s="58"/>
      <c r="N77" s="92"/>
      <c r="O77" s="123"/>
      <c r="P77" s="124"/>
      <c r="Q77" s="124"/>
      <c r="R77" s="125"/>
      <c r="S77" s="126"/>
      <c r="V77" s="127"/>
      <c r="W77" s="128"/>
      <c r="X77" s="128"/>
      <c r="Y77" s="129"/>
      <c r="Z77" s="129"/>
      <c r="AA77" s="129"/>
      <c r="AB77" s="129"/>
      <c r="AC77" s="130"/>
    </row>
    <row r="78" spans="1:30" x14ac:dyDescent="0.2">
      <c r="A78" s="1" t="s">
        <v>4</v>
      </c>
      <c r="B78" s="131" t="str">
        <f>B50</f>
        <v>Scott Logan</v>
      </c>
      <c r="C78" s="132"/>
      <c r="D78" s="133"/>
      <c r="E78" s="133"/>
      <c r="F78" s="134"/>
      <c r="G78" s="132"/>
      <c r="H78" s="133"/>
      <c r="I78" s="133"/>
      <c r="J78" s="134"/>
      <c r="K78" s="132"/>
      <c r="L78" s="133"/>
      <c r="M78" s="133"/>
      <c r="N78" s="134"/>
      <c r="O78" s="73">
        <f t="shared" ref="O78:Q81" si="11">SUM(C22,G22,K22,O22,C50,G50,K50,O50,C78,G78,K78)</f>
        <v>47</v>
      </c>
      <c r="P78" s="62">
        <f t="shared" si="11"/>
        <v>14</v>
      </c>
      <c r="Q78" s="135">
        <f t="shared" si="11"/>
        <v>22</v>
      </c>
      <c r="R78" s="136"/>
      <c r="S78" s="137">
        <f>SUM(Q78/O78)</f>
        <v>0.46808510638297873</v>
      </c>
      <c r="V78" s="67" t="s">
        <v>319</v>
      </c>
      <c r="W78" s="113">
        <v>73</v>
      </c>
      <c r="X78" s="113">
        <v>73</v>
      </c>
      <c r="Y78" s="130"/>
      <c r="Z78" s="130"/>
      <c r="AA78" s="130"/>
      <c r="AB78" s="130"/>
      <c r="AC78" s="39"/>
    </row>
    <row r="79" spans="1:30" x14ac:dyDescent="0.2">
      <c r="A79" s="28"/>
      <c r="B79" s="138" t="str">
        <f>B51</f>
        <v>Daniel Greene</v>
      </c>
      <c r="C79" s="52"/>
      <c r="D79" s="53"/>
      <c r="E79" s="53"/>
      <c r="F79" s="54"/>
      <c r="G79" s="52"/>
      <c r="H79" s="53"/>
      <c r="I79" s="53"/>
      <c r="J79" s="54"/>
      <c r="K79" s="52"/>
      <c r="L79" s="53"/>
      <c r="M79" s="53"/>
      <c r="N79" s="54"/>
      <c r="O79" s="66">
        <f t="shared" si="11"/>
        <v>132</v>
      </c>
      <c r="P79" s="67">
        <f t="shared" si="11"/>
        <v>35</v>
      </c>
      <c r="Q79" s="67">
        <f t="shared" si="11"/>
        <v>40</v>
      </c>
      <c r="R79" s="68"/>
      <c r="S79" s="139">
        <f>SUM(Q79/O79)</f>
        <v>0.30303030303030304</v>
      </c>
      <c r="V79" s="40" t="s">
        <v>320</v>
      </c>
      <c r="W79" s="39"/>
      <c r="X79" s="39"/>
      <c r="Y79" s="140">
        <v>0.41379310344827586</v>
      </c>
      <c r="Z79" s="140"/>
      <c r="AA79" s="140">
        <v>5.75</v>
      </c>
      <c r="AB79" s="140"/>
      <c r="AC79" s="39"/>
    </row>
    <row r="80" spans="1:30" x14ac:dyDescent="0.2">
      <c r="A80" s="28"/>
      <c r="B80" s="138" t="str">
        <f>B52</f>
        <v>Travis Means</v>
      </c>
      <c r="C80" s="52"/>
      <c r="D80" s="53"/>
      <c r="E80" s="53"/>
      <c r="F80" s="54"/>
      <c r="G80" s="52"/>
      <c r="H80" s="53"/>
      <c r="I80" s="53"/>
      <c r="J80" s="54"/>
      <c r="K80" s="52"/>
      <c r="L80" s="53"/>
      <c r="M80" s="53"/>
      <c r="N80" s="54"/>
      <c r="O80" s="66">
        <f t="shared" si="11"/>
        <v>11</v>
      </c>
      <c r="P80" s="67">
        <f t="shared" si="11"/>
        <v>0</v>
      </c>
      <c r="Q80" s="67">
        <f t="shared" si="11"/>
        <v>9</v>
      </c>
      <c r="R80" s="68"/>
      <c r="S80" s="139">
        <f>SUM(Q80/O80)</f>
        <v>0.81818181818181823</v>
      </c>
      <c r="V80" s="40"/>
      <c r="W80" s="39"/>
      <c r="X80" s="39"/>
      <c r="Y80" s="140"/>
      <c r="Z80" s="140"/>
      <c r="AA80" s="140"/>
      <c r="AB80" s="140"/>
      <c r="AC80" s="39"/>
    </row>
    <row r="81" spans="1:29" ht="13.5" thickBot="1" x14ac:dyDescent="0.25">
      <c r="A81" s="28"/>
      <c r="B81" s="138">
        <f>B53</f>
        <v>0</v>
      </c>
      <c r="C81" s="141"/>
      <c r="D81" s="142"/>
      <c r="E81" s="142"/>
      <c r="F81" s="143"/>
      <c r="G81" s="141"/>
      <c r="H81" s="142"/>
      <c r="I81" s="142"/>
      <c r="J81" s="143"/>
      <c r="K81" s="141"/>
      <c r="L81" s="142"/>
      <c r="M81" s="142"/>
      <c r="N81" s="143"/>
      <c r="O81" s="144">
        <f t="shared" si="11"/>
        <v>0</v>
      </c>
      <c r="P81" s="145">
        <f t="shared" si="11"/>
        <v>0</v>
      </c>
      <c r="Q81" s="145">
        <f t="shared" si="11"/>
        <v>0</v>
      </c>
      <c r="R81" s="146"/>
      <c r="S81" s="147" t="e">
        <f>SUM(Q81/O81)</f>
        <v>#DIV/0!</v>
      </c>
      <c r="V81" s="40"/>
      <c r="W81" s="39"/>
      <c r="X81" s="39"/>
      <c r="Y81" s="140"/>
      <c r="Z81" s="140"/>
      <c r="AA81" s="140"/>
      <c r="AB81" s="140"/>
      <c r="AC81" s="39"/>
    </row>
    <row r="82" spans="1:29" ht="13.5" thickBot="1" x14ac:dyDescent="0.25">
      <c r="A82" s="1"/>
      <c r="B82" s="69" t="s">
        <v>304</v>
      </c>
      <c r="C82" s="70">
        <f t="shared" ref="C82:R82" si="12">SUM(C59:C76)</f>
        <v>0</v>
      </c>
      <c r="D82" s="70">
        <f t="shared" si="12"/>
        <v>0</v>
      </c>
      <c r="E82" s="70">
        <f t="shared" si="12"/>
        <v>0</v>
      </c>
      <c r="F82" s="70">
        <f t="shared" si="12"/>
        <v>0</v>
      </c>
      <c r="G82" s="70">
        <f t="shared" si="12"/>
        <v>0</v>
      </c>
      <c r="H82" s="70">
        <f t="shared" si="12"/>
        <v>0</v>
      </c>
      <c r="I82" s="70">
        <f t="shared" si="12"/>
        <v>0</v>
      </c>
      <c r="J82" s="70">
        <f t="shared" si="12"/>
        <v>0</v>
      </c>
      <c r="K82" s="70">
        <f t="shared" si="12"/>
        <v>0</v>
      </c>
      <c r="L82" s="70">
        <f t="shared" si="12"/>
        <v>0</v>
      </c>
      <c r="M82" s="70">
        <f t="shared" si="12"/>
        <v>0</v>
      </c>
      <c r="N82" s="70">
        <f t="shared" si="12"/>
        <v>0</v>
      </c>
      <c r="O82" s="70">
        <f t="shared" si="12"/>
        <v>190</v>
      </c>
      <c r="P82" s="70">
        <f t="shared" si="12"/>
        <v>49</v>
      </c>
      <c r="Q82" s="70">
        <f t="shared" si="12"/>
        <v>71</v>
      </c>
      <c r="R82" s="70">
        <f t="shared" si="12"/>
        <v>73</v>
      </c>
      <c r="S82" s="148">
        <f>AVERAGE(P82/O82)</f>
        <v>0.25789473684210529</v>
      </c>
      <c r="Y82" s="39"/>
      <c r="Z82" s="39"/>
    </row>
    <row r="83" spans="1:29" ht="13.5" thickBot="1" x14ac:dyDescent="0.25">
      <c r="A83" s="1"/>
      <c r="B83" s="69" t="s">
        <v>305</v>
      </c>
      <c r="C83" s="70">
        <f>SUM(O55,C82)</f>
        <v>190</v>
      </c>
      <c r="D83" s="70">
        <f>SUM(P55,D82)</f>
        <v>49</v>
      </c>
      <c r="E83" s="70">
        <f>SUM(Q55,E82)</f>
        <v>71</v>
      </c>
      <c r="F83" s="70">
        <f>SUM(R55,F82)</f>
        <v>73</v>
      </c>
      <c r="G83" s="70">
        <f t="shared" ref="G83:M83" si="13">SUM(C83,G82)</f>
        <v>190</v>
      </c>
      <c r="H83" s="70">
        <f t="shared" si="13"/>
        <v>49</v>
      </c>
      <c r="I83" s="70">
        <f t="shared" si="13"/>
        <v>71</v>
      </c>
      <c r="J83" s="70">
        <f t="shared" si="13"/>
        <v>73</v>
      </c>
      <c r="K83" s="70">
        <f t="shared" si="13"/>
        <v>190</v>
      </c>
      <c r="L83" s="70">
        <f t="shared" si="13"/>
        <v>49</v>
      </c>
      <c r="M83" s="70">
        <f t="shared" si="13"/>
        <v>71</v>
      </c>
      <c r="N83" s="70">
        <f>SUM(AA27,N82)</f>
        <v>0</v>
      </c>
      <c r="O83" s="149"/>
      <c r="P83" s="150"/>
      <c r="Q83" s="150"/>
      <c r="R83" s="150"/>
      <c r="S83" s="151"/>
      <c r="Y83" s="39"/>
      <c r="Z83" s="39"/>
      <c r="AC83" s="39"/>
    </row>
    <row r="84" spans="1:29" ht="13.5" thickBot="1" x14ac:dyDescent="0.25">
      <c r="B84" s="101" t="s">
        <v>306</v>
      </c>
      <c r="C84" s="152"/>
      <c r="D84" s="153"/>
      <c r="E84" s="153"/>
      <c r="F84" s="154"/>
      <c r="G84" s="152"/>
      <c r="H84" s="153"/>
      <c r="I84" s="153"/>
      <c r="J84" s="154"/>
      <c r="K84" s="152"/>
      <c r="L84" s="153"/>
      <c r="M84" s="153"/>
      <c r="N84" s="154"/>
      <c r="O84" s="152"/>
      <c r="P84" s="153"/>
      <c r="Q84" s="153">
        <f>SUM(E28,I28,M28,Q28,E56,I56,M56,Q56,E84,I84,M84)</f>
        <v>0</v>
      </c>
      <c r="R84" s="154"/>
      <c r="S84" s="24">
        <f>1-(P82/(O82-Q82))</f>
        <v>0.58823529411764708</v>
      </c>
      <c r="V84" s="190" t="s">
        <v>321</v>
      </c>
      <c r="W84" s="191"/>
      <c r="X84" s="192"/>
      <c r="Y84" s="39"/>
      <c r="Z84" s="39"/>
      <c r="AA84" s="155" t="s">
        <v>322</v>
      </c>
      <c r="AB84" s="155"/>
      <c r="AC84" s="39"/>
    </row>
    <row r="85" spans="1:29" x14ac:dyDescent="0.2">
      <c r="V85" s="156" t="s">
        <v>323</v>
      </c>
      <c r="W85" s="130"/>
      <c r="X85" s="157"/>
      <c r="Y85" s="39"/>
      <c r="Z85" s="39"/>
      <c r="AA85" s="155" t="s">
        <v>324</v>
      </c>
      <c r="AB85" s="155"/>
      <c r="AC85" s="39"/>
    </row>
    <row r="86" spans="1:29" x14ac:dyDescent="0.2">
      <c r="A86" s="40" t="s">
        <v>325</v>
      </c>
      <c r="C86" s="53">
        <f>MAX(AC59:AC76)</f>
        <v>8</v>
      </c>
      <c r="E86" s="155" t="s">
        <v>326</v>
      </c>
      <c r="V86" s="156" t="s">
        <v>327</v>
      </c>
      <c r="W86" s="130" t="s">
        <v>282</v>
      </c>
      <c r="X86" s="158">
        <v>0.53191489361702127</v>
      </c>
      <c r="Y86" s="39" t="s">
        <v>279</v>
      </c>
      <c r="Z86" s="39"/>
      <c r="AA86" s="155" t="s">
        <v>328</v>
      </c>
      <c r="AB86" s="155"/>
      <c r="AC86" s="39"/>
    </row>
    <row r="87" spans="1:29" x14ac:dyDescent="0.2">
      <c r="E87" s="155"/>
      <c r="V87" s="156" t="s">
        <v>327</v>
      </c>
      <c r="W87" s="130" t="s">
        <v>269</v>
      </c>
      <c r="X87" s="159">
        <v>0.69696969696969702</v>
      </c>
      <c r="Y87" s="39" t="s">
        <v>260</v>
      </c>
      <c r="Z87" s="39"/>
      <c r="AA87" s="39"/>
      <c r="AB87" s="39"/>
      <c r="AC87" s="39"/>
    </row>
    <row r="88" spans="1:29" x14ac:dyDescent="0.2">
      <c r="V88" s="156" t="s">
        <v>327</v>
      </c>
      <c r="W88" s="130" t="s">
        <v>286</v>
      </c>
      <c r="X88" s="159">
        <v>0.18181818181818177</v>
      </c>
      <c r="Y88" s="39" t="s">
        <v>279</v>
      </c>
    </row>
    <row r="89" spans="1:29" x14ac:dyDescent="0.2">
      <c r="V89" s="160" t="s">
        <v>327</v>
      </c>
      <c r="W89" s="161">
        <v>0</v>
      </c>
      <c r="X89" s="162" t="e">
        <v>#DIV/0!</v>
      </c>
      <c r="Y89" s="39" t="s">
        <v>279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17" priority="5" stopIfTrue="1" operator="equal">
      <formula>$Y$79</formula>
    </cfRule>
  </conditionalFormatting>
  <conditionalFormatting sqref="AA59:AB74 AA77:AB77">
    <cfRule type="cellIs" dxfId="16" priority="6" stopIfTrue="1" operator="equal">
      <formula>$AA$79</formula>
    </cfRule>
  </conditionalFormatting>
  <conditionalFormatting sqref="Y75:Z75">
    <cfRule type="cellIs" dxfId="15" priority="3" stopIfTrue="1" operator="equal">
      <formula>$Y$79</formula>
    </cfRule>
  </conditionalFormatting>
  <conditionalFormatting sqref="AA75:AB75">
    <cfRule type="cellIs" dxfId="14" priority="4" stopIfTrue="1" operator="equal">
      <formula>$AA$79</formula>
    </cfRule>
  </conditionalFormatting>
  <conditionalFormatting sqref="Y76:Z76">
    <cfRule type="cellIs" dxfId="13" priority="1" stopIfTrue="1" operator="equal">
      <formula>$Y$79</formula>
    </cfRule>
  </conditionalFormatting>
  <conditionalFormatting sqref="AA76:AB76">
    <cfRule type="cellIs" dxfId="12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24"/>
    <col min="2" max="2" width="18.140625" style="24" customWidth="1"/>
    <col min="3" max="18" width="5.28515625" style="24" customWidth="1"/>
    <col min="19" max="19" width="18" style="24" customWidth="1"/>
    <col min="20" max="21" width="9.140625" style="24"/>
    <col min="22" max="22" width="20.5703125" style="24" customWidth="1"/>
    <col min="23" max="24" width="9.28515625" style="24" bestFit="1" customWidth="1"/>
    <col min="25" max="25" width="9.42578125" style="24" bestFit="1" customWidth="1"/>
    <col min="26" max="26" width="9.140625" style="24"/>
    <col min="27" max="27" width="12.140625" style="24" customWidth="1"/>
    <col min="28" max="28" width="9.140625" style="24"/>
    <col min="29" max="29" width="9.28515625" style="24" bestFit="1" customWidth="1"/>
    <col min="30" max="16384" width="9.140625" style="24"/>
  </cols>
  <sheetData>
    <row r="1" spans="1:19" ht="13.5" thickBot="1" x14ac:dyDescent="0.25">
      <c r="A1" s="43" t="s">
        <v>289</v>
      </c>
      <c r="B1" s="44" t="s">
        <v>290</v>
      </c>
      <c r="C1" s="186" t="s">
        <v>251</v>
      </c>
      <c r="D1" s="187"/>
      <c r="E1" s="188"/>
      <c r="F1" s="45">
        <v>11</v>
      </c>
      <c r="G1" s="186" t="s">
        <v>259</v>
      </c>
      <c r="H1" s="187"/>
      <c r="I1" s="188"/>
      <c r="J1" s="45">
        <v>13</v>
      </c>
      <c r="K1" s="186" t="s">
        <v>251</v>
      </c>
      <c r="L1" s="187"/>
      <c r="M1" s="188"/>
      <c r="N1" s="45">
        <v>2</v>
      </c>
      <c r="O1" s="186" t="s">
        <v>254</v>
      </c>
      <c r="P1" s="187"/>
      <c r="Q1" s="188"/>
      <c r="R1" s="170">
        <v>13</v>
      </c>
      <c r="S1" s="46"/>
    </row>
    <row r="2" spans="1:19" ht="13.5" thickBot="1" x14ac:dyDescent="0.25">
      <c r="A2" s="47" t="s">
        <v>291</v>
      </c>
      <c r="B2" s="44" t="s">
        <v>292</v>
      </c>
      <c r="C2" s="48" t="s">
        <v>0</v>
      </c>
      <c r="D2" s="48" t="s">
        <v>1</v>
      </c>
      <c r="E2" s="48" t="s">
        <v>2</v>
      </c>
      <c r="F2" s="48" t="s">
        <v>3</v>
      </c>
      <c r="G2" s="48" t="s">
        <v>0</v>
      </c>
      <c r="H2" s="48" t="s">
        <v>1</v>
      </c>
      <c r="I2" s="48" t="s">
        <v>2</v>
      </c>
      <c r="J2" s="48" t="s">
        <v>3</v>
      </c>
      <c r="K2" s="48" t="s">
        <v>0</v>
      </c>
      <c r="L2" s="48" t="s">
        <v>1</v>
      </c>
      <c r="M2" s="48" t="s">
        <v>2</v>
      </c>
      <c r="N2" s="48" t="s">
        <v>3</v>
      </c>
      <c r="O2" s="82" t="s">
        <v>0</v>
      </c>
      <c r="P2" s="48" t="s">
        <v>1</v>
      </c>
      <c r="Q2" s="48" t="s">
        <v>2</v>
      </c>
      <c r="R2" s="48" t="s">
        <v>3</v>
      </c>
      <c r="S2" s="49"/>
    </row>
    <row r="3" spans="1:19" x14ac:dyDescent="0.2">
      <c r="A3" s="50" t="s">
        <v>302</v>
      </c>
      <c r="B3" s="51" t="s">
        <v>169</v>
      </c>
      <c r="C3" s="52">
        <v>4</v>
      </c>
      <c r="D3" s="53">
        <v>0</v>
      </c>
      <c r="E3" s="53">
        <v>3</v>
      </c>
      <c r="F3" s="54">
        <v>3</v>
      </c>
      <c r="G3" s="163"/>
      <c r="H3" s="164"/>
      <c r="I3" s="164"/>
      <c r="J3" s="165"/>
      <c r="K3" s="163"/>
      <c r="L3" s="164"/>
      <c r="M3" s="164"/>
      <c r="N3" s="165"/>
      <c r="O3" s="52"/>
      <c r="P3" s="53"/>
      <c r="Q3" s="53"/>
      <c r="R3" s="54"/>
      <c r="S3" s="55"/>
    </row>
    <row r="4" spans="1:19" x14ac:dyDescent="0.2">
      <c r="A4" s="50" t="s">
        <v>341</v>
      </c>
      <c r="B4" s="51" t="s">
        <v>44</v>
      </c>
      <c r="C4" s="52">
        <v>3</v>
      </c>
      <c r="D4" s="53">
        <v>0</v>
      </c>
      <c r="E4" s="53">
        <v>1</v>
      </c>
      <c r="F4" s="54">
        <v>3</v>
      </c>
      <c r="G4" s="163">
        <v>4</v>
      </c>
      <c r="H4" s="164">
        <v>0</v>
      </c>
      <c r="I4" s="164">
        <v>1</v>
      </c>
      <c r="J4" s="165">
        <v>0</v>
      </c>
      <c r="K4" s="163">
        <v>3</v>
      </c>
      <c r="L4" s="164">
        <v>0</v>
      </c>
      <c r="M4" s="164">
        <v>0</v>
      </c>
      <c r="N4" s="165">
        <v>2</v>
      </c>
      <c r="O4" s="52">
        <v>4</v>
      </c>
      <c r="P4" s="53">
        <v>0</v>
      </c>
      <c r="Q4" s="53">
        <v>1</v>
      </c>
      <c r="R4" s="54">
        <v>0</v>
      </c>
      <c r="S4" s="55"/>
    </row>
    <row r="5" spans="1:19" x14ac:dyDescent="0.2">
      <c r="A5" s="50" t="s">
        <v>298</v>
      </c>
      <c r="B5" s="51" t="s">
        <v>142</v>
      </c>
      <c r="C5" s="52">
        <v>4</v>
      </c>
      <c r="D5" s="53">
        <v>1</v>
      </c>
      <c r="E5" s="53">
        <v>2</v>
      </c>
      <c r="F5" s="54">
        <v>1</v>
      </c>
      <c r="G5" s="163">
        <v>5</v>
      </c>
      <c r="H5" s="164">
        <v>3</v>
      </c>
      <c r="I5" s="164">
        <v>2</v>
      </c>
      <c r="J5" s="165">
        <v>1</v>
      </c>
      <c r="K5" s="163">
        <v>3</v>
      </c>
      <c r="L5" s="164">
        <v>1</v>
      </c>
      <c r="M5" s="164">
        <v>1</v>
      </c>
      <c r="N5" s="165">
        <v>1</v>
      </c>
      <c r="O5" s="52">
        <v>4</v>
      </c>
      <c r="P5" s="53">
        <v>1</v>
      </c>
      <c r="Q5" s="53">
        <v>2</v>
      </c>
      <c r="R5" s="54">
        <v>0</v>
      </c>
      <c r="S5" s="55"/>
    </row>
    <row r="6" spans="1:19" x14ac:dyDescent="0.2">
      <c r="A6" s="50" t="s">
        <v>333</v>
      </c>
      <c r="B6" s="51" t="s">
        <v>143</v>
      </c>
      <c r="C6" s="52">
        <v>3</v>
      </c>
      <c r="D6" s="53">
        <v>0</v>
      </c>
      <c r="E6" s="53">
        <v>1</v>
      </c>
      <c r="F6" s="54">
        <v>1</v>
      </c>
      <c r="G6" s="163">
        <v>4</v>
      </c>
      <c r="H6" s="164">
        <v>1</v>
      </c>
      <c r="I6" s="164">
        <v>3</v>
      </c>
      <c r="J6" s="165">
        <v>1</v>
      </c>
      <c r="K6" s="163">
        <v>3</v>
      </c>
      <c r="L6" s="164">
        <v>2</v>
      </c>
      <c r="M6" s="164">
        <v>0</v>
      </c>
      <c r="N6" s="165">
        <v>2</v>
      </c>
      <c r="O6" s="52">
        <v>4</v>
      </c>
      <c r="P6" s="53">
        <v>3</v>
      </c>
      <c r="Q6" s="53">
        <v>0</v>
      </c>
      <c r="R6" s="54">
        <v>0</v>
      </c>
      <c r="S6" s="55" t="s">
        <v>297</v>
      </c>
    </row>
    <row r="7" spans="1:19" x14ac:dyDescent="0.2">
      <c r="A7" s="50" t="s">
        <v>293</v>
      </c>
      <c r="B7" s="51" t="s">
        <v>144</v>
      </c>
      <c r="C7" s="52">
        <v>3</v>
      </c>
      <c r="D7" s="53">
        <v>0</v>
      </c>
      <c r="E7" s="53">
        <v>2</v>
      </c>
      <c r="F7" s="54">
        <v>2</v>
      </c>
      <c r="G7" s="163">
        <v>4</v>
      </c>
      <c r="H7" s="164">
        <v>1</v>
      </c>
      <c r="I7" s="164">
        <v>2</v>
      </c>
      <c r="J7" s="165">
        <v>0</v>
      </c>
      <c r="K7" s="163">
        <v>3</v>
      </c>
      <c r="L7" s="164">
        <v>0</v>
      </c>
      <c r="M7" s="164">
        <v>2</v>
      </c>
      <c r="N7" s="165">
        <v>6</v>
      </c>
      <c r="O7" s="52">
        <v>3</v>
      </c>
      <c r="P7" s="53">
        <v>0</v>
      </c>
      <c r="Q7" s="53">
        <v>2</v>
      </c>
      <c r="R7" s="54">
        <v>0</v>
      </c>
      <c r="S7" s="55"/>
    </row>
    <row r="8" spans="1:19" x14ac:dyDescent="0.2">
      <c r="A8" s="50" t="s">
        <v>332</v>
      </c>
      <c r="B8" s="51" t="s">
        <v>145</v>
      </c>
      <c r="C8" s="52">
        <v>3</v>
      </c>
      <c r="D8" s="53">
        <v>1</v>
      </c>
      <c r="E8" s="53">
        <v>1</v>
      </c>
      <c r="F8" s="54">
        <v>0</v>
      </c>
      <c r="G8" s="163">
        <v>4</v>
      </c>
      <c r="H8" s="164">
        <v>1</v>
      </c>
      <c r="I8" s="164">
        <v>2</v>
      </c>
      <c r="J8" s="165">
        <v>0</v>
      </c>
      <c r="K8" s="163">
        <v>3</v>
      </c>
      <c r="L8" s="164">
        <v>0</v>
      </c>
      <c r="M8" s="164">
        <v>1</v>
      </c>
      <c r="N8" s="165">
        <v>0</v>
      </c>
      <c r="O8" s="52">
        <v>3</v>
      </c>
      <c r="P8" s="53">
        <v>0</v>
      </c>
      <c r="Q8" s="53">
        <v>2</v>
      </c>
      <c r="R8" s="54">
        <v>0</v>
      </c>
      <c r="S8" s="55"/>
    </row>
    <row r="9" spans="1:19" x14ac:dyDescent="0.2">
      <c r="A9" s="50" t="s">
        <v>365</v>
      </c>
      <c r="B9" s="51" t="s">
        <v>28</v>
      </c>
      <c r="C9" s="52"/>
      <c r="D9" s="53"/>
      <c r="E9" s="53"/>
      <c r="F9" s="54"/>
      <c r="G9" s="163">
        <v>4</v>
      </c>
      <c r="H9" s="164">
        <v>1</v>
      </c>
      <c r="I9" s="164">
        <v>0</v>
      </c>
      <c r="J9" s="165">
        <v>0</v>
      </c>
      <c r="K9" s="163">
        <v>3</v>
      </c>
      <c r="L9" s="164">
        <v>0</v>
      </c>
      <c r="M9" s="164">
        <v>0</v>
      </c>
      <c r="N9" s="165">
        <v>3</v>
      </c>
      <c r="O9" s="52">
        <v>4</v>
      </c>
      <c r="P9" s="53">
        <v>0</v>
      </c>
      <c r="Q9" s="53">
        <v>1</v>
      </c>
      <c r="R9" s="54">
        <v>0</v>
      </c>
      <c r="S9" s="55"/>
    </row>
    <row r="10" spans="1:19" x14ac:dyDescent="0.2">
      <c r="A10" s="50" t="s">
        <v>343</v>
      </c>
      <c r="B10" s="51" t="s">
        <v>146</v>
      </c>
      <c r="C10" s="52"/>
      <c r="D10" s="53"/>
      <c r="E10" s="53"/>
      <c r="F10" s="54"/>
      <c r="G10" s="163"/>
      <c r="H10" s="164"/>
      <c r="I10" s="164"/>
      <c r="J10" s="165"/>
      <c r="K10" s="163"/>
      <c r="L10" s="164"/>
      <c r="M10" s="164"/>
      <c r="N10" s="165"/>
      <c r="O10" s="52"/>
      <c r="P10" s="53"/>
      <c r="Q10" s="53"/>
      <c r="R10" s="54"/>
      <c r="S10" s="55"/>
    </row>
    <row r="11" spans="1:19" x14ac:dyDescent="0.2">
      <c r="A11" s="50" t="s">
        <v>294</v>
      </c>
      <c r="B11" s="51" t="s">
        <v>170</v>
      </c>
      <c r="C11" s="52"/>
      <c r="D11" s="53"/>
      <c r="E11" s="53"/>
      <c r="F11" s="54"/>
      <c r="G11" s="52"/>
      <c r="H11" s="53"/>
      <c r="I11" s="53"/>
      <c r="J11" s="54"/>
      <c r="K11" s="52"/>
      <c r="L11" s="53"/>
      <c r="M11" s="53"/>
      <c r="N11" s="54"/>
      <c r="O11" s="87"/>
      <c r="P11" s="53"/>
      <c r="Q11" s="53"/>
      <c r="R11" s="89"/>
      <c r="S11" s="55"/>
    </row>
    <row r="12" spans="1:19" x14ac:dyDescent="0.2">
      <c r="A12" s="50"/>
      <c r="B12" s="51"/>
      <c r="C12" s="52"/>
      <c r="D12" s="53"/>
      <c r="E12" s="53"/>
      <c r="F12" s="54"/>
      <c r="G12" s="52"/>
      <c r="H12" s="53"/>
      <c r="I12" s="53"/>
      <c r="J12" s="54"/>
      <c r="K12" s="52"/>
      <c r="L12" s="53"/>
      <c r="M12" s="53"/>
      <c r="N12" s="54"/>
      <c r="O12" s="87"/>
      <c r="P12" s="53"/>
      <c r="Q12" s="53"/>
      <c r="R12" s="89"/>
      <c r="S12" s="55"/>
    </row>
    <row r="13" spans="1:19" x14ac:dyDescent="0.2">
      <c r="A13" s="50"/>
      <c r="B13" s="51"/>
      <c r="C13" s="52"/>
      <c r="D13" s="53"/>
      <c r="E13" s="53"/>
      <c r="F13" s="54"/>
      <c r="G13" s="52"/>
      <c r="H13" s="53"/>
      <c r="I13" s="53"/>
      <c r="J13" s="54"/>
      <c r="K13" s="52"/>
      <c r="L13" s="53"/>
      <c r="M13" s="53"/>
      <c r="N13" s="54"/>
      <c r="O13" s="87"/>
      <c r="P13" s="53"/>
      <c r="Q13" s="53"/>
      <c r="R13" s="89"/>
      <c r="S13" s="55"/>
    </row>
    <row r="14" spans="1:19" x14ac:dyDescent="0.2">
      <c r="A14" s="50"/>
      <c r="B14" s="51"/>
      <c r="C14" s="52"/>
      <c r="D14" s="53"/>
      <c r="E14" s="53"/>
      <c r="F14" s="54"/>
      <c r="G14" s="52"/>
      <c r="H14" s="53"/>
      <c r="I14" s="53"/>
      <c r="J14" s="54"/>
      <c r="K14" s="52"/>
      <c r="L14" s="53"/>
      <c r="M14" s="53"/>
      <c r="N14" s="54"/>
      <c r="O14" s="87"/>
      <c r="P14" s="53"/>
      <c r="Q14" s="53"/>
      <c r="R14" s="89"/>
      <c r="S14" s="55"/>
    </row>
    <row r="15" spans="1:19" x14ac:dyDescent="0.2">
      <c r="A15" s="50"/>
      <c r="B15" s="51"/>
      <c r="C15" s="52"/>
      <c r="D15" s="53"/>
      <c r="E15" s="53"/>
      <c r="F15" s="54"/>
      <c r="G15" s="52"/>
      <c r="H15" s="53"/>
      <c r="I15" s="53"/>
      <c r="J15" s="54"/>
      <c r="K15" s="52"/>
      <c r="L15" s="53"/>
      <c r="M15" s="53"/>
      <c r="N15" s="54"/>
      <c r="O15" s="87"/>
      <c r="P15" s="53"/>
      <c r="Q15" s="53"/>
      <c r="R15" s="89"/>
      <c r="S15" s="55"/>
    </row>
    <row r="16" spans="1:19" x14ac:dyDescent="0.2">
      <c r="A16" s="50"/>
      <c r="B16" s="51"/>
      <c r="C16" s="52"/>
      <c r="D16" s="53"/>
      <c r="E16" s="53"/>
      <c r="F16" s="54"/>
      <c r="G16" s="52"/>
      <c r="H16" s="53"/>
      <c r="I16" s="53"/>
      <c r="J16" s="54"/>
      <c r="K16" s="52"/>
      <c r="L16" s="53"/>
      <c r="M16" s="53"/>
      <c r="N16" s="54"/>
      <c r="O16" s="87"/>
      <c r="P16" s="53"/>
      <c r="Q16" s="53"/>
      <c r="R16" s="89"/>
      <c r="S16" s="55" t="s">
        <v>297</v>
      </c>
    </row>
    <row r="17" spans="1:24" x14ac:dyDescent="0.2">
      <c r="A17" s="50"/>
      <c r="B17" s="51"/>
      <c r="C17" s="52"/>
      <c r="D17" s="53"/>
      <c r="E17" s="53"/>
      <c r="F17" s="54"/>
      <c r="G17" s="52"/>
      <c r="H17" s="53"/>
      <c r="I17" s="53"/>
      <c r="J17" s="54"/>
      <c r="K17" s="52"/>
      <c r="L17" s="53"/>
      <c r="M17" s="53"/>
      <c r="N17" s="54"/>
      <c r="O17" s="87"/>
      <c r="P17" s="53"/>
      <c r="Q17" s="53"/>
      <c r="R17" s="54"/>
      <c r="S17" s="55"/>
    </row>
    <row r="18" spans="1:24" x14ac:dyDescent="0.2">
      <c r="A18" s="50"/>
      <c r="B18" s="51"/>
      <c r="C18" s="52"/>
      <c r="D18" s="53"/>
      <c r="E18" s="53"/>
      <c r="F18" s="54"/>
      <c r="G18" s="52"/>
      <c r="H18" s="53"/>
      <c r="I18" s="53"/>
      <c r="J18" s="54"/>
      <c r="K18" s="52"/>
      <c r="L18" s="53"/>
      <c r="M18" s="53"/>
      <c r="N18" s="54"/>
      <c r="O18" s="87"/>
      <c r="P18" s="53"/>
      <c r="Q18" s="53"/>
      <c r="R18" s="54"/>
      <c r="S18" s="55"/>
    </row>
    <row r="19" spans="1:24" x14ac:dyDescent="0.2">
      <c r="A19" s="50"/>
      <c r="B19" s="51"/>
      <c r="C19" s="52"/>
      <c r="D19" s="53"/>
      <c r="E19" s="53"/>
      <c r="F19" s="54"/>
      <c r="G19" s="52"/>
      <c r="H19" s="53"/>
      <c r="I19" s="53"/>
      <c r="J19" s="54"/>
      <c r="K19" s="52"/>
      <c r="L19" s="53"/>
      <c r="M19" s="53"/>
      <c r="N19" s="54"/>
      <c r="O19" s="87"/>
      <c r="P19" s="53"/>
      <c r="Q19" s="53"/>
      <c r="R19" s="54"/>
      <c r="S19" s="55"/>
    </row>
    <row r="20" spans="1:24" x14ac:dyDescent="0.2">
      <c r="A20" s="50"/>
      <c r="B20" s="51"/>
      <c r="C20" s="52"/>
      <c r="D20" s="53"/>
      <c r="E20" s="53"/>
      <c r="F20" s="54"/>
      <c r="G20" s="52"/>
      <c r="H20" s="53"/>
      <c r="I20" s="53"/>
      <c r="J20" s="54"/>
      <c r="K20" s="52"/>
      <c r="L20" s="53"/>
      <c r="M20" s="53"/>
      <c r="N20" s="54"/>
      <c r="O20" s="87"/>
      <c r="P20" s="53"/>
      <c r="Q20" s="53"/>
      <c r="R20" s="54"/>
      <c r="S20" s="55"/>
    </row>
    <row r="21" spans="1:24" ht="13.5" thickBot="1" x14ac:dyDescent="0.25">
      <c r="A21" s="50"/>
      <c r="B21" s="56"/>
      <c r="C21" s="57"/>
      <c r="D21" s="58"/>
      <c r="E21" s="58"/>
      <c r="F21" s="59"/>
      <c r="G21" s="57"/>
      <c r="H21" s="58"/>
      <c r="I21" s="58"/>
      <c r="J21" s="59"/>
      <c r="K21" s="57"/>
      <c r="L21" s="58"/>
      <c r="M21" s="58"/>
      <c r="N21" s="59"/>
      <c r="O21" s="91"/>
      <c r="P21" s="58"/>
      <c r="Q21" s="58"/>
      <c r="R21" s="92"/>
      <c r="S21" s="55"/>
    </row>
    <row r="22" spans="1:24" x14ac:dyDescent="0.2">
      <c r="A22" s="1" t="s">
        <v>4</v>
      </c>
      <c r="B22" s="60" t="s">
        <v>273</v>
      </c>
      <c r="C22" s="61">
        <v>20</v>
      </c>
      <c r="D22" s="62">
        <v>2</v>
      </c>
      <c r="E22" s="62">
        <v>10</v>
      </c>
      <c r="F22" s="63">
        <v>10</v>
      </c>
      <c r="G22" s="61">
        <v>25</v>
      </c>
      <c r="H22" s="62">
        <v>7</v>
      </c>
      <c r="I22" s="62">
        <v>10</v>
      </c>
      <c r="J22" s="63">
        <v>2</v>
      </c>
      <c r="K22" s="61">
        <v>18</v>
      </c>
      <c r="L22" s="62">
        <v>3</v>
      </c>
      <c r="M22" s="62">
        <v>4</v>
      </c>
      <c r="N22" s="63">
        <v>14</v>
      </c>
      <c r="O22" s="61">
        <v>22</v>
      </c>
      <c r="P22" s="62">
        <v>4</v>
      </c>
      <c r="Q22" s="62">
        <v>8</v>
      </c>
      <c r="R22" s="94">
        <v>0</v>
      </c>
      <c r="S22" s="64"/>
    </row>
    <row r="23" spans="1:24" x14ac:dyDescent="0.2">
      <c r="A23" s="1"/>
      <c r="B23" s="65"/>
      <c r="C23" s="66"/>
      <c r="D23" s="67"/>
      <c r="E23" s="67"/>
      <c r="F23" s="68"/>
      <c r="G23" s="66"/>
      <c r="H23" s="67"/>
      <c r="I23" s="67"/>
      <c r="J23" s="68"/>
      <c r="K23" s="66"/>
      <c r="L23" s="67"/>
      <c r="M23" s="67"/>
      <c r="N23" s="68"/>
      <c r="O23" s="66"/>
      <c r="P23" s="67"/>
      <c r="Q23" s="67"/>
      <c r="R23" s="68"/>
      <c r="S23" s="64"/>
    </row>
    <row r="24" spans="1:24" x14ac:dyDescent="0.2">
      <c r="A24" s="1"/>
      <c r="B24" s="95"/>
      <c r="C24" s="66"/>
      <c r="D24" s="67"/>
      <c r="E24" s="67"/>
      <c r="F24" s="68"/>
      <c r="G24" s="66"/>
      <c r="H24" s="67"/>
      <c r="I24" s="67"/>
      <c r="J24" s="68"/>
      <c r="K24" s="66"/>
      <c r="L24" s="67"/>
      <c r="M24" s="67"/>
      <c r="N24" s="68"/>
      <c r="O24" s="66"/>
      <c r="P24" s="67"/>
      <c r="Q24" s="67"/>
      <c r="R24" s="68"/>
      <c r="S24" s="64"/>
    </row>
    <row r="25" spans="1:24" ht="13.5" thickBot="1" x14ac:dyDescent="0.25">
      <c r="A25" s="1"/>
      <c r="B25" s="95"/>
      <c r="C25" s="66"/>
      <c r="D25" s="67"/>
      <c r="E25" s="67"/>
      <c r="F25" s="68"/>
      <c r="G25" s="66"/>
      <c r="H25" s="67"/>
      <c r="I25" s="67"/>
      <c r="J25" s="68"/>
      <c r="K25" s="66"/>
      <c r="L25" s="67"/>
      <c r="M25" s="67"/>
      <c r="N25" s="68"/>
      <c r="O25" s="66"/>
      <c r="P25" s="67"/>
      <c r="Q25" s="67"/>
      <c r="R25" s="68"/>
      <c r="S25" s="64"/>
    </row>
    <row r="26" spans="1:24" ht="13.5" thickBot="1" x14ac:dyDescent="0.25">
      <c r="A26" s="1"/>
      <c r="B26" s="69" t="s">
        <v>304</v>
      </c>
      <c r="C26" s="70">
        <f t="shared" ref="C26:R26" si="0">SUM(C3:C20)</f>
        <v>20</v>
      </c>
      <c r="D26" s="70">
        <f t="shared" si="0"/>
        <v>2</v>
      </c>
      <c r="E26" s="70">
        <f t="shared" si="0"/>
        <v>10</v>
      </c>
      <c r="F26" s="70">
        <f t="shared" si="0"/>
        <v>10</v>
      </c>
      <c r="G26" s="70">
        <f t="shared" si="0"/>
        <v>25</v>
      </c>
      <c r="H26" s="70">
        <f t="shared" si="0"/>
        <v>7</v>
      </c>
      <c r="I26" s="70">
        <f t="shared" si="0"/>
        <v>10</v>
      </c>
      <c r="J26" s="70">
        <f t="shared" si="0"/>
        <v>2</v>
      </c>
      <c r="K26" s="70">
        <f t="shared" si="0"/>
        <v>18</v>
      </c>
      <c r="L26" s="70">
        <f t="shared" si="0"/>
        <v>3</v>
      </c>
      <c r="M26" s="70">
        <f t="shared" si="0"/>
        <v>4</v>
      </c>
      <c r="N26" s="70">
        <f t="shared" si="0"/>
        <v>14</v>
      </c>
      <c r="O26" s="70">
        <f t="shared" si="0"/>
        <v>22</v>
      </c>
      <c r="P26" s="70">
        <f t="shared" si="0"/>
        <v>4</v>
      </c>
      <c r="Q26" s="70">
        <f t="shared" si="0"/>
        <v>8</v>
      </c>
      <c r="R26" s="70">
        <f t="shared" si="0"/>
        <v>0</v>
      </c>
      <c r="S26" s="64"/>
    </row>
    <row r="27" spans="1:24" ht="13.5" thickBot="1" x14ac:dyDescent="0.25">
      <c r="A27" s="1"/>
      <c r="B27" s="69" t="s">
        <v>305</v>
      </c>
      <c r="C27" s="71">
        <f>C26</f>
        <v>20</v>
      </c>
      <c r="D27" s="71">
        <f>D26</f>
        <v>2</v>
      </c>
      <c r="E27" s="71">
        <f>E26</f>
        <v>10</v>
      </c>
      <c r="F27" s="71">
        <f>F26</f>
        <v>10</v>
      </c>
      <c r="G27" s="71">
        <f t="shared" ref="G27:R27" si="1">SUM(C27,G26)</f>
        <v>45</v>
      </c>
      <c r="H27" s="71">
        <f t="shared" si="1"/>
        <v>9</v>
      </c>
      <c r="I27" s="71">
        <f t="shared" si="1"/>
        <v>20</v>
      </c>
      <c r="J27" s="71">
        <f t="shared" si="1"/>
        <v>12</v>
      </c>
      <c r="K27" s="71">
        <f t="shared" si="1"/>
        <v>63</v>
      </c>
      <c r="L27" s="71">
        <f t="shared" si="1"/>
        <v>12</v>
      </c>
      <c r="M27" s="71">
        <f t="shared" si="1"/>
        <v>24</v>
      </c>
      <c r="N27" s="71">
        <f t="shared" si="1"/>
        <v>26</v>
      </c>
      <c r="O27" s="72">
        <f t="shared" si="1"/>
        <v>85</v>
      </c>
      <c r="P27" s="71">
        <f t="shared" si="1"/>
        <v>16</v>
      </c>
      <c r="Q27" s="71">
        <f t="shared" si="1"/>
        <v>32</v>
      </c>
      <c r="R27" s="73">
        <f t="shared" si="1"/>
        <v>26</v>
      </c>
      <c r="S27" s="64"/>
    </row>
    <row r="28" spans="1:24" ht="13.5" thickBot="1" x14ac:dyDescent="0.25">
      <c r="A28" s="74"/>
      <c r="B28" s="75" t="s">
        <v>306</v>
      </c>
      <c r="C28" s="76"/>
      <c r="D28" s="77"/>
      <c r="E28" s="77">
        <v>0</v>
      </c>
      <c r="F28" s="77"/>
      <c r="G28" s="76"/>
      <c r="H28" s="77"/>
      <c r="I28" s="77">
        <v>0</v>
      </c>
      <c r="J28" s="77"/>
      <c r="K28" s="76"/>
      <c r="L28" s="77"/>
      <c r="M28" s="77">
        <v>0</v>
      </c>
      <c r="N28" s="77"/>
      <c r="O28" s="76"/>
      <c r="P28" s="77"/>
      <c r="Q28" s="77">
        <v>0</v>
      </c>
      <c r="R28" s="77"/>
      <c r="S28" s="78"/>
    </row>
    <row r="29" spans="1:24" ht="13.5" customHeight="1" thickBot="1" x14ac:dyDescent="0.3">
      <c r="A29" s="43" t="s">
        <v>289</v>
      </c>
      <c r="B29" s="44" t="s">
        <v>290</v>
      </c>
      <c r="C29" s="193" t="s">
        <v>249</v>
      </c>
      <c r="D29" s="187"/>
      <c r="E29" s="188"/>
      <c r="F29" s="45">
        <v>7</v>
      </c>
      <c r="G29" s="193" t="s">
        <v>247</v>
      </c>
      <c r="H29" s="187"/>
      <c r="I29" s="188"/>
      <c r="J29" s="45">
        <v>12</v>
      </c>
      <c r="K29" s="193" t="s">
        <v>248</v>
      </c>
      <c r="L29" s="187"/>
      <c r="M29" s="188"/>
      <c r="N29" s="45">
        <v>12</v>
      </c>
      <c r="O29" s="193"/>
      <c r="P29" s="187"/>
      <c r="Q29" s="188"/>
      <c r="R29" s="170"/>
      <c r="S29" s="79"/>
      <c r="U29" s="80"/>
      <c r="V29" s="81"/>
      <c r="W29" s="80"/>
      <c r="X29" s="80"/>
    </row>
    <row r="30" spans="1:24" ht="13.5" thickBot="1" x14ac:dyDescent="0.25">
      <c r="A30" s="47" t="s">
        <v>291</v>
      </c>
      <c r="B30" s="44" t="s">
        <v>292</v>
      </c>
      <c r="C30" s="48" t="s">
        <v>0</v>
      </c>
      <c r="D30" s="48" t="s">
        <v>1</v>
      </c>
      <c r="E30" s="48" t="s">
        <v>2</v>
      </c>
      <c r="F30" s="48" t="s">
        <v>3</v>
      </c>
      <c r="G30" s="48" t="s">
        <v>0</v>
      </c>
      <c r="H30" s="48" t="s">
        <v>1</v>
      </c>
      <c r="I30" s="48" t="s">
        <v>2</v>
      </c>
      <c r="J30" s="48" t="s">
        <v>3</v>
      </c>
      <c r="K30" s="48" t="s">
        <v>0</v>
      </c>
      <c r="L30" s="48" t="s">
        <v>1</v>
      </c>
      <c r="M30" s="48" t="s">
        <v>2</v>
      </c>
      <c r="N30" s="48" t="s">
        <v>3</v>
      </c>
      <c r="O30" s="82" t="s">
        <v>0</v>
      </c>
      <c r="P30" s="48" t="s">
        <v>1</v>
      </c>
      <c r="Q30" s="48" t="s">
        <v>2</v>
      </c>
      <c r="R30" s="83" t="s">
        <v>3</v>
      </c>
      <c r="S30" s="49"/>
      <c r="U30" s="80"/>
      <c r="V30" s="80"/>
      <c r="W30" s="80"/>
      <c r="X30" s="80"/>
    </row>
    <row r="31" spans="1:24" x14ac:dyDescent="0.2">
      <c r="A31" s="50" t="str">
        <f t="shared" ref="A31:B46" si="2">A3</f>
        <v>7</v>
      </c>
      <c r="B31" s="51" t="str">
        <f t="shared" si="2"/>
        <v>Marcial Contreras</v>
      </c>
      <c r="C31" s="52"/>
      <c r="D31" s="53"/>
      <c r="E31" s="53"/>
      <c r="F31" s="54"/>
      <c r="G31" s="52"/>
      <c r="H31" s="53"/>
      <c r="I31" s="53"/>
      <c r="J31" s="54"/>
      <c r="K31" s="52">
        <v>3</v>
      </c>
      <c r="L31" s="53">
        <v>0</v>
      </c>
      <c r="M31" s="53">
        <v>1</v>
      </c>
      <c r="N31" s="54">
        <v>0</v>
      </c>
      <c r="O31" s="87"/>
      <c r="P31" s="53"/>
      <c r="Q31" s="53"/>
      <c r="R31" s="89"/>
      <c r="S31" s="55"/>
      <c r="U31" s="2"/>
      <c r="V31" s="85"/>
      <c r="W31" s="2"/>
      <c r="X31" s="80"/>
    </row>
    <row r="32" spans="1:24" ht="12.75" customHeight="1" x14ac:dyDescent="0.2">
      <c r="A32" s="50" t="str">
        <f t="shared" si="2"/>
        <v>33</v>
      </c>
      <c r="B32" s="51" t="str">
        <f t="shared" si="2"/>
        <v>Rose Reed</v>
      </c>
      <c r="C32" s="52">
        <v>4</v>
      </c>
      <c r="D32" s="53">
        <v>0</v>
      </c>
      <c r="E32" s="53">
        <v>3</v>
      </c>
      <c r="F32" s="54">
        <v>0</v>
      </c>
      <c r="G32" s="52">
        <v>3</v>
      </c>
      <c r="H32" s="53">
        <v>0</v>
      </c>
      <c r="I32" s="53">
        <v>2</v>
      </c>
      <c r="J32" s="54">
        <v>2</v>
      </c>
      <c r="K32" s="52"/>
      <c r="L32" s="53"/>
      <c r="M32" s="53"/>
      <c r="N32" s="54"/>
      <c r="O32" s="87"/>
      <c r="P32" s="53"/>
      <c r="Q32" s="53"/>
      <c r="R32" s="89"/>
      <c r="S32" s="55"/>
      <c r="U32" s="3"/>
      <c r="V32" s="80"/>
      <c r="W32" s="80"/>
      <c r="X32" s="80"/>
    </row>
    <row r="33" spans="1:24" ht="12.75" customHeight="1" x14ac:dyDescent="0.2">
      <c r="A33" s="50" t="str">
        <f t="shared" si="2"/>
        <v>2</v>
      </c>
      <c r="B33" s="51" t="str">
        <f t="shared" si="2"/>
        <v>Ronald Jordan</v>
      </c>
      <c r="C33" s="52">
        <v>4</v>
      </c>
      <c r="D33" s="53">
        <v>1</v>
      </c>
      <c r="E33" s="53">
        <v>1</v>
      </c>
      <c r="F33" s="54">
        <v>0</v>
      </c>
      <c r="G33" s="52">
        <v>5</v>
      </c>
      <c r="H33" s="53">
        <v>1</v>
      </c>
      <c r="I33" s="53">
        <v>3</v>
      </c>
      <c r="J33" s="54">
        <v>3</v>
      </c>
      <c r="K33" s="52">
        <v>4</v>
      </c>
      <c r="L33" s="53">
        <v>2</v>
      </c>
      <c r="M33" s="53">
        <v>2</v>
      </c>
      <c r="N33" s="54">
        <v>0</v>
      </c>
      <c r="O33" s="87"/>
      <c r="P33" s="53"/>
      <c r="Q33" s="53"/>
      <c r="R33" s="89"/>
      <c r="S33" s="55"/>
      <c r="U33" s="3"/>
      <c r="V33" s="80"/>
      <c r="W33" s="80"/>
      <c r="X33" s="80"/>
    </row>
    <row r="34" spans="1:24" ht="12.75" customHeight="1" x14ac:dyDescent="0.2">
      <c r="A34" s="50" t="str">
        <f t="shared" si="2"/>
        <v>12</v>
      </c>
      <c r="B34" s="51" t="str">
        <f t="shared" si="2"/>
        <v>John Geter</v>
      </c>
      <c r="C34" s="52">
        <v>4</v>
      </c>
      <c r="D34" s="53">
        <v>1</v>
      </c>
      <c r="E34" s="53">
        <v>1</v>
      </c>
      <c r="F34" s="54">
        <v>1</v>
      </c>
      <c r="G34" s="52">
        <v>4</v>
      </c>
      <c r="H34" s="53">
        <v>1</v>
      </c>
      <c r="I34" s="53">
        <v>3</v>
      </c>
      <c r="J34" s="54">
        <v>1</v>
      </c>
      <c r="K34" s="52">
        <v>4</v>
      </c>
      <c r="L34" s="53">
        <v>2</v>
      </c>
      <c r="M34" s="53">
        <v>0</v>
      </c>
      <c r="N34" s="54">
        <v>3</v>
      </c>
      <c r="O34" s="87"/>
      <c r="P34" s="53"/>
      <c r="Q34" s="53"/>
      <c r="R34" s="89"/>
      <c r="S34" s="55"/>
      <c r="U34" s="3"/>
      <c r="V34" s="80"/>
      <c r="W34" s="86"/>
      <c r="X34" s="80"/>
    </row>
    <row r="35" spans="1:24" ht="12.75" customHeight="1" x14ac:dyDescent="0.2">
      <c r="A35" s="50" t="str">
        <f t="shared" si="2"/>
        <v>1</v>
      </c>
      <c r="B35" s="51" t="str">
        <f t="shared" si="2"/>
        <v>Jason Gainey</v>
      </c>
      <c r="C35" s="52">
        <v>3</v>
      </c>
      <c r="D35" s="53">
        <v>0</v>
      </c>
      <c r="E35" s="53">
        <v>2</v>
      </c>
      <c r="F35" s="54">
        <v>5</v>
      </c>
      <c r="G35" s="52">
        <v>4</v>
      </c>
      <c r="H35" s="53">
        <v>1</v>
      </c>
      <c r="I35" s="53">
        <v>0</v>
      </c>
      <c r="J35" s="54">
        <v>2</v>
      </c>
      <c r="K35" s="52">
        <v>4</v>
      </c>
      <c r="L35" s="53">
        <v>1</v>
      </c>
      <c r="M35" s="53">
        <v>3</v>
      </c>
      <c r="N35" s="54">
        <v>4</v>
      </c>
      <c r="O35" s="87"/>
      <c r="P35" s="53"/>
      <c r="Q35" s="53"/>
      <c r="R35" s="89"/>
      <c r="S35" s="55"/>
      <c r="U35" s="3"/>
      <c r="V35" s="80"/>
      <c r="W35" s="86"/>
      <c r="X35" s="80"/>
    </row>
    <row r="36" spans="1:24" ht="12.75" customHeight="1" x14ac:dyDescent="0.2">
      <c r="A36" s="50" t="str">
        <f t="shared" si="2"/>
        <v>16</v>
      </c>
      <c r="B36" s="51" t="str">
        <f t="shared" si="2"/>
        <v>John Ingram</v>
      </c>
      <c r="C36" s="52">
        <v>3</v>
      </c>
      <c r="D36" s="53">
        <v>0</v>
      </c>
      <c r="E36" s="53">
        <v>0</v>
      </c>
      <c r="F36" s="54">
        <v>0</v>
      </c>
      <c r="G36" s="52">
        <v>4</v>
      </c>
      <c r="H36" s="53">
        <v>2</v>
      </c>
      <c r="I36" s="53">
        <v>1</v>
      </c>
      <c r="J36" s="54">
        <v>0</v>
      </c>
      <c r="K36" s="52">
        <v>4</v>
      </c>
      <c r="L36" s="53">
        <v>1</v>
      </c>
      <c r="M36" s="53">
        <v>1</v>
      </c>
      <c r="N36" s="54">
        <v>3</v>
      </c>
      <c r="O36" s="87"/>
      <c r="P36" s="53"/>
      <c r="Q36" s="53"/>
      <c r="R36" s="89"/>
      <c r="S36" s="55" t="s">
        <v>297</v>
      </c>
      <c r="U36" s="3"/>
      <c r="V36" s="80"/>
      <c r="W36" s="86"/>
      <c r="X36" s="80"/>
    </row>
    <row r="37" spans="1:24" ht="12.75" customHeight="1" x14ac:dyDescent="0.2">
      <c r="A37" s="50" t="str">
        <f t="shared" si="2"/>
        <v>55</v>
      </c>
      <c r="B37" s="51" t="str">
        <f t="shared" si="2"/>
        <v>Larry Reed</v>
      </c>
      <c r="C37" s="52">
        <v>4</v>
      </c>
      <c r="D37" s="53">
        <v>2</v>
      </c>
      <c r="E37" s="53">
        <v>0</v>
      </c>
      <c r="F37" s="54">
        <v>1</v>
      </c>
      <c r="G37" s="52">
        <v>2</v>
      </c>
      <c r="H37" s="53">
        <v>2</v>
      </c>
      <c r="I37" s="53">
        <v>0</v>
      </c>
      <c r="J37" s="54">
        <v>0</v>
      </c>
      <c r="K37" s="52"/>
      <c r="L37" s="53"/>
      <c r="M37" s="53"/>
      <c r="N37" s="54"/>
      <c r="O37" s="87"/>
      <c r="P37" s="53"/>
      <c r="Q37" s="53"/>
      <c r="R37" s="89"/>
      <c r="S37" s="55"/>
      <c r="U37" s="3"/>
      <c r="V37" s="80"/>
      <c r="W37" s="86"/>
      <c r="X37" s="80"/>
    </row>
    <row r="38" spans="1:24" ht="12.75" customHeight="1" x14ac:dyDescent="0.2">
      <c r="A38" s="50" t="str">
        <f t="shared" si="2"/>
        <v>21</v>
      </c>
      <c r="B38" s="51" t="str">
        <f t="shared" si="2"/>
        <v>Kayleigh Joiner</v>
      </c>
      <c r="C38" s="52"/>
      <c r="D38" s="53"/>
      <c r="E38" s="53"/>
      <c r="F38" s="54"/>
      <c r="G38" s="52">
        <v>4</v>
      </c>
      <c r="H38" s="53">
        <v>1</v>
      </c>
      <c r="I38" s="53">
        <v>1</v>
      </c>
      <c r="J38" s="54">
        <v>0</v>
      </c>
      <c r="K38" s="52">
        <v>1</v>
      </c>
      <c r="L38" s="53">
        <v>0</v>
      </c>
      <c r="M38" s="53">
        <v>0</v>
      </c>
      <c r="N38" s="54">
        <v>0</v>
      </c>
      <c r="O38" s="87"/>
      <c r="P38" s="53"/>
      <c r="Q38" s="53"/>
      <c r="R38" s="89"/>
      <c r="S38" s="55"/>
      <c r="U38" s="3"/>
      <c r="V38" s="80"/>
      <c r="W38" s="86"/>
      <c r="X38" s="80"/>
    </row>
    <row r="39" spans="1:24" ht="12.75" customHeight="1" x14ac:dyDescent="0.2">
      <c r="A39" s="50" t="str">
        <f t="shared" si="2"/>
        <v>9</v>
      </c>
      <c r="B39" s="51" t="str">
        <f t="shared" si="2"/>
        <v>Sarai Hernandez</v>
      </c>
      <c r="C39" s="52"/>
      <c r="D39" s="53"/>
      <c r="E39" s="53"/>
      <c r="F39" s="54"/>
      <c r="G39" s="52"/>
      <c r="H39" s="53"/>
      <c r="I39" s="53"/>
      <c r="J39" s="54"/>
      <c r="K39" s="52">
        <v>4</v>
      </c>
      <c r="L39" s="53">
        <v>0</v>
      </c>
      <c r="M39" s="53">
        <v>4</v>
      </c>
      <c r="N39" s="54">
        <v>1</v>
      </c>
      <c r="O39" s="87"/>
      <c r="P39" s="53"/>
      <c r="Q39" s="53"/>
      <c r="R39" s="89"/>
      <c r="S39" s="55"/>
      <c r="U39" s="3"/>
      <c r="V39" s="80"/>
      <c r="W39" s="86"/>
      <c r="X39" s="80"/>
    </row>
    <row r="40" spans="1:24" ht="12.75" customHeight="1" x14ac:dyDescent="0.2">
      <c r="A40" s="50">
        <f t="shared" si="2"/>
        <v>0</v>
      </c>
      <c r="B40" s="51">
        <f t="shared" si="2"/>
        <v>0</v>
      </c>
      <c r="C40" s="52"/>
      <c r="D40" s="53"/>
      <c r="E40" s="53"/>
      <c r="F40" s="54"/>
      <c r="G40" s="52"/>
      <c r="H40" s="53"/>
      <c r="I40" s="53"/>
      <c r="J40" s="54"/>
      <c r="K40" s="52"/>
      <c r="L40" s="53"/>
      <c r="M40" s="53"/>
      <c r="N40" s="54"/>
      <c r="O40" s="87"/>
      <c r="P40" s="53"/>
      <c r="Q40" s="53"/>
      <c r="R40" s="89"/>
      <c r="S40" s="55"/>
      <c r="U40" s="3"/>
      <c r="V40" s="80"/>
      <c r="W40" s="86"/>
      <c r="X40" s="80"/>
    </row>
    <row r="41" spans="1:24" ht="12.75" customHeight="1" x14ac:dyDescent="0.2">
      <c r="A41" s="50">
        <f t="shared" si="2"/>
        <v>0</v>
      </c>
      <c r="B41" s="51">
        <f t="shared" si="2"/>
        <v>0</v>
      </c>
      <c r="C41" s="52"/>
      <c r="D41" s="53"/>
      <c r="E41" s="53"/>
      <c r="F41" s="54"/>
      <c r="G41" s="52"/>
      <c r="H41" s="53"/>
      <c r="I41" s="53"/>
      <c r="J41" s="54"/>
      <c r="K41" s="52"/>
      <c r="L41" s="53"/>
      <c r="M41" s="53"/>
      <c r="N41" s="54"/>
      <c r="O41" s="87"/>
      <c r="P41" s="53"/>
      <c r="Q41" s="53"/>
      <c r="R41" s="89"/>
      <c r="S41" s="55"/>
      <c r="U41" s="3"/>
      <c r="V41" s="80"/>
      <c r="W41" s="86"/>
      <c r="X41" s="80"/>
    </row>
    <row r="42" spans="1:24" x14ac:dyDescent="0.2">
      <c r="A42" s="50">
        <f t="shared" si="2"/>
        <v>0</v>
      </c>
      <c r="B42" s="51">
        <f t="shared" si="2"/>
        <v>0</v>
      </c>
      <c r="C42" s="52"/>
      <c r="D42" s="53"/>
      <c r="E42" s="53"/>
      <c r="F42" s="54"/>
      <c r="G42" s="52"/>
      <c r="H42" s="53"/>
      <c r="I42" s="53"/>
      <c r="J42" s="54"/>
      <c r="K42" s="52"/>
      <c r="L42" s="53"/>
      <c r="M42" s="53"/>
      <c r="N42" s="54"/>
      <c r="O42" s="87"/>
      <c r="P42" s="53"/>
      <c r="Q42" s="53"/>
      <c r="R42" s="89"/>
      <c r="S42" s="55"/>
      <c r="U42" s="3"/>
      <c r="V42" s="80"/>
      <c r="W42" s="80"/>
      <c r="X42" s="80"/>
    </row>
    <row r="43" spans="1:24" x14ac:dyDescent="0.2">
      <c r="A43" s="50">
        <f t="shared" si="2"/>
        <v>0</v>
      </c>
      <c r="B43" s="51">
        <f t="shared" si="2"/>
        <v>0</v>
      </c>
      <c r="C43" s="52"/>
      <c r="D43" s="53"/>
      <c r="E43" s="53"/>
      <c r="F43" s="54"/>
      <c r="G43" s="52"/>
      <c r="H43" s="53"/>
      <c r="I43" s="53"/>
      <c r="J43" s="54"/>
      <c r="K43" s="52"/>
      <c r="L43" s="53"/>
      <c r="M43" s="53"/>
      <c r="N43" s="54"/>
      <c r="O43" s="87"/>
      <c r="P43" s="53"/>
      <c r="Q43" s="53"/>
      <c r="R43" s="89"/>
      <c r="S43" s="55"/>
      <c r="U43" s="3"/>
      <c r="V43" s="80"/>
      <c r="W43" s="80"/>
      <c r="X43" s="80"/>
    </row>
    <row r="44" spans="1:24" x14ac:dyDescent="0.2">
      <c r="A44" s="50">
        <f t="shared" si="2"/>
        <v>0</v>
      </c>
      <c r="B44" s="51">
        <f t="shared" si="2"/>
        <v>0</v>
      </c>
      <c r="C44" s="52"/>
      <c r="D44" s="53"/>
      <c r="E44" s="53"/>
      <c r="F44" s="54"/>
      <c r="G44" s="52"/>
      <c r="H44" s="53"/>
      <c r="I44" s="53"/>
      <c r="J44" s="54"/>
      <c r="K44" s="52"/>
      <c r="L44" s="53"/>
      <c r="M44" s="53"/>
      <c r="N44" s="54"/>
      <c r="O44" s="87"/>
      <c r="P44" s="53"/>
      <c r="Q44" s="53"/>
      <c r="R44" s="89"/>
      <c r="S44" s="55" t="s">
        <v>297</v>
      </c>
      <c r="U44" s="3"/>
      <c r="V44" s="80"/>
      <c r="W44" s="80"/>
      <c r="X44" s="80"/>
    </row>
    <row r="45" spans="1:24" x14ac:dyDescent="0.2">
      <c r="A45" s="50">
        <f t="shared" si="2"/>
        <v>0</v>
      </c>
      <c r="B45" s="90">
        <f t="shared" si="2"/>
        <v>0</v>
      </c>
      <c r="C45" s="52"/>
      <c r="D45" s="53"/>
      <c r="E45" s="53"/>
      <c r="F45" s="54"/>
      <c r="G45" s="52"/>
      <c r="H45" s="53"/>
      <c r="I45" s="53"/>
      <c r="J45" s="54"/>
      <c r="K45" s="52"/>
      <c r="L45" s="53"/>
      <c r="M45" s="53"/>
      <c r="N45" s="54"/>
      <c r="O45" s="87"/>
      <c r="P45" s="53"/>
      <c r="Q45" s="53"/>
      <c r="R45" s="54"/>
      <c r="S45" s="55"/>
      <c r="U45" s="3"/>
      <c r="V45" s="80"/>
      <c r="W45" s="80"/>
      <c r="X45" s="80"/>
    </row>
    <row r="46" spans="1:24" x14ac:dyDescent="0.2">
      <c r="A46" s="50">
        <f t="shared" si="2"/>
        <v>0</v>
      </c>
      <c r="B46" s="51">
        <f t="shared" si="2"/>
        <v>0</v>
      </c>
      <c r="C46" s="52"/>
      <c r="D46" s="53"/>
      <c r="E46" s="53"/>
      <c r="F46" s="54"/>
      <c r="G46" s="52"/>
      <c r="H46" s="53"/>
      <c r="I46" s="53"/>
      <c r="J46" s="54"/>
      <c r="K46" s="52"/>
      <c r="L46" s="53"/>
      <c r="M46" s="53"/>
      <c r="N46" s="54"/>
      <c r="O46" s="87"/>
      <c r="P46" s="53"/>
      <c r="Q46" s="53"/>
      <c r="R46" s="54"/>
      <c r="S46" s="55"/>
      <c r="U46" s="3"/>
      <c r="V46" s="80"/>
      <c r="W46" s="80"/>
      <c r="X46" s="80"/>
    </row>
    <row r="47" spans="1:24" x14ac:dyDescent="0.2">
      <c r="A47" s="50">
        <f t="shared" ref="A47:B48" si="3">A19</f>
        <v>0</v>
      </c>
      <c r="B47" s="51">
        <f t="shared" si="3"/>
        <v>0</v>
      </c>
      <c r="C47" s="52"/>
      <c r="D47" s="53"/>
      <c r="E47" s="53"/>
      <c r="F47" s="54"/>
      <c r="G47" s="52"/>
      <c r="H47" s="53"/>
      <c r="I47" s="53"/>
      <c r="J47" s="54"/>
      <c r="K47" s="52"/>
      <c r="L47" s="53"/>
      <c r="M47" s="53"/>
      <c r="N47" s="54"/>
      <c r="O47" s="87"/>
      <c r="P47" s="53"/>
      <c r="Q47" s="53"/>
      <c r="R47" s="54"/>
      <c r="S47" s="55"/>
      <c r="U47" s="3"/>
      <c r="V47" s="80"/>
      <c r="W47" s="80"/>
      <c r="X47" s="80"/>
    </row>
    <row r="48" spans="1:24" x14ac:dyDescent="0.2">
      <c r="A48" s="50">
        <f t="shared" si="3"/>
        <v>0</v>
      </c>
      <c r="B48" s="51">
        <f t="shared" si="3"/>
        <v>0</v>
      </c>
      <c r="C48" s="52"/>
      <c r="D48" s="53"/>
      <c r="E48" s="53"/>
      <c r="F48" s="54"/>
      <c r="G48" s="52"/>
      <c r="H48" s="53"/>
      <c r="I48" s="53"/>
      <c r="J48" s="54"/>
      <c r="K48" s="52"/>
      <c r="L48" s="53"/>
      <c r="M48" s="53"/>
      <c r="N48" s="54"/>
      <c r="O48" s="87"/>
      <c r="P48" s="53"/>
      <c r="Q48" s="53"/>
      <c r="R48" s="54"/>
      <c r="S48" s="55"/>
      <c r="U48" s="3"/>
      <c r="V48" s="80"/>
      <c r="W48" s="80"/>
      <c r="X48" s="80"/>
    </row>
    <row r="49" spans="1:30" ht="13.5" thickBot="1" x14ac:dyDescent="0.25">
      <c r="A49" s="50"/>
      <c r="B49" s="56"/>
      <c r="C49" s="57"/>
      <c r="D49" s="58"/>
      <c r="E49" s="58"/>
      <c r="F49" s="59"/>
      <c r="G49" s="57"/>
      <c r="H49" s="58"/>
      <c r="I49" s="58"/>
      <c r="J49" s="59"/>
      <c r="K49" s="57"/>
      <c r="L49" s="58"/>
      <c r="M49" s="58"/>
      <c r="N49" s="59"/>
      <c r="O49" s="91"/>
      <c r="P49" s="58"/>
      <c r="Q49" s="58"/>
      <c r="R49" s="92"/>
      <c r="S49" s="55"/>
      <c r="U49" s="3"/>
      <c r="V49" s="80"/>
      <c r="W49" s="80"/>
      <c r="X49" s="80"/>
    </row>
    <row r="50" spans="1:30" x14ac:dyDescent="0.2">
      <c r="A50" s="1" t="s">
        <v>4</v>
      </c>
      <c r="B50" s="93" t="str">
        <f>B22</f>
        <v>Elzie Haskett</v>
      </c>
      <c r="C50" s="61">
        <v>22</v>
      </c>
      <c r="D50" s="62">
        <v>4</v>
      </c>
      <c r="E50" s="62">
        <v>7</v>
      </c>
      <c r="F50" s="63">
        <v>7</v>
      </c>
      <c r="G50" s="61">
        <v>26</v>
      </c>
      <c r="H50" s="62">
        <v>8</v>
      </c>
      <c r="I50" s="62">
        <v>10</v>
      </c>
      <c r="J50" s="63">
        <v>8</v>
      </c>
      <c r="K50" s="61">
        <v>24</v>
      </c>
      <c r="L50" s="62">
        <v>6</v>
      </c>
      <c r="M50" s="62">
        <v>11</v>
      </c>
      <c r="N50" s="63">
        <v>11</v>
      </c>
      <c r="O50" s="61"/>
      <c r="P50" s="62"/>
      <c r="Q50" s="62"/>
      <c r="R50" s="94"/>
      <c r="S50" s="64"/>
      <c r="U50" s="80"/>
      <c r="V50" s="80"/>
      <c r="W50" s="80"/>
      <c r="X50" s="80"/>
    </row>
    <row r="51" spans="1:30" x14ac:dyDescent="0.2">
      <c r="A51" s="1"/>
      <c r="B51" s="95">
        <f>B23</f>
        <v>0</v>
      </c>
      <c r="C51" s="66"/>
      <c r="D51" s="67"/>
      <c r="E51" s="67"/>
      <c r="F51" s="68"/>
      <c r="G51" s="66"/>
      <c r="H51" s="67"/>
      <c r="I51" s="67"/>
      <c r="J51" s="68"/>
      <c r="K51" s="66"/>
      <c r="L51" s="67"/>
      <c r="M51" s="67"/>
      <c r="N51" s="68"/>
      <c r="O51" s="66"/>
      <c r="P51" s="67"/>
      <c r="Q51" s="67"/>
      <c r="R51" s="68"/>
      <c r="S51" s="64"/>
      <c r="U51" s="80"/>
      <c r="V51" s="80"/>
      <c r="W51" s="80"/>
      <c r="X51" s="80"/>
    </row>
    <row r="52" spans="1:30" x14ac:dyDescent="0.2">
      <c r="A52" s="1"/>
      <c r="B52" s="95">
        <f>B24</f>
        <v>0</v>
      </c>
      <c r="C52" s="66"/>
      <c r="D52" s="67"/>
      <c r="E52" s="67"/>
      <c r="F52" s="68"/>
      <c r="G52" s="66"/>
      <c r="H52" s="67"/>
      <c r="I52" s="67"/>
      <c r="J52" s="68"/>
      <c r="K52" s="66"/>
      <c r="L52" s="67"/>
      <c r="M52" s="67"/>
      <c r="N52" s="68"/>
      <c r="O52" s="66"/>
      <c r="P52" s="67"/>
      <c r="Q52" s="67"/>
      <c r="R52" s="68"/>
      <c r="S52" s="64"/>
      <c r="U52" s="80"/>
      <c r="V52" s="80"/>
      <c r="W52" s="80"/>
      <c r="X52" s="80"/>
    </row>
    <row r="53" spans="1:30" ht="13.5" thickBot="1" x14ac:dyDescent="0.25">
      <c r="A53" s="1"/>
      <c r="B53" s="95">
        <f>B25</f>
        <v>0</v>
      </c>
      <c r="C53" s="66"/>
      <c r="D53" s="67"/>
      <c r="E53" s="67"/>
      <c r="F53" s="68"/>
      <c r="G53" s="66"/>
      <c r="H53" s="67"/>
      <c r="I53" s="67"/>
      <c r="J53" s="68"/>
      <c r="K53" s="66"/>
      <c r="L53" s="67"/>
      <c r="M53" s="67"/>
      <c r="N53" s="68"/>
      <c r="O53" s="66"/>
      <c r="P53" s="67"/>
      <c r="Q53" s="67"/>
      <c r="R53" s="68"/>
      <c r="S53" s="64"/>
      <c r="U53" s="80"/>
      <c r="V53" s="80"/>
      <c r="W53" s="80"/>
      <c r="X53" s="80"/>
    </row>
    <row r="54" spans="1:30" ht="13.5" thickBot="1" x14ac:dyDescent="0.25">
      <c r="A54" s="1"/>
      <c r="B54" s="69" t="s">
        <v>304</v>
      </c>
      <c r="C54" s="70">
        <f t="shared" ref="C54:R54" si="4">SUM(C31:C48)</f>
        <v>22</v>
      </c>
      <c r="D54" s="70">
        <f t="shared" si="4"/>
        <v>4</v>
      </c>
      <c r="E54" s="70">
        <f t="shared" si="4"/>
        <v>7</v>
      </c>
      <c r="F54" s="70">
        <f t="shared" si="4"/>
        <v>7</v>
      </c>
      <c r="G54" s="70">
        <f t="shared" si="4"/>
        <v>26</v>
      </c>
      <c r="H54" s="70">
        <f t="shared" si="4"/>
        <v>8</v>
      </c>
      <c r="I54" s="70">
        <f t="shared" si="4"/>
        <v>10</v>
      </c>
      <c r="J54" s="70">
        <f t="shared" si="4"/>
        <v>8</v>
      </c>
      <c r="K54" s="70">
        <f t="shared" si="4"/>
        <v>24</v>
      </c>
      <c r="L54" s="70">
        <f t="shared" si="4"/>
        <v>6</v>
      </c>
      <c r="M54" s="70">
        <f t="shared" si="4"/>
        <v>11</v>
      </c>
      <c r="N54" s="70">
        <f t="shared" si="4"/>
        <v>11</v>
      </c>
      <c r="O54" s="70">
        <f t="shared" si="4"/>
        <v>0</v>
      </c>
      <c r="P54" s="70">
        <f t="shared" si="4"/>
        <v>0</v>
      </c>
      <c r="Q54" s="70">
        <f t="shared" si="4"/>
        <v>0</v>
      </c>
      <c r="R54" s="70">
        <f t="shared" si="4"/>
        <v>0</v>
      </c>
      <c r="S54" s="64"/>
      <c r="U54" s="80"/>
      <c r="V54" s="80"/>
      <c r="W54" s="80"/>
      <c r="X54" s="80"/>
    </row>
    <row r="55" spans="1:30" ht="13.5" thickBot="1" x14ac:dyDescent="0.25">
      <c r="A55" s="1"/>
      <c r="B55" s="69" t="s">
        <v>305</v>
      </c>
      <c r="C55" s="71">
        <f>SUM(O27,C54)</f>
        <v>107</v>
      </c>
      <c r="D55" s="71">
        <f>SUM(P27,D54)</f>
        <v>20</v>
      </c>
      <c r="E55" s="71">
        <f>SUM(Q27,E54)</f>
        <v>39</v>
      </c>
      <c r="F55" s="71">
        <f>SUM(R27,F54)</f>
        <v>33</v>
      </c>
      <c r="G55" s="71">
        <f t="shared" ref="G55:R55" si="5">SUM(C55,G54)</f>
        <v>133</v>
      </c>
      <c r="H55" s="71">
        <f t="shared" si="5"/>
        <v>28</v>
      </c>
      <c r="I55" s="71">
        <f t="shared" si="5"/>
        <v>49</v>
      </c>
      <c r="J55" s="71">
        <f t="shared" si="5"/>
        <v>41</v>
      </c>
      <c r="K55" s="71">
        <f t="shared" si="5"/>
        <v>157</v>
      </c>
      <c r="L55" s="71">
        <f t="shared" si="5"/>
        <v>34</v>
      </c>
      <c r="M55" s="71">
        <f t="shared" si="5"/>
        <v>60</v>
      </c>
      <c r="N55" s="71">
        <f t="shared" si="5"/>
        <v>52</v>
      </c>
      <c r="O55" s="72">
        <f t="shared" si="5"/>
        <v>157</v>
      </c>
      <c r="P55" s="71">
        <f t="shared" si="5"/>
        <v>34</v>
      </c>
      <c r="Q55" s="71">
        <f t="shared" si="5"/>
        <v>60</v>
      </c>
      <c r="R55" s="73">
        <f t="shared" si="5"/>
        <v>52</v>
      </c>
      <c r="S55" s="96"/>
      <c r="U55" s="80"/>
      <c r="V55" s="80"/>
      <c r="W55" s="80"/>
      <c r="X55" s="80"/>
    </row>
    <row r="56" spans="1:30" ht="13.5" thickBot="1" x14ac:dyDescent="0.25">
      <c r="A56" s="74"/>
      <c r="B56" s="75" t="s">
        <v>306</v>
      </c>
      <c r="C56" s="76"/>
      <c r="D56" s="77"/>
      <c r="E56" s="77"/>
      <c r="F56" s="77"/>
      <c r="G56" s="76"/>
      <c r="H56" s="77"/>
      <c r="I56" s="77"/>
      <c r="J56" s="77"/>
      <c r="K56" s="76"/>
      <c r="L56" s="77"/>
      <c r="M56" s="77"/>
      <c r="N56" s="77"/>
      <c r="O56" s="76"/>
      <c r="P56" s="77"/>
      <c r="Q56" s="77"/>
      <c r="R56" s="97"/>
      <c r="S56" s="98"/>
      <c r="V56" s="99" t="s">
        <v>307</v>
      </c>
    </row>
    <row r="57" spans="1:30" ht="13.5" thickBot="1" x14ac:dyDescent="0.25">
      <c r="A57" s="43" t="s">
        <v>289</v>
      </c>
      <c r="B57" s="69" t="s">
        <v>290</v>
      </c>
      <c r="C57" s="186"/>
      <c r="D57" s="187"/>
      <c r="E57" s="188"/>
      <c r="F57" s="100"/>
      <c r="G57" s="186"/>
      <c r="H57" s="187"/>
      <c r="I57" s="188"/>
      <c r="J57" s="100"/>
      <c r="K57" s="186"/>
      <c r="L57" s="187"/>
      <c r="M57" s="189"/>
      <c r="N57" s="101"/>
      <c r="O57" s="102" t="s">
        <v>308</v>
      </c>
      <c r="P57" s="103"/>
      <c r="Q57" s="45"/>
      <c r="R57" s="104">
        <f>SUM(F1,J1,N1,R1,F29,J29,N29,R29,F57,J57,N57)</f>
        <v>70</v>
      </c>
      <c r="S57" s="105" t="s">
        <v>309</v>
      </c>
    </row>
    <row r="58" spans="1:30" ht="13.5" thickBot="1" x14ac:dyDescent="0.25">
      <c r="A58" s="47" t="s">
        <v>291</v>
      </c>
      <c r="B58" s="44" t="s">
        <v>292</v>
      </c>
      <c r="C58" s="48" t="s">
        <v>0</v>
      </c>
      <c r="D58" s="48" t="s">
        <v>1</v>
      </c>
      <c r="E58" s="48" t="s">
        <v>2</v>
      </c>
      <c r="F58" s="48" t="s">
        <v>3</v>
      </c>
      <c r="G58" s="48" t="s">
        <v>0</v>
      </c>
      <c r="H58" s="48" t="s">
        <v>1</v>
      </c>
      <c r="I58" s="48" t="s">
        <v>2</v>
      </c>
      <c r="J58" s="48" t="s">
        <v>3</v>
      </c>
      <c r="K58" s="48" t="s">
        <v>0</v>
      </c>
      <c r="L58" s="48" t="s">
        <v>310</v>
      </c>
      <c r="M58" s="48" t="s">
        <v>2</v>
      </c>
      <c r="N58" s="48" t="s">
        <v>3</v>
      </c>
      <c r="O58" s="43" t="s">
        <v>0</v>
      </c>
      <c r="P58" s="43" t="s">
        <v>1</v>
      </c>
      <c r="Q58" s="43" t="s">
        <v>2</v>
      </c>
      <c r="R58" s="43" t="s">
        <v>3</v>
      </c>
      <c r="S58" s="106" t="s">
        <v>311</v>
      </c>
      <c r="U58" s="2" t="s">
        <v>312</v>
      </c>
      <c r="V58" s="67" t="s">
        <v>313</v>
      </c>
      <c r="W58" s="107" t="s">
        <v>3</v>
      </c>
      <c r="X58" s="107" t="s">
        <v>314</v>
      </c>
      <c r="Y58" s="107" t="s">
        <v>315</v>
      </c>
      <c r="Z58" s="107" t="s">
        <v>316</v>
      </c>
      <c r="AA58" s="107" t="s">
        <v>372</v>
      </c>
      <c r="AB58" s="107" t="s">
        <v>316</v>
      </c>
      <c r="AC58" s="107" t="s">
        <v>317</v>
      </c>
      <c r="AD58" s="108" t="s">
        <v>318</v>
      </c>
    </row>
    <row r="59" spans="1:30" ht="13.5" thickTop="1" x14ac:dyDescent="0.2">
      <c r="A59" s="50" t="str">
        <f t="shared" ref="A59:A76" si="6">A3</f>
        <v>7</v>
      </c>
      <c r="B59" s="51" t="str">
        <f t="shared" ref="B59:B76" si="7">B31</f>
        <v>Marcial Contreras</v>
      </c>
      <c r="C59" s="52"/>
      <c r="D59" s="53"/>
      <c r="E59" s="53"/>
      <c r="F59" s="54"/>
      <c r="G59" s="52"/>
      <c r="H59" s="53"/>
      <c r="I59" s="53"/>
      <c r="J59" s="54"/>
      <c r="K59" s="52"/>
      <c r="L59" s="53"/>
      <c r="M59" s="53"/>
      <c r="N59" s="54"/>
      <c r="O59" s="109">
        <f>SUM(C3,G3,K3,O3,C31,G31,K31,O31,C59,G59,K59)</f>
        <v>7</v>
      </c>
      <c r="P59" s="110">
        <f>SUM(D3,H3,L3,P3,D31,H31,L31,P31,D59,H59,L59)</f>
        <v>0</v>
      </c>
      <c r="Q59" s="110">
        <f>SUM(E3,I3,M3,Q3,E31,I31,M31,Q31,E59,I59,M59)</f>
        <v>4</v>
      </c>
      <c r="R59" s="111">
        <f>SUM(F3,J3,N3,R3,F31,J31,N31,R31,F59,J59,N59)</f>
        <v>3</v>
      </c>
      <c r="S59" s="112">
        <f>IF(O59=0,0,AVERAGE(P59/O59))</f>
        <v>0</v>
      </c>
      <c r="U59" s="3" t="s">
        <v>302</v>
      </c>
      <c r="V59" s="51" t="s">
        <v>169</v>
      </c>
      <c r="W59" s="113">
        <v>3</v>
      </c>
      <c r="X59" s="113">
        <v>3</v>
      </c>
      <c r="Y59" s="114">
        <v>0</v>
      </c>
      <c r="Z59" s="114" t="s">
        <v>265</v>
      </c>
      <c r="AA59" s="114">
        <v>1.5</v>
      </c>
      <c r="AB59" s="114" t="s">
        <v>288</v>
      </c>
      <c r="AC59" s="113">
        <v>2</v>
      </c>
      <c r="AD59" s="115">
        <v>0</v>
      </c>
    </row>
    <row r="60" spans="1:30" x14ac:dyDescent="0.2">
      <c r="A60" s="50" t="str">
        <f t="shared" si="6"/>
        <v>33</v>
      </c>
      <c r="B60" s="51" t="str">
        <f t="shared" si="7"/>
        <v>Rose Reed</v>
      </c>
      <c r="C60" s="52"/>
      <c r="D60" s="53"/>
      <c r="E60" s="53"/>
      <c r="F60" s="54"/>
      <c r="G60" s="52"/>
      <c r="H60" s="53"/>
      <c r="I60" s="53"/>
      <c r="J60" s="54"/>
      <c r="K60" s="52"/>
      <c r="L60" s="53"/>
      <c r="M60" s="53"/>
      <c r="N60" s="54"/>
      <c r="O60" s="66">
        <f t="shared" ref="O60:R75" si="8">SUM(C4,G4,K4,O4,C32,G32,K32,O32,C60,G60,K60)</f>
        <v>21</v>
      </c>
      <c r="P60" s="67">
        <f t="shared" si="8"/>
        <v>0</v>
      </c>
      <c r="Q60" s="67">
        <f t="shared" si="8"/>
        <v>8</v>
      </c>
      <c r="R60" s="68">
        <f t="shared" si="8"/>
        <v>7</v>
      </c>
      <c r="S60" s="116">
        <f t="shared" ref="S60:S76" si="9">IF(O60=0,0,AVERAGE(P60/O60))</f>
        <v>0</v>
      </c>
      <c r="U60" s="3" t="s">
        <v>341</v>
      </c>
      <c r="V60" s="51" t="s">
        <v>44</v>
      </c>
      <c r="W60" s="113">
        <v>7</v>
      </c>
      <c r="X60" s="113">
        <v>7</v>
      </c>
      <c r="Y60" s="114">
        <v>0</v>
      </c>
      <c r="Z60" s="114" t="s">
        <v>260</v>
      </c>
      <c r="AA60" s="114">
        <v>1.1666666666666667</v>
      </c>
      <c r="AB60" s="114" t="s">
        <v>260</v>
      </c>
      <c r="AC60" s="113">
        <v>6</v>
      </c>
      <c r="AD60" s="115">
        <v>0</v>
      </c>
    </row>
    <row r="61" spans="1:30" x14ac:dyDescent="0.2">
      <c r="A61" s="50" t="str">
        <f t="shared" si="6"/>
        <v>2</v>
      </c>
      <c r="B61" s="51" t="str">
        <f t="shared" si="7"/>
        <v>Ronald Jordan</v>
      </c>
      <c r="C61" s="52"/>
      <c r="D61" s="53"/>
      <c r="E61" s="53"/>
      <c r="F61" s="54"/>
      <c r="G61" s="52"/>
      <c r="H61" s="53"/>
      <c r="I61" s="53"/>
      <c r="J61" s="54"/>
      <c r="K61" s="52"/>
      <c r="L61" s="53"/>
      <c r="M61" s="53"/>
      <c r="N61" s="54"/>
      <c r="O61" s="66">
        <f t="shared" si="8"/>
        <v>29</v>
      </c>
      <c r="P61" s="67">
        <f t="shared" si="8"/>
        <v>10</v>
      </c>
      <c r="Q61" s="67">
        <f t="shared" si="8"/>
        <v>13</v>
      </c>
      <c r="R61" s="68">
        <f t="shared" si="8"/>
        <v>6</v>
      </c>
      <c r="S61" s="116">
        <f t="shared" si="9"/>
        <v>0.34482758620689657</v>
      </c>
      <c r="U61" s="3" t="s">
        <v>298</v>
      </c>
      <c r="V61" s="51" t="s">
        <v>142</v>
      </c>
      <c r="W61" s="113">
        <v>6</v>
      </c>
      <c r="X61" s="113">
        <v>6</v>
      </c>
      <c r="Y61" s="114">
        <v>0.34482758620689657</v>
      </c>
      <c r="Z61" s="114" t="s">
        <v>260</v>
      </c>
      <c r="AA61" s="114">
        <v>0.8571428571428571</v>
      </c>
      <c r="AB61" s="114" t="s">
        <v>260</v>
      </c>
      <c r="AC61" s="113">
        <v>7</v>
      </c>
      <c r="AD61" s="115">
        <v>0.34482758620689657</v>
      </c>
    </row>
    <row r="62" spans="1:30" x14ac:dyDescent="0.2">
      <c r="A62" s="50" t="str">
        <f t="shared" si="6"/>
        <v>12</v>
      </c>
      <c r="B62" s="51" t="str">
        <f t="shared" si="7"/>
        <v>John Geter</v>
      </c>
      <c r="C62" s="52"/>
      <c r="D62" s="53"/>
      <c r="E62" s="53"/>
      <c r="F62" s="54"/>
      <c r="G62" s="52"/>
      <c r="H62" s="53"/>
      <c r="I62" s="53"/>
      <c r="J62" s="54"/>
      <c r="K62" s="52"/>
      <c r="L62" s="53"/>
      <c r="M62" s="53"/>
      <c r="N62" s="54"/>
      <c r="O62" s="66">
        <f t="shared" si="8"/>
        <v>26</v>
      </c>
      <c r="P62" s="67">
        <f t="shared" si="8"/>
        <v>10</v>
      </c>
      <c r="Q62" s="67">
        <f t="shared" si="8"/>
        <v>8</v>
      </c>
      <c r="R62" s="68">
        <f t="shared" si="8"/>
        <v>9</v>
      </c>
      <c r="S62" s="116">
        <f t="shared" si="9"/>
        <v>0.38461538461538464</v>
      </c>
      <c r="U62" s="3" t="s">
        <v>333</v>
      </c>
      <c r="V62" s="51" t="s">
        <v>143</v>
      </c>
      <c r="W62" s="113">
        <v>9</v>
      </c>
      <c r="X62" s="113">
        <v>9</v>
      </c>
      <c r="Y62" s="114">
        <v>0.38461538461538464</v>
      </c>
      <c r="Z62" s="114" t="s">
        <v>260</v>
      </c>
      <c r="AA62" s="114">
        <v>1.2857142857142858</v>
      </c>
      <c r="AB62" s="114" t="s">
        <v>260</v>
      </c>
      <c r="AC62" s="113">
        <v>7</v>
      </c>
      <c r="AD62" s="115">
        <v>0.38461538461538464</v>
      </c>
    </row>
    <row r="63" spans="1:30" x14ac:dyDescent="0.2">
      <c r="A63" s="50" t="str">
        <f t="shared" si="6"/>
        <v>1</v>
      </c>
      <c r="B63" s="51" t="str">
        <f t="shared" si="7"/>
        <v>Jason Gainey</v>
      </c>
      <c r="C63" s="52"/>
      <c r="D63" s="53"/>
      <c r="E63" s="53"/>
      <c r="F63" s="54"/>
      <c r="G63" s="52"/>
      <c r="H63" s="53"/>
      <c r="I63" s="53"/>
      <c r="J63" s="54"/>
      <c r="K63" s="52"/>
      <c r="L63" s="53"/>
      <c r="M63" s="53"/>
      <c r="N63" s="54"/>
      <c r="O63" s="66">
        <f t="shared" si="8"/>
        <v>24</v>
      </c>
      <c r="P63" s="67">
        <f t="shared" si="8"/>
        <v>3</v>
      </c>
      <c r="Q63" s="67">
        <f t="shared" si="8"/>
        <v>13</v>
      </c>
      <c r="R63" s="68">
        <f t="shared" si="8"/>
        <v>19</v>
      </c>
      <c r="S63" s="116">
        <f t="shared" si="9"/>
        <v>0.125</v>
      </c>
      <c r="U63" s="3" t="s">
        <v>293</v>
      </c>
      <c r="V63" s="51" t="s">
        <v>144</v>
      </c>
      <c r="W63" s="113">
        <v>19</v>
      </c>
      <c r="X63" s="113">
        <v>19</v>
      </c>
      <c r="Y63" s="114">
        <v>0.125</v>
      </c>
      <c r="Z63" s="114" t="s">
        <v>260</v>
      </c>
      <c r="AA63" s="114">
        <v>2.7142857142857144</v>
      </c>
      <c r="AB63" s="114" t="s">
        <v>260</v>
      </c>
      <c r="AC63" s="113">
        <v>7</v>
      </c>
      <c r="AD63" s="115">
        <v>0.125</v>
      </c>
    </row>
    <row r="64" spans="1:30" x14ac:dyDescent="0.2">
      <c r="A64" s="50" t="str">
        <f t="shared" si="6"/>
        <v>16</v>
      </c>
      <c r="B64" s="51" t="str">
        <f t="shared" si="7"/>
        <v>John Ingram</v>
      </c>
      <c r="C64" s="52"/>
      <c r="D64" s="53"/>
      <c r="E64" s="53"/>
      <c r="F64" s="54"/>
      <c r="G64" s="52"/>
      <c r="H64" s="53"/>
      <c r="I64" s="53"/>
      <c r="J64" s="54"/>
      <c r="K64" s="52"/>
      <c r="L64" s="53"/>
      <c r="M64" s="53"/>
      <c r="N64" s="54"/>
      <c r="O64" s="66">
        <f t="shared" si="8"/>
        <v>24</v>
      </c>
      <c r="P64" s="67">
        <f t="shared" si="8"/>
        <v>5</v>
      </c>
      <c r="Q64" s="67">
        <f t="shared" si="8"/>
        <v>8</v>
      </c>
      <c r="R64" s="68">
        <f t="shared" si="8"/>
        <v>3</v>
      </c>
      <c r="S64" s="116">
        <f t="shared" si="9"/>
        <v>0.20833333333333334</v>
      </c>
      <c r="U64" s="3" t="s">
        <v>332</v>
      </c>
      <c r="V64" s="51" t="s">
        <v>145</v>
      </c>
      <c r="W64" s="113">
        <v>3</v>
      </c>
      <c r="X64" s="113">
        <v>3</v>
      </c>
      <c r="Y64" s="114">
        <v>0.20833333333333334</v>
      </c>
      <c r="Z64" s="114" t="s">
        <v>260</v>
      </c>
      <c r="AA64" s="114">
        <v>0.42857142857142855</v>
      </c>
      <c r="AB64" s="114" t="s">
        <v>260</v>
      </c>
      <c r="AC64" s="113">
        <v>7</v>
      </c>
      <c r="AD64" s="115">
        <v>0.20833333333333334</v>
      </c>
    </row>
    <row r="65" spans="1:30" x14ac:dyDescent="0.2">
      <c r="A65" s="50" t="str">
        <f t="shared" si="6"/>
        <v>55</v>
      </c>
      <c r="B65" s="51" t="str">
        <f t="shared" si="7"/>
        <v>Larry Reed</v>
      </c>
      <c r="C65" s="52"/>
      <c r="D65" s="53"/>
      <c r="E65" s="53"/>
      <c r="F65" s="54"/>
      <c r="G65" s="52"/>
      <c r="H65" s="53"/>
      <c r="I65" s="53"/>
      <c r="J65" s="54"/>
      <c r="K65" s="52"/>
      <c r="L65" s="53"/>
      <c r="M65" s="53"/>
      <c r="N65" s="54"/>
      <c r="O65" s="66">
        <f t="shared" si="8"/>
        <v>17</v>
      </c>
      <c r="P65" s="67">
        <f t="shared" si="8"/>
        <v>5</v>
      </c>
      <c r="Q65" s="67">
        <f t="shared" si="8"/>
        <v>1</v>
      </c>
      <c r="R65" s="68">
        <f t="shared" si="8"/>
        <v>4</v>
      </c>
      <c r="S65" s="116">
        <f t="shared" si="9"/>
        <v>0.29411764705882354</v>
      </c>
      <c r="U65" s="3" t="s">
        <v>365</v>
      </c>
      <c r="V65" s="51" t="s">
        <v>28</v>
      </c>
      <c r="W65" s="113">
        <v>4</v>
      </c>
      <c r="X65" s="113">
        <v>4</v>
      </c>
      <c r="Y65" s="114">
        <v>0.29411764705882354</v>
      </c>
      <c r="Z65" s="114" t="s">
        <v>265</v>
      </c>
      <c r="AA65" s="114">
        <v>0.8</v>
      </c>
      <c r="AB65" s="114" t="s">
        <v>260</v>
      </c>
      <c r="AC65" s="113">
        <v>5</v>
      </c>
      <c r="AD65" s="115">
        <v>0.25</v>
      </c>
    </row>
    <row r="66" spans="1:30" x14ac:dyDescent="0.2">
      <c r="A66" s="50" t="str">
        <f t="shared" si="6"/>
        <v>21</v>
      </c>
      <c r="B66" s="51" t="str">
        <f t="shared" si="7"/>
        <v>Kayleigh Joiner</v>
      </c>
      <c r="C66" s="52"/>
      <c r="D66" s="53"/>
      <c r="E66" s="53"/>
      <c r="F66" s="54"/>
      <c r="G66" s="52"/>
      <c r="H66" s="53"/>
      <c r="I66" s="53"/>
      <c r="J66" s="54"/>
      <c r="K66" s="52"/>
      <c r="L66" s="53"/>
      <c r="M66" s="53"/>
      <c r="N66" s="54"/>
      <c r="O66" s="66">
        <f t="shared" si="8"/>
        <v>5</v>
      </c>
      <c r="P66" s="67">
        <f t="shared" si="8"/>
        <v>1</v>
      </c>
      <c r="Q66" s="67">
        <f t="shared" si="8"/>
        <v>1</v>
      </c>
      <c r="R66" s="68">
        <f t="shared" si="8"/>
        <v>0</v>
      </c>
      <c r="S66" s="116">
        <f t="shared" si="9"/>
        <v>0.2</v>
      </c>
      <c r="U66" s="3" t="s">
        <v>343</v>
      </c>
      <c r="V66" s="51" t="s">
        <v>146</v>
      </c>
      <c r="W66" s="113">
        <v>0</v>
      </c>
      <c r="X66" s="113" t="s">
        <v>373</v>
      </c>
      <c r="Y66" s="114">
        <v>0.2</v>
      </c>
      <c r="Z66" s="114" t="s">
        <v>265</v>
      </c>
      <c r="AA66" s="114">
        <v>0</v>
      </c>
      <c r="AB66" s="114" t="s">
        <v>288</v>
      </c>
      <c r="AC66" s="113">
        <v>2</v>
      </c>
      <c r="AD66" s="115">
        <v>0.05</v>
      </c>
    </row>
    <row r="67" spans="1:30" x14ac:dyDescent="0.2">
      <c r="A67" s="50" t="str">
        <f t="shared" si="6"/>
        <v>9</v>
      </c>
      <c r="B67" s="51" t="str">
        <f t="shared" si="7"/>
        <v>Sarai Hernandez</v>
      </c>
      <c r="C67" s="52"/>
      <c r="D67" s="53"/>
      <c r="E67" s="53"/>
      <c r="F67" s="54"/>
      <c r="G67" s="52"/>
      <c r="H67" s="53"/>
      <c r="I67" s="53"/>
      <c r="J67" s="54"/>
      <c r="K67" s="52"/>
      <c r="L67" s="53"/>
      <c r="M67" s="53"/>
      <c r="N67" s="54"/>
      <c r="O67" s="66">
        <f t="shared" si="8"/>
        <v>4</v>
      </c>
      <c r="P67" s="67">
        <f t="shared" si="8"/>
        <v>0</v>
      </c>
      <c r="Q67" s="67">
        <f t="shared" si="8"/>
        <v>4</v>
      </c>
      <c r="R67" s="68">
        <f t="shared" si="8"/>
        <v>1</v>
      </c>
      <c r="S67" s="116">
        <f t="shared" si="9"/>
        <v>0</v>
      </c>
      <c r="U67" s="3" t="s">
        <v>294</v>
      </c>
      <c r="V67" s="51" t="s">
        <v>170</v>
      </c>
      <c r="W67" s="113">
        <v>1</v>
      </c>
      <c r="X67" s="113">
        <v>1</v>
      </c>
      <c r="Y67" s="114">
        <v>0</v>
      </c>
      <c r="Z67" s="114" t="s">
        <v>265</v>
      </c>
      <c r="AA67" s="114">
        <v>1</v>
      </c>
      <c r="AB67" s="114" t="s">
        <v>288</v>
      </c>
      <c r="AC67" s="113">
        <v>1</v>
      </c>
      <c r="AD67" s="115">
        <v>0</v>
      </c>
    </row>
    <row r="68" spans="1:30" x14ac:dyDescent="0.2">
      <c r="A68" s="50">
        <f t="shared" si="6"/>
        <v>0</v>
      </c>
      <c r="B68" s="51">
        <f t="shared" si="7"/>
        <v>0</v>
      </c>
      <c r="C68" s="52"/>
      <c r="D68" s="53"/>
      <c r="E68" s="53"/>
      <c r="F68" s="54"/>
      <c r="G68" s="52"/>
      <c r="H68" s="53"/>
      <c r="I68" s="53"/>
      <c r="J68" s="54"/>
      <c r="K68" s="52"/>
      <c r="L68" s="53"/>
      <c r="M68" s="53"/>
      <c r="N68" s="54"/>
      <c r="O68" s="66">
        <f t="shared" si="8"/>
        <v>0</v>
      </c>
      <c r="P68" s="67">
        <f t="shared" si="8"/>
        <v>0</v>
      </c>
      <c r="Q68" s="67">
        <f t="shared" si="8"/>
        <v>0</v>
      </c>
      <c r="R68" s="68">
        <f t="shared" si="8"/>
        <v>0</v>
      </c>
      <c r="S68" s="116">
        <f t="shared" si="9"/>
        <v>0</v>
      </c>
      <c r="U68" s="3">
        <v>0</v>
      </c>
      <c r="V68" s="51">
        <v>0</v>
      </c>
      <c r="W68" s="113">
        <v>0</v>
      </c>
      <c r="X68" s="113" t="s">
        <v>373</v>
      </c>
      <c r="Y68" s="114">
        <v>0</v>
      </c>
      <c r="Z68" s="114" t="s">
        <v>265</v>
      </c>
      <c r="AA68" s="114">
        <v>0</v>
      </c>
      <c r="AB68" s="114" t="s">
        <v>288</v>
      </c>
      <c r="AC68" s="113">
        <v>0</v>
      </c>
      <c r="AD68" s="115">
        <v>0</v>
      </c>
    </row>
    <row r="69" spans="1:30" x14ac:dyDescent="0.2">
      <c r="A69" s="50">
        <f t="shared" si="6"/>
        <v>0</v>
      </c>
      <c r="B69" s="51">
        <f t="shared" si="7"/>
        <v>0</v>
      </c>
      <c r="C69" s="52"/>
      <c r="D69" s="53"/>
      <c r="E69" s="53"/>
      <c r="F69" s="54"/>
      <c r="G69" s="52"/>
      <c r="H69" s="53"/>
      <c r="I69" s="53"/>
      <c r="J69" s="54"/>
      <c r="K69" s="52"/>
      <c r="L69" s="53"/>
      <c r="M69" s="53"/>
      <c r="N69" s="54"/>
      <c r="O69" s="66">
        <f t="shared" si="8"/>
        <v>0</v>
      </c>
      <c r="P69" s="67">
        <f t="shared" si="8"/>
        <v>0</v>
      </c>
      <c r="Q69" s="67">
        <f t="shared" si="8"/>
        <v>0</v>
      </c>
      <c r="R69" s="68">
        <f t="shared" si="8"/>
        <v>0</v>
      </c>
      <c r="S69" s="116">
        <f t="shared" si="9"/>
        <v>0</v>
      </c>
      <c r="U69" s="3">
        <v>0</v>
      </c>
      <c r="V69" s="51">
        <v>0</v>
      </c>
      <c r="W69" s="113">
        <v>0</v>
      </c>
      <c r="X69" s="113" t="s">
        <v>373</v>
      </c>
      <c r="Y69" s="114">
        <v>0</v>
      </c>
      <c r="Z69" s="114" t="s">
        <v>265</v>
      </c>
      <c r="AA69" s="114">
        <v>0</v>
      </c>
      <c r="AB69" s="114" t="s">
        <v>288</v>
      </c>
      <c r="AC69" s="113">
        <v>0</v>
      </c>
      <c r="AD69" s="115">
        <v>0</v>
      </c>
    </row>
    <row r="70" spans="1:30" x14ac:dyDescent="0.2">
      <c r="A70" s="50">
        <f t="shared" si="6"/>
        <v>0</v>
      </c>
      <c r="B70" s="51">
        <f t="shared" si="7"/>
        <v>0</v>
      </c>
      <c r="C70" s="52"/>
      <c r="D70" s="53"/>
      <c r="E70" s="53"/>
      <c r="F70" s="54"/>
      <c r="G70" s="52"/>
      <c r="H70" s="53"/>
      <c r="I70" s="53"/>
      <c r="J70" s="54"/>
      <c r="K70" s="52"/>
      <c r="L70" s="53"/>
      <c r="M70" s="53"/>
      <c r="N70" s="54"/>
      <c r="O70" s="117">
        <f t="shared" si="8"/>
        <v>0</v>
      </c>
      <c r="P70" s="118">
        <f t="shared" si="8"/>
        <v>0</v>
      </c>
      <c r="Q70" s="118">
        <f t="shared" si="8"/>
        <v>0</v>
      </c>
      <c r="R70" s="119">
        <f t="shared" si="8"/>
        <v>0</v>
      </c>
      <c r="S70" s="116">
        <f t="shared" si="9"/>
        <v>0</v>
      </c>
      <c r="U70" s="3">
        <v>0</v>
      </c>
      <c r="V70" s="51">
        <v>0</v>
      </c>
      <c r="W70" s="113">
        <v>0</v>
      </c>
      <c r="X70" s="113" t="s">
        <v>373</v>
      </c>
      <c r="Y70" s="114">
        <v>0</v>
      </c>
      <c r="Z70" s="114" t="s">
        <v>265</v>
      </c>
      <c r="AA70" s="114">
        <v>0</v>
      </c>
      <c r="AB70" s="114" t="s">
        <v>288</v>
      </c>
      <c r="AC70" s="113">
        <v>0</v>
      </c>
      <c r="AD70" s="115">
        <v>0</v>
      </c>
    </row>
    <row r="71" spans="1:30" x14ac:dyDescent="0.2">
      <c r="A71" s="50">
        <f t="shared" si="6"/>
        <v>0</v>
      </c>
      <c r="B71" s="51">
        <f t="shared" si="7"/>
        <v>0</v>
      </c>
      <c r="C71" s="52"/>
      <c r="D71" s="53"/>
      <c r="E71" s="53"/>
      <c r="F71" s="54"/>
      <c r="G71" s="52"/>
      <c r="H71" s="53"/>
      <c r="I71" s="53"/>
      <c r="J71" s="54"/>
      <c r="K71" s="52"/>
      <c r="L71" s="53"/>
      <c r="M71" s="53"/>
      <c r="N71" s="89"/>
      <c r="O71" s="66">
        <f t="shared" si="8"/>
        <v>0</v>
      </c>
      <c r="P71" s="67">
        <f t="shared" si="8"/>
        <v>0</v>
      </c>
      <c r="Q71" s="67">
        <f t="shared" si="8"/>
        <v>0</v>
      </c>
      <c r="R71" s="68">
        <f t="shared" si="8"/>
        <v>0</v>
      </c>
      <c r="S71" s="116">
        <f t="shared" si="9"/>
        <v>0</v>
      </c>
      <c r="U71" s="3">
        <v>0</v>
      </c>
      <c r="V71" s="51">
        <v>0</v>
      </c>
      <c r="W71" s="113">
        <v>0</v>
      </c>
      <c r="X71" s="113" t="s">
        <v>373</v>
      </c>
      <c r="Y71" s="114">
        <v>0</v>
      </c>
      <c r="Z71" s="114" t="s">
        <v>265</v>
      </c>
      <c r="AA71" s="114">
        <v>0</v>
      </c>
      <c r="AB71" s="114" t="s">
        <v>288</v>
      </c>
      <c r="AC71" s="113">
        <v>0</v>
      </c>
      <c r="AD71" s="115">
        <v>0</v>
      </c>
    </row>
    <row r="72" spans="1:30" x14ac:dyDescent="0.2">
      <c r="A72" s="50">
        <f t="shared" si="6"/>
        <v>0</v>
      </c>
      <c r="B72" s="51">
        <f t="shared" si="7"/>
        <v>0</v>
      </c>
      <c r="C72" s="52"/>
      <c r="D72" s="53"/>
      <c r="E72" s="53"/>
      <c r="F72" s="54"/>
      <c r="G72" s="52"/>
      <c r="H72" s="53"/>
      <c r="I72" s="53"/>
      <c r="J72" s="54"/>
      <c r="K72" s="52"/>
      <c r="L72" s="53"/>
      <c r="M72" s="53"/>
      <c r="N72" s="89"/>
      <c r="O72" s="66">
        <f t="shared" si="8"/>
        <v>0</v>
      </c>
      <c r="P72" s="67">
        <f t="shared" si="8"/>
        <v>0</v>
      </c>
      <c r="Q72" s="67">
        <f t="shared" si="8"/>
        <v>0</v>
      </c>
      <c r="R72" s="68">
        <f t="shared" si="8"/>
        <v>0</v>
      </c>
      <c r="S72" s="116">
        <f t="shared" si="9"/>
        <v>0</v>
      </c>
      <c r="U72" s="3">
        <v>0</v>
      </c>
      <c r="V72" s="51">
        <v>0</v>
      </c>
      <c r="W72" s="113">
        <v>0</v>
      </c>
      <c r="X72" s="113" t="s">
        <v>373</v>
      </c>
      <c r="Y72" s="114">
        <v>0</v>
      </c>
      <c r="Z72" s="114" t="s">
        <v>265</v>
      </c>
      <c r="AA72" s="114">
        <v>0</v>
      </c>
      <c r="AB72" s="114" t="s">
        <v>288</v>
      </c>
      <c r="AC72" s="113">
        <v>0</v>
      </c>
      <c r="AD72" s="115">
        <v>0</v>
      </c>
    </row>
    <row r="73" spans="1:30" x14ac:dyDescent="0.2">
      <c r="A73" s="50">
        <f t="shared" si="6"/>
        <v>0</v>
      </c>
      <c r="B73" s="51">
        <f t="shared" si="7"/>
        <v>0</v>
      </c>
      <c r="C73" s="52"/>
      <c r="D73" s="53"/>
      <c r="E73" s="53"/>
      <c r="F73" s="54"/>
      <c r="G73" s="52"/>
      <c r="H73" s="53"/>
      <c r="I73" s="53"/>
      <c r="J73" s="54"/>
      <c r="K73" s="52"/>
      <c r="L73" s="53"/>
      <c r="M73" s="53"/>
      <c r="N73" s="54"/>
      <c r="O73" s="66">
        <f t="shared" si="8"/>
        <v>0</v>
      </c>
      <c r="P73" s="67">
        <f t="shared" si="8"/>
        <v>0</v>
      </c>
      <c r="Q73" s="67">
        <f t="shared" si="8"/>
        <v>0</v>
      </c>
      <c r="R73" s="68">
        <f t="shared" si="8"/>
        <v>0</v>
      </c>
      <c r="S73" s="116">
        <f t="shared" si="9"/>
        <v>0</v>
      </c>
      <c r="U73" s="3">
        <v>0</v>
      </c>
      <c r="V73" s="51">
        <v>0</v>
      </c>
      <c r="W73" s="113">
        <v>0</v>
      </c>
      <c r="X73" s="113" t="s">
        <v>373</v>
      </c>
      <c r="Y73" s="114">
        <v>0</v>
      </c>
      <c r="Z73" s="114" t="s">
        <v>265</v>
      </c>
      <c r="AA73" s="114">
        <v>0</v>
      </c>
      <c r="AB73" s="114" t="s">
        <v>288</v>
      </c>
      <c r="AC73" s="113">
        <v>0</v>
      </c>
      <c r="AD73" s="115">
        <v>0</v>
      </c>
    </row>
    <row r="74" spans="1:30" x14ac:dyDescent="0.2">
      <c r="A74" s="50">
        <f t="shared" si="6"/>
        <v>0</v>
      </c>
      <c r="B74" s="51">
        <f t="shared" si="7"/>
        <v>0</v>
      </c>
      <c r="C74" s="120"/>
      <c r="D74" s="121"/>
      <c r="E74" s="121"/>
      <c r="F74" s="122"/>
      <c r="G74" s="120"/>
      <c r="H74" s="121"/>
      <c r="I74" s="121"/>
      <c r="J74" s="122"/>
      <c r="K74" s="120"/>
      <c r="L74" s="121"/>
      <c r="M74" s="121"/>
      <c r="N74" s="122"/>
      <c r="O74" s="66">
        <f t="shared" si="8"/>
        <v>0</v>
      </c>
      <c r="P74" s="67">
        <f t="shared" si="8"/>
        <v>0</v>
      </c>
      <c r="Q74" s="67">
        <f t="shared" si="8"/>
        <v>0</v>
      </c>
      <c r="R74" s="68">
        <f t="shared" si="8"/>
        <v>0</v>
      </c>
      <c r="S74" s="116">
        <f t="shared" si="9"/>
        <v>0</v>
      </c>
      <c r="U74" s="3">
        <v>0</v>
      </c>
      <c r="V74" s="51">
        <v>0</v>
      </c>
      <c r="W74" s="113">
        <v>0</v>
      </c>
      <c r="X74" s="113" t="s">
        <v>373</v>
      </c>
      <c r="Y74" s="114">
        <v>0</v>
      </c>
      <c r="Z74" s="114" t="s">
        <v>265</v>
      </c>
      <c r="AA74" s="114">
        <v>0</v>
      </c>
      <c r="AB74" s="114" t="s">
        <v>288</v>
      </c>
      <c r="AC74" s="113">
        <v>0</v>
      </c>
      <c r="AD74" s="115">
        <v>0</v>
      </c>
    </row>
    <row r="75" spans="1:30" x14ac:dyDescent="0.2">
      <c r="A75" s="50">
        <f t="shared" si="6"/>
        <v>0</v>
      </c>
      <c r="B75" s="51">
        <f t="shared" si="7"/>
        <v>0</v>
      </c>
      <c r="C75" s="52"/>
      <c r="D75" s="53"/>
      <c r="E75" s="53"/>
      <c r="F75" s="54"/>
      <c r="G75" s="52"/>
      <c r="H75" s="53"/>
      <c r="I75" s="53"/>
      <c r="J75" s="54"/>
      <c r="K75" s="52"/>
      <c r="L75" s="53"/>
      <c r="M75" s="53"/>
      <c r="N75" s="89"/>
      <c r="O75" s="66">
        <f t="shared" si="8"/>
        <v>0</v>
      </c>
      <c r="P75" s="67">
        <f t="shared" si="8"/>
        <v>0</v>
      </c>
      <c r="Q75" s="67">
        <f t="shared" si="8"/>
        <v>0</v>
      </c>
      <c r="R75" s="68">
        <f t="shared" si="8"/>
        <v>0</v>
      </c>
      <c r="S75" s="116">
        <f t="shared" si="9"/>
        <v>0</v>
      </c>
      <c r="U75" s="3">
        <v>0</v>
      </c>
      <c r="V75" s="51">
        <v>0</v>
      </c>
      <c r="W75" s="113">
        <v>0</v>
      </c>
      <c r="X75" s="113" t="s">
        <v>373</v>
      </c>
      <c r="Y75" s="114">
        <v>0</v>
      </c>
      <c r="Z75" s="114" t="s">
        <v>265</v>
      </c>
      <c r="AA75" s="114">
        <v>0</v>
      </c>
      <c r="AB75" s="114" t="s">
        <v>288</v>
      </c>
      <c r="AC75" s="113">
        <v>0</v>
      </c>
      <c r="AD75" s="115">
        <v>0</v>
      </c>
    </row>
    <row r="76" spans="1:30" x14ac:dyDescent="0.2">
      <c r="A76" s="50">
        <f t="shared" si="6"/>
        <v>0</v>
      </c>
      <c r="B76" s="51">
        <f t="shared" si="7"/>
        <v>0</v>
      </c>
      <c r="C76" s="52"/>
      <c r="D76" s="53"/>
      <c r="E76" s="53"/>
      <c r="F76" s="54"/>
      <c r="G76" s="52"/>
      <c r="H76" s="53"/>
      <c r="I76" s="53"/>
      <c r="J76" s="54"/>
      <c r="K76" s="52"/>
      <c r="L76" s="53"/>
      <c r="M76" s="53"/>
      <c r="N76" s="89"/>
      <c r="O76" s="66">
        <f t="shared" ref="O76:R76" si="10">SUM(C20,G20,K20,O20,C48,G48,K48,O48,C76,G76,K76)</f>
        <v>0</v>
      </c>
      <c r="P76" s="67">
        <f t="shared" si="10"/>
        <v>0</v>
      </c>
      <c r="Q76" s="67">
        <f t="shared" si="10"/>
        <v>0</v>
      </c>
      <c r="R76" s="68">
        <f t="shared" si="10"/>
        <v>0</v>
      </c>
      <c r="S76" s="116">
        <f t="shared" si="9"/>
        <v>0</v>
      </c>
      <c r="U76" s="3">
        <v>0</v>
      </c>
      <c r="V76" s="51">
        <v>0</v>
      </c>
      <c r="W76" s="113">
        <v>0</v>
      </c>
      <c r="X76" s="113" t="s">
        <v>373</v>
      </c>
      <c r="Y76" s="114">
        <v>0</v>
      </c>
      <c r="Z76" s="114" t="s">
        <v>265</v>
      </c>
      <c r="AA76" s="114">
        <v>0</v>
      </c>
      <c r="AB76" s="114" t="s">
        <v>288</v>
      </c>
      <c r="AC76" s="113">
        <v>0</v>
      </c>
      <c r="AD76" s="115">
        <v>0</v>
      </c>
    </row>
    <row r="77" spans="1:30" ht="13.5" thickBot="1" x14ac:dyDescent="0.25">
      <c r="A77" s="50"/>
      <c r="B77" s="56"/>
      <c r="C77" s="57"/>
      <c r="D77" s="58"/>
      <c r="E77" s="58"/>
      <c r="F77" s="59"/>
      <c r="G77" s="57"/>
      <c r="H77" s="58"/>
      <c r="I77" s="58"/>
      <c r="J77" s="59"/>
      <c r="K77" s="57"/>
      <c r="L77" s="58"/>
      <c r="M77" s="58"/>
      <c r="N77" s="92"/>
      <c r="O77" s="123"/>
      <c r="P77" s="124"/>
      <c r="Q77" s="124"/>
      <c r="R77" s="125"/>
      <c r="S77" s="126"/>
      <c r="V77" s="127"/>
      <c r="W77" s="128"/>
      <c r="X77" s="128"/>
      <c r="Y77" s="129"/>
      <c r="Z77" s="129"/>
      <c r="AA77" s="129"/>
      <c r="AB77" s="129"/>
      <c r="AC77" s="130"/>
    </row>
    <row r="78" spans="1:30" x14ac:dyDescent="0.2">
      <c r="A78" s="1" t="s">
        <v>4</v>
      </c>
      <c r="B78" s="131" t="str">
        <f>B50</f>
        <v>Elzie Haskett</v>
      </c>
      <c r="C78" s="61"/>
      <c r="D78" s="62"/>
      <c r="E78" s="62"/>
      <c r="F78" s="63"/>
      <c r="G78" s="132"/>
      <c r="H78" s="133"/>
      <c r="I78" s="133"/>
      <c r="J78" s="134"/>
      <c r="K78" s="132"/>
      <c r="L78" s="133"/>
      <c r="M78" s="133"/>
      <c r="N78" s="134"/>
      <c r="O78" s="73">
        <f t="shared" ref="O78:Q81" si="11">SUM(C22,G22,K22,O22,C50,G50,K50,O50,C78,G78,K78)</f>
        <v>157</v>
      </c>
      <c r="P78" s="62">
        <f t="shared" si="11"/>
        <v>34</v>
      </c>
      <c r="Q78" s="135">
        <f t="shared" si="11"/>
        <v>60</v>
      </c>
      <c r="R78" s="136"/>
      <c r="S78" s="137">
        <f>SUM(Q78/O78)</f>
        <v>0.38216560509554143</v>
      </c>
      <c r="V78" s="67" t="s">
        <v>319</v>
      </c>
      <c r="W78" s="113">
        <v>52</v>
      </c>
      <c r="X78" s="113">
        <v>52</v>
      </c>
      <c r="Y78" s="130"/>
      <c r="Z78" s="130"/>
      <c r="AA78" s="130"/>
      <c r="AB78" s="130"/>
      <c r="AC78" s="39"/>
    </row>
    <row r="79" spans="1:30" x14ac:dyDescent="0.2">
      <c r="A79" s="28"/>
      <c r="B79" s="138">
        <f>B51</f>
        <v>0</v>
      </c>
      <c r="C79" s="66"/>
      <c r="D79" s="67"/>
      <c r="E79" s="67"/>
      <c r="F79" s="54"/>
      <c r="G79" s="52"/>
      <c r="H79" s="53"/>
      <c r="I79" s="53"/>
      <c r="J79" s="54"/>
      <c r="K79" s="52"/>
      <c r="L79" s="53"/>
      <c r="M79" s="53"/>
      <c r="N79" s="54"/>
      <c r="O79" s="66">
        <f t="shared" si="11"/>
        <v>0</v>
      </c>
      <c r="P79" s="67">
        <f t="shared" si="11"/>
        <v>0</v>
      </c>
      <c r="Q79" s="67">
        <f t="shared" si="11"/>
        <v>0</v>
      </c>
      <c r="R79" s="68"/>
      <c r="S79" s="139" t="e">
        <f>SUM(Q79/O79)</f>
        <v>#DIV/0!</v>
      </c>
      <c r="V79" s="40" t="s">
        <v>320</v>
      </c>
      <c r="W79" s="39"/>
      <c r="X79" s="39"/>
      <c r="Y79" s="140">
        <v>0.38461538461538464</v>
      </c>
      <c r="Z79" s="140"/>
      <c r="AA79" s="140">
        <v>2.7142857142857144</v>
      </c>
      <c r="AB79" s="140"/>
      <c r="AC79" s="39"/>
    </row>
    <row r="80" spans="1:30" x14ac:dyDescent="0.2">
      <c r="A80" s="28"/>
      <c r="B80" s="138">
        <f>B52</f>
        <v>0</v>
      </c>
      <c r="C80" s="52"/>
      <c r="D80" s="53"/>
      <c r="E80" s="53"/>
      <c r="F80" s="54"/>
      <c r="G80" s="52"/>
      <c r="H80" s="53"/>
      <c r="I80" s="53"/>
      <c r="J80" s="54"/>
      <c r="K80" s="52"/>
      <c r="L80" s="53"/>
      <c r="M80" s="53"/>
      <c r="N80" s="54"/>
      <c r="O80" s="66">
        <f t="shared" si="11"/>
        <v>0</v>
      </c>
      <c r="P80" s="67">
        <f t="shared" si="11"/>
        <v>0</v>
      </c>
      <c r="Q80" s="67">
        <f t="shared" si="11"/>
        <v>0</v>
      </c>
      <c r="R80" s="68"/>
      <c r="S80" s="139" t="e">
        <f>SUM(Q80/O80)</f>
        <v>#DIV/0!</v>
      </c>
      <c r="V80" s="40"/>
      <c r="W80" s="39"/>
      <c r="X80" s="39"/>
      <c r="Y80" s="140"/>
      <c r="Z80" s="140"/>
      <c r="AA80" s="140"/>
      <c r="AB80" s="140"/>
      <c r="AC80" s="39"/>
    </row>
    <row r="81" spans="1:29" ht="13.5" thickBot="1" x14ac:dyDescent="0.25">
      <c r="A81" s="28"/>
      <c r="B81" s="138">
        <f>B53</f>
        <v>0</v>
      </c>
      <c r="C81" s="141"/>
      <c r="D81" s="142"/>
      <c r="E81" s="142"/>
      <c r="F81" s="143"/>
      <c r="G81" s="141"/>
      <c r="H81" s="142"/>
      <c r="I81" s="142"/>
      <c r="J81" s="143"/>
      <c r="K81" s="141"/>
      <c r="L81" s="142"/>
      <c r="M81" s="142"/>
      <c r="N81" s="143"/>
      <c r="O81" s="144">
        <f t="shared" si="11"/>
        <v>0</v>
      </c>
      <c r="P81" s="145">
        <f t="shared" si="11"/>
        <v>0</v>
      </c>
      <c r="Q81" s="145">
        <f t="shared" si="11"/>
        <v>0</v>
      </c>
      <c r="R81" s="146"/>
      <c r="S81" s="147" t="e">
        <f>SUM(Q81/O81)</f>
        <v>#DIV/0!</v>
      </c>
      <c r="V81" s="40"/>
      <c r="W81" s="39"/>
      <c r="X81" s="39"/>
      <c r="Y81" s="140"/>
      <c r="Z81" s="140"/>
      <c r="AA81" s="140"/>
      <c r="AB81" s="140"/>
      <c r="AC81" s="39"/>
    </row>
    <row r="82" spans="1:29" ht="13.5" thickBot="1" x14ac:dyDescent="0.25">
      <c r="A82" s="1"/>
      <c r="B82" s="69" t="s">
        <v>304</v>
      </c>
      <c r="C82" s="70">
        <f t="shared" ref="C82:R82" si="12">SUM(C59:C76)</f>
        <v>0</v>
      </c>
      <c r="D82" s="70">
        <f t="shared" si="12"/>
        <v>0</v>
      </c>
      <c r="E82" s="70">
        <f t="shared" si="12"/>
        <v>0</v>
      </c>
      <c r="F82" s="70">
        <f t="shared" si="12"/>
        <v>0</v>
      </c>
      <c r="G82" s="70">
        <f t="shared" si="12"/>
        <v>0</v>
      </c>
      <c r="H82" s="70">
        <f t="shared" si="12"/>
        <v>0</v>
      </c>
      <c r="I82" s="70">
        <f t="shared" si="12"/>
        <v>0</v>
      </c>
      <c r="J82" s="70">
        <f t="shared" si="12"/>
        <v>0</v>
      </c>
      <c r="K82" s="70">
        <f t="shared" si="12"/>
        <v>0</v>
      </c>
      <c r="L82" s="70">
        <f t="shared" si="12"/>
        <v>0</v>
      </c>
      <c r="M82" s="70">
        <f t="shared" si="12"/>
        <v>0</v>
      </c>
      <c r="N82" s="70">
        <f t="shared" si="12"/>
        <v>0</v>
      </c>
      <c r="O82" s="70">
        <f t="shared" si="12"/>
        <v>157</v>
      </c>
      <c r="P82" s="70">
        <f t="shared" si="12"/>
        <v>34</v>
      </c>
      <c r="Q82" s="70">
        <f t="shared" si="12"/>
        <v>60</v>
      </c>
      <c r="R82" s="70">
        <f t="shared" si="12"/>
        <v>52</v>
      </c>
      <c r="S82" s="148">
        <f>AVERAGE(P82/O82)</f>
        <v>0.21656050955414013</v>
      </c>
      <c r="Y82" s="39"/>
      <c r="Z82" s="39"/>
    </row>
    <row r="83" spans="1:29" ht="13.5" thickBot="1" x14ac:dyDescent="0.25">
      <c r="A83" s="1"/>
      <c r="B83" s="69" t="s">
        <v>305</v>
      </c>
      <c r="C83" s="70">
        <f>SUM(O55,C82)</f>
        <v>157</v>
      </c>
      <c r="D83" s="70">
        <f>SUM(P55,D82)</f>
        <v>34</v>
      </c>
      <c r="E83" s="70">
        <f>SUM(Q55,E82)</f>
        <v>60</v>
      </c>
      <c r="F83" s="70">
        <f>SUM(R55,F82)</f>
        <v>52</v>
      </c>
      <c r="G83" s="70">
        <f t="shared" ref="G83:M83" si="13">SUM(C83,G82)</f>
        <v>157</v>
      </c>
      <c r="H83" s="70">
        <f t="shared" si="13"/>
        <v>34</v>
      </c>
      <c r="I83" s="70">
        <f t="shared" si="13"/>
        <v>60</v>
      </c>
      <c r="J83" s="70">
        <f t="shared" si="13"/>
        <v>52</v>
      </c>
      <c r="K83" s="70">
        <f t="shared" si="13"/>
        <v>157</v>
      </c>
      <c r="L83" s="70">
        <f t="shared" si="13"/>
        <v>34</v>
      </c>
      <c r="M83" s="70">
        <f t="shared" si="13"/>
        <v>60</v>
      </c>
      <c r="N83" s="70">
        <f>SUM(AA27,N82)</f>
        <v>0</v>
      </c>
      <c r="O83" s="149"/>
      <c r="P83" s="150"/>
      <c r="Q83" s="150"/>
      <c r="R83" s="150"/>
      <c r="S83" s="151"/>
      <c r="Y83" s="39"/>
      <c r="Z83" s="39"/>
      <c r="AC83" s="39"/>
    </row>
    <row r="84" spans="1:29" ht="13.5" thickBot="1" x14ac:dyDescent="0.25">
      <c r="B84" s="101" t="s">
        <v>306</v>
      </c>
      <c r="C84" s="152"/>
      <c r="D84" s="153"/>
      <c r="E84" s="153"/>
      <c r="F84" s="154"/>
      <c r="G84" s="152"/>
      <c r="H84" s="153"/>
      <c r="I84" s="153"/>
      <c r="J84" s="154"/>
      <c r="K84" s="152"/>
      <c r="L84" s="153"/>
      <c r="M84" s="153"/>
      <c r="N84" s="154"/>
      <c r="O84" s="152"/>
      <c r="P84" s="153"/>
      <c r="Q84" s="153">
        <f>SUM(E28,I28,M28,Q28,E56,I56,M56,Q56,E84,I84,M84)</f>
        <v>0</v>
      </c>
      <c r="R84" s="154"/>
      <c r="S84" s="24">
        <f>1-(P82/(O82-Q82))</f>
        <v>0.64948453608247425</v>
      </c>
      <c r="V84" s="190" t="s">
        <v>321</v>
      </c>
      <c r="W84" s="191"/>
      <c r="X84" s="192"/>
      <c r="Y84" s="39"/>
      <c r="Z84" s="39"/>
      <c r="AA84" s="155" t="s">
        <v>322</v>
      </c>
      <c r="AB84" s="155"/>
      <c r="AC84" s="39"/>
    </row>
    <row r="85" spans="1:29" x14ac:dyDescent="0.2">
      <c r="V85" s="156" t="s">
        <v>323</v>
      </c>
      <c r="W85" s="130"/>
      <c r="X85" s="157"/>
      <c r="Y85" s="39"/>
      <c r="Z85" s="39"/>
      <c r="AA85" s="155" t="s">
        <v>324</v>
      </c>
      <c r="AB85" s="155"/>
      <c r="AC85" s="39"/>
    </row>
    <row r="86" spans="1:29" x14ac:dyDescent="0.2">
      <c r="A86" s="40" t="s">
        <v>325</v>
      </c>
      <c r="C86" s="53">
        <f>MAX(AC59:AC76)</f>
        <v>7</v>
      </c>
      <c r="E86" s="155" t="s">
        <v>326</v>
      </c>
      <c r="V86" s="156" t="s">
        <v>327</v>
      </c>
      <c r="W86" s="130" t="s">
        <v>273</v>
      </c>
      <c r="X86" s="158">
        <v>0.61783439490445857</v>
      </c>
      <c r="Y86" s="39" t="s">
        <v>260</v>
      </c>
      <c r="Z86" s="39"/>
      <c r="AA86" s="155" t="s">
        <v>328</v>
      </c>
      <c r="AB86" s="155"/>
      <c r="AC86" s="39"/>
    </row>
    <row r="87" spans="1:29" x14ac:dyDescent="0.2">
      <c r="E87" s="155"/>
      <c r="V87" s="156" t="s">
        <v>327</v>
      </c>
      <c r="W87" s="130">
        <v>0</v>
      </c>
      <c r="X87" s="159" t="e">
        <v>#DIV/0!</v>
      </c>
      <c r="Y87" s="39" t="s">
        <v>279</v>
      </c>
      <c r="Z87" s="39"/>
      <c r="AA87" s="39"/>
      <c r="AB87" s="39"/>
      <c r="AC87" s="39"/>
    </row>
    <row r="88" spans="1:29" x14ac:dyDescent="0.2">
      <c r="V88" s="156" t="s">
        <v>327</v>
      </c>
      <c r="W88" s="130">
        <v>0</v>
      </c>
      <c r="X88" s="159" t="e">
        <v>#DIV/0!</v>
      </c>
      <c r="Y88" s="39" t="s">
        <v>279</v>
      </c>
    </row>
    <row r="89" spans="1:29" x14ac:dyDescent="0.2">
      <c r="V89" s="160" t="s">
        <v>327</v>
      </c>
      <c r="W89" s="161">
        <v>0</v>
      </c>
      <c r="X89" s="162" t="e">
        <v>#DIV/0!</v>
      </c>
      <c r="Y89" s="39" t="s">
        <v>279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11" priority="5" stopIfTrue="1" operator="equal">
      <formula>$Y$79</formula>
    </cfRule>
  </conditionalFormatting>
  <conditionalFormatting sqref="AA59:AB74 AA77:AB77">
    <cfRule type="cellIs" dxfId="10" priority="6" stopIfTrue="1" operator="equal">
      <formula>$AA$79</formula>
    </cfRule>
  </conditionalFormatting>
  <conditionalFormatting sqref="Y75:Z75">
    <cfRule type="cellIs" dxfId="9" priority="3" stopIfTrue="1" operator="equal">
      <formula>$Y$79</formula>
    </cfRule>
  </conditionalFormatting>
  <conditionalFormatting sqref="AA75:AB75">
    <cfRule type="cellIs" dxfId="8" priority="4" stopIfTrue="1" operator="equal">
      <formula>$AA$79</formula>
    </cfRule>
  </conditionalFormatting>
  <conditionalFormatting sqref="Y76:Z76">
    <cfRule type="cellIs" dxfId="7" priority="1" stopIfTrue="1" operator="equal">
      <formula>$Y$79</formula>
    </cfRule>
  </conditionalFormatting>
  <conditionalFormatting sqref="AA76:AB76">
    <cfRule type="cellIs" dxfId="6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24"/>
    <col min="2" max="2" width="18.140625" style="24" customWidth="1"/>
    <col min="3" max="18" width="5.28515625" style="24" customWidth="1"/>
    <col min="19" max="19" width="18" style="24" customWidth="1"/>
    <col min="20" max="21" width="9.140625" style="24"/>
    <col min="22" max="22" width="20.5703125" style="24" customWidth="1"/>
    <col min="23" max="24" width="9.28515625" style="24" bestFit="1" customWidth="1"/>
    <col min="25" max="25" width="9.42578125" style="24" bestFit="1" customWidth="1"/>
    <col min="26" max="26" width="9.140625" style="24"/>
    <col min="27" max="27" width="12.140625" style="24" customWidth="1"/>
    <col min="28" max="28" width="9.140625" style="24"/>
    <col min="29" max="29" width="9.28515625" style="24" bestFit="1" customWidth="1"/>
    <col min="30" max="16384" width="9.140625" style="24"/>
  </cols>
  <sheetData>
    <row r="1" spans="1:19" ht="13.5" thickBot="1" x14ac:dyDescent="0.25">
      <c r="A1" s="43" t="s">
        <v>289</v>
      </c>
      <c r="B1" s="44" t="s">
        <v>290</v>
      </c>
      <c r="C1" s="186" t="s">
        <v>254</v>
      </c>
      <c r="D1" s="187"/>
      <c r="E1" s="188"/>
      <c r="F1" s="45">
        <v>10</v>
      </c>
      <c r="G1" s="186" t="s">
        <v>255</v>
      </c>
      <c r="H1" s="187"/>
      <c r="I1" s="188"/>
      <c r="J1" s="45">
        <v>5</v>
      </c>
      <c r="K1" s="186" t="s">
        <v>249</v>
      </c>
      <c r="L1" s="187"/>
      <c r="M1" s="188"/>
      <c r="N1" s="45">
        <v>9</v>
      </c>
      <c r="O1" s="186" t="s">
        <v>258</v>
      </c>
      <c r="P1" s="187"/>
      <c r="Q1" s="188"/>
      <c r="R1" s="170">
        <v>2</v>
      </c>
      <c r="S1" s="46"/>
    </row>
    <row r="2" spans="1:19" ht="13.5" thickBot="1" x14ac:dyDescent="0.25">
      <c r="A2" s="47" t="s">
        <v>291</v>
      </c>
      <c r="B2" s="44" t="s">
        <v>292</v>
      </c>
      <c r="C2" s="48" t="s">
        <v>0</v>
      </c>
      <c r="D2" s="48" t="s">
        <v>1</v>
      </c>
      <c r="E2" s="48" t="s">
        <v>2</v>
      </c>
      <c r="F2" s="48" t="s">
        <v>3</v>
      </c>
      <c r="G2" s="48" t="s">
        <v>0</v>
      </c>
      <c r="H2" s="48" t="s">
        <v>1</v>
      </c>
      <c r="I2" s="48" t="s">
        <v>2</v>
      </c>
      <c r="J2" s="48" t="s">
        <v>3</v>
      </c>
      <c r="K2" s="48" t="s">
        <v>0</v>
      </c>
      <c r="L2" s="48" t="s">
        <v>1</v>
      </c>
      <c r="M2" s="48" t="s">
        <v>2</v>
      </c>
      <c r="N2" s="48" t="s">
        <v>3</v>
      </c>
      <c r="O2" s="82" t="s">
        <v>0</v>
      </c>
      <c r="P2" s="48" t="s">
        <v>1</v>
      </c>
      <c r="Q2" s="48" t="s">
        <v>2</v>
      </c>
      <c r="R2" s="48" t="s">
        <v>3</v>
      </c>
      <c r="S2" s="49"/>
    </row>
    <row r="3" spans="1:19" x14ac:dyDescent="0.2">
      <c r="A3" s="50" t="s">
        <v>359</v>
      </c>
      <c r="B3" s="51" t="s">
        <v>70</v>
      </c>
      <c r="C3" s="52">
        <v>4</v>
      </c>
      <c r="D3" s="53">
        <v>0</v>
      </c>
      <c r="E3" s="53">
        <v>0</v>
      </c>
      <c r="F3" s="54">
        <v>1</v>
      </c>
      <c r="G3" s="163">
        <v>4</v>
      </c>
      <c r="H3" s="164">
        <v>0</v>
      </c>
      <c r="I3" s="164">
        <v>1</v>
      </c>
      <c r="J3" s="165">
        <v>0</v>
      </c>
      <c r="K3" s="163">
        <v>2</v>
      </c>
      <c r="L3" s="164">
        <v>0</v>
      </c>
      <c r="M3" s="164">
        <v>2</v>
      </c>
      <c r="N3" s="165">
        <v>0</v>
      </c>
      <c r="O3" s="52">
        <v>4</v>
      </c>
      <c r="P3" s="53">
        <v>2</v>
      </c>
      <c r="Q3" s="53">
        <v>1</v>
      </c>
      <c r="R3" s="54">
        <v>0</v>
      </c>
      <c r="S3" s="55"/>
    </row>
    <row r="4" spans="1:19" x14ac:dyDescent="0.2">
      <c r="A4" s="50" t="s">
        <v>302</v>
      </c>
      <c r="B4" s="169" t="s">
        <v>21</v>
      </c>
      <c r="C4" s="52">
        <v>4</v>
      </c>
      <c r="D4" s="53">
        <v>0</v>
      </c>
      <c r="E4" s="53">
        <v>0</v>
      </c>
      <c r="F4" s="54">
        <v>4</v>
      </c>
      <c r="G4" s="163">
        <v>4</v>
      </c>
      <c r="H4" s="164">
        <v>1</v>
      </c>
      <c r="I4" s="164">
        <v>1</v>
      </c>
      <c r="J4" s="165">
        <v>1</v>
      </c>
      <c r="K4" s="163">
        <v>3</v>
      </c>
      <c r="L4" s="164">
        <v>2</v>
      </c>
      <c r="M4" s="164">
        <v>0</v>
      </c>
      <c r="N4" s="165">
        <v>1</v>
      </c>
      <c r="O4" s="52">
        <v>4</v>
      </c>
      <c r="P4" s="53">
        <v>2</v>
      </c>
      <c r="Q4" s="53">
        <v>1</v>
      </c>
      <c r="R4" s="54">
        <v>1</v>
      </c>
      <c r="S4" s="55"/>
    </row>
    <row r="5" spans="1:19" x14ac:dyDescent="0.2">
      <c r="A5" s="50" t="s">
        <v>334</v>
      </c>
      <c r="B5" s="51" t="s">
        <v>66</v>
      </c>
      <c r="C5" s="52">
        <v>3</v>
      </c>
      <c r="D5" s="53">
        <v>1</v>
      </c>
      <c r="E5" s="53">
        <v>1</v>
      </c>
      <c r="F5" s="54">
        <v>8</v>
      </c>
      <c r="G5" s="163">
        <v>4</v>
      </c>
      <c r="H5" s="164">
        <v>1</v>
      </c>
      <c r="I5" s="164">
        <v>0</v>
      </c>
      <c r="J5" s="165">
        <v>6</v>
      </c>
      <c r="K5" s="163">
        <v>3</v>
      </c>
      <c r="L5" s="164">
        <v>0</v>
      </c>
      <c r="M5" s="164">
        <v>2</v>
      </c>
      <c r="N5" s="165">
        <v>7</v>
      </c>
      <c r="O5" s="52">
        <v>3</v>
      </c>
      <c r="P5" s="53">
        <v>1</v>
      </c>
      <c r="Q5" s="53">
        <v>2</v>
      </c>
      <c r="R5" s="54">
        <v>5</v>
      </c>
      <c r="S5" s="55"/>
    </row>
    <row r="6" spans="1:19" x14ac:dyDescent="0.2">
      <c r="A6" s="50" t="s">
        <v>364</v>
      </c>
      <c r="B6" s="51" t="s">
        <v>177</v>
      </c>
      <c r="C6" s="52">
        <v>4</v>
      </c>
      <c r="D6" s="53">
        <v>2</v>
      </c>
      <c r="E6" s="53">
        <v>1</v>
      </c>
      <c r="F6" s="54">
        <v>0</v>
      </c>
      <c r="G6" s="163">
        <v>4</v>
      </c>
      <c r="H6" s="164">
        <v>1</v>
      </c>
      <c r="I6" s="164">
        <v>1</v>
      </c>
      <c r="J6" s="165">
        <v>0</v>
      </c>
      <c r="K6" s="163">
        <v>3</v>
      </c>
      <c r="L6" s="164">
        <v>0</v>
      </c>
      <c r="M6" s="164">
        <v>2</v>
      </c>
      <c r="N6" s="165">
        <v>0</v>
      </c>
      <c r="O6" s="52">
        <v>4</v>
      </c>
      <c r="P6" s="53">
        <v>1</v>
      </c>
      <c r="Q6" s="53">
        <v>1</v>
      </c>
      <c r="R6" s="54">
        <v>0</v>
      </c>
      <c r="S6" s="55" t="s">
        <v>297</v>
      </c>
    </row>
    <row r="7" spans="1:19" x14ac:dyDescent="0.2">
      <c r="A7" s="50" t="s">
        <v>296</v>
      </c>
      <c r="B7" s="51" t="s">
        <v>178</v>
      </c>
      <c r="C7" s="52">
        <v>3</v>
      </c>
      <c r="D7" s="53">
        <v>0</v>
      </c>
      <c r="E7" s="53">
        <v>1</v>
      </c>
      <c r="F7" s="54">
        <v>3</v>
      </c>
      <c r="G7" s="163">
        <v>1</v>
      </c>
      <c r="H7" s="164">
        <v>1</v>
      </c>
      <c r="I7" s="164">
        <v>0</v>
      </c>
      <c r="J7" s="165">
        <v>0</v>
      </c>
      <c r="K7" s="163">
        <v>3</v>
      </c>
      <c r="L7" s="164">
        <v>0</v>
      </c>
      <c r="M7" s="164">
        <v>0</v>
      </c>
      <c r="N7" s="165">
        <v>0</v>
      </c>
      <c r="O7" s="52">
        <v>4</v>
      </c>
      <c r="P7" s="53">
        <v>0</v>
      </c>
      <c r="Q7" s="53">
        <v>1</v>
      </c>
      <c r="R7" s="54">
        <v>0</v>
      </c>
      <c r="S7" s="55"/>
    </row>
    <row r="8" spans="1:19" x14ac:dyDescent="0.2">
      <c r="A8" s="50" t="s">
        <v>332</v>
      </c>
      <c r="B8" s="51" t="s">
        <v>147</v>
      </c>
      <c r="C8" s="52">
        <v>3</v>
      </c>
      <c r="D8" s="53">
        <v>0</v>
      </c>
      <c r="E8" s="53">
        <v>3</v>
      </c>
      <c r="F8" s="54">
        <v>1</v>
      </c>
      <c r="G8" s="163">
        <v>3</v>
      </c>
      <c r="H8" s="164">
        <v>0</v>
      </c>
      <c r="I8" s="164">
        <v>1</v>
      </c>
      <c r="J8" s="165">
        <v>2</v>
      </c>
      <c r="K8" s="163">
        <v>2</v>
      </c>
      <c r="L8" s="164">
        <v>0</v>
      </c>
      <c r="M8" s="164">
        <v>1</v>
      </c>
      <c r="N8" s="165">
        <v>2</v>
      </c>
      <c r="O8" s="52">
        <v>3</v>
      </c>
      <c r="P8" s="53">
        <v>1</v>
      </c>
      <c r="Q8" s="53">
        <v>1</v>
      </c>
      <c r="R8" s="54">
        <v>2</v>
      </c>
      <c r="S8" s="55"/>
    </row>
    <row r="9" spans="1:19" x14ac:dyDescent="0.2">
      <c r="A9" s="50" t="s">
        <v>333</v>
      </c>
      <c r="B9" s="169" t="s">
        <v>204</v>
      </c>
      <c r="C9" s="52"/>
      <c r="D9" s="53"/>
      <c r="E9" s="53"/>
      <c r="F9" s="54"/>
      <c r="G9" s="163">
        <v>2</v>
      </c>
      <c r="H9" s="164">
        <v>0</v>
      </c>
      <c r="I9" s="164">
        <v>2</v>
      </c>
      <c r="J9" s="165">
        <v>1</v>
      </c>
      <c r="K9" s="163">
        <v>1</v>
      </c>
      <c r="L9" s="164">
        <v>0</v>
      </c>
      <c r="M9" s="164">
        <v>1</v>
      </c>
      <c r="N9" s="165">
        <v>0</v>
      </c>
      <c r="O9" s="52">
        <v>0</v>
      </c>
      <c r="P9" s="53">
        <v>0</v>
      </c>
      <c r="Q9" s="53">
        <v>0</v>
      </c>
      <c r="R9" s="54">
        <v>0</v>
      </c>
      <c r="S9" s="55"/>
    </row>
    <row r="10" spans="1:19" x14ac:dyDescent="0.2">
      <c r="A10" s="50" t="s">
        <v>344</v>
      </c>
      <c r="B10" s="169" t="s">
        <v>111</v>
      </c>
      <c r="C10" s="52"/>
      <c r="D10" s="53"/>
      <c r="E10" s="53"/>
      <c r="F10" s="54"/>
      <c r="G10" s="163"/>
      <c r="H10" s="164"/>
      <c r="I10" s="164"/>
      <c r="J10" s="165"/>
      <c r="K10" s="163">
        <v>1</v>
      </c>
      <c r="L10" s="164">
        <v>0</v>
      </c>
      <c r="M10" s="164">
        <v>1</v>
      </c>
      <c r="N10" s="165">
        <v>0</v>
      </c>
      <c r="O10" s="52">
        <v>0</v>
      </c>
      <c r="P10" s="53">
        <v>0</v>
      </c>
      <c r="Q10" s="53">
        <v>0</v>
      </c>
      <c r="R10" s="54">
        <v>0</v>
      </c>
      <c r="S10" s="55"/>
    </row>
    <row r="11" spans="1:19" x14ac:dyDescent="0.2">
      <c r="A11" s="50" t="s">
        <v>335</v>
      </c>
      <c r="B11" s="169" t="s">
        <v>148</v>
      </c>
      <c r="C11" s="52"/>
      <c r="D11" s="53"/>
      <c r="E11" s="53"/>
      <c r="F11" s="54"/>
      <c r="G11" s="52"/>
      <c r="H11" s="53"/>
      <c r="I11" s="53"/>
      <c r="J11" s="54"/>
      <c r="K11" s="52">
        <v>1</v>
      </c>
      <c r="L11" s="53">
        <v>0</v>
      </c>
      <c r="M11" s="53">
        <v>0</v>
      </c>
      <c r="N11" s="54">
        <v>0</v>
      </c>
      <c r="O11" s="87">
        <v>0</v>
      </c>
      <c r="P11" s="53">
        <v>0</v>
      </c>
      <c r="Q11" s="53">
        <v>0</v>
      </c>
      <c r="R11" s="89">
        <v>0</v>
      </c>
      <c r="S11" s="55"/>
    </row>
    <row r="12" spans="1:19" x14ac:dyDescent="0.2">
      <c r="A12" s="50" t="s">
        <v>356</v>
      </c>
      <c r="B12" s="51" t="s">
        <v>97</v>
      </c>
      <c r="C12" s="52"/>
      <c r="D12" s="53"/>
      <c r="E12" s="53"/>
      <c r="F12" s="54"/>
      <c r="G12" s="52"/>
      <c r="H12" s="53"/>
      <c r="I12" s="53"/>
      <c r="J12" s="54"/>
      <c r="K12" s="52">
        <v>1</v>
      </c>
      <c r="L12" s="53">
        <v>0</v>
      </c>
      <c r="M12" s="53">
        <v>1</v>
      </c>
      <c r="N12" s="54">
        <v>0</v>
      </c>
      <c r="O12" s="87"/>
      <c r="P12" s="53"/>
      <c r="Q12" s="53"/>
      <c r="R12" s="89"/>
      <c r="S12" s="55"/>
    </row>
    <row r="13" spans="1:19" x14ac:dyDescent="0.2">
      <c r="A13" s="50"/>
      <c r="B13" s="169"/>
      <c r="C13" s="52"/>
      <c r="D13" s="53"/>
      <c r="E13" s="53"/>
      <c r="F13" s="54"/>
      <c r="G13" s="52"/>
      <c r="H13" s="53"/>
      <c r="I13" s="53"/>
      <c r="J13" s="54"/>
      <c r="K13" s="52"/>
      <c r="L13" s="53"/>
      <c r="M13" s="53"/>
      <c r="N13" s="54"/>
      <c r="O13" s="87"/>
      <c r="P13" s="53"/>
      <c r="Q13" s="53"/>
      <c r="R13" s="89"/>
      <c r="S13" s="55"/>
    </row>
    <row r="14" spans="1:19" x14ac:dyDescent="0.2">
      <c r="A14" s="50"/>
      <c r="B14" s="169"/>
      <c r="C14" s="52"/>
      <c r="D14" s="53"/>
      <c r="E14" s="53"/>
      <c r="F14" s="54"/>
      <c r="G14" s="52"/>
      <c r="H14" s="53"/>
      <c r="I14" s="53"/>
      <c r="J14" s="54"/>
      <c r="K14" s="52"/>
      <c r="L14" s="53"/>
      <c r="M14" s="53"/>
      <c r="N14" s="54"/>
      <c r="O14" s="87"/>
      <c r="P14" s="53"/>
      <c r="Q14" s="53"/>
      <c r="R14" s="89"/>
      <c r="S14" s="55"/>
    </row>
    <row r="15" spans="1:19" x14ac:dyDescent="0.2">
      <c r="A15" s="50"/>
      <c r="B15" s="169"/>
      <c r="C15" s="52"/>
      <c r="D15" s="53"/>
      <c r="E15" s="53"/>
      <c r="F15" s="54"/>
      <c r="G15" s="52"/>
      <c r="H15" s="53"/>
      <c r="I15" s="53"/>
      <c r="J15" s="54"/>
      <c r="K15" s="52"/>
      <c r="L15" s="53"/>
      <c r="M15" s="53"/>
      <c r="N15" s="54"/>
      <c r="O15" s="87"/>
      <c r="P15" s="53"/>
      <c r="Q15" s="53"/>
      <c r="R15" s="89"/>
      <c r="S15" s="55"/>
    </row>
    <row r="16" spans="1:19" x14ac:dyDescent="0.2">
      <c r="A16" s="50"/>
      <c r="B16" s="51"/>
      <c r="C16" s="52"/>
      <c r="D16" s="53"/>
      <c r="E16" s="53"/>
      <c r="F16" s="54"/>
      <c r="G16" s="52"/>
      <c r="H16" s="53"/>
      <c r="I16" s="53"/>
      <c r="J16" s="54"/>
      <c r="K16" s="52"/>
      <c r="L16" s="53"/>
      <c r="M16" s="53"/>
      <c r="N16" s="54"/>
      <c r="O16" s="87"/>
      <c r="P16" s="53"/>
      <c r="Q16" s="53"/>
      <c r="R16" s="89"/>
      <c r="S16" s="55" t="s">
        <v>297</v>
      </c>
    </row>
    <row r="17" spans="1:24" x14ac:dyDescent="0.2">
      <c r="A17" s="50"/>
      <c r="B17" s="51"/>
      <c r="C17" s="52"/>
      <c r="D17" s="53"/>
      <c r="E17" s="53"/>
      <c r="F17" s="54"/>
      <c r="G17" s="52"/>
      <c r="H17" s="53"/>
      <c r="I17" s="53"/>
      <c r="J17" s="54"/>
      <c r="K17" s="52"/>
      <c r="L17" s="53"/>
      <c r="M17" s="53"/>
      <c r="N17" s="54"/>
      <c r="O17" s="87"/>
      <c r="P17" s="53"/>
      <c r="Q17" s="53"/>
      <c r="R17" s="54"/>
      <c r="S17" s="55"/>
    </row>
    <row r="18" spans="1:24" x14ac:dyDescent="0.2">
      <c r="A18" s="50"/>
      <c r="B18" s="169"/>
      <c r="C18" s="52"/>
      <c r="D18" s="53"/>
      <c r="E18" s="53"/>
      <c r="F18" s="54"/>
      <c r="G18" s="52"/>
      <c r="H18" s="53"/>
      <c r="I18" s="53"/>
      <c r="J18" s="54"/>
      <c r="K18" s="52"/>
      <c r="L18" s="53"/>
      <c r="M18" s="53"/>
      <c r="N18" s="54"/>
      <c r="O18" s="87"/>
      <c r="P18" s="53"/>
      <c r="Q18" s="53"/>
      <c r="R18" s="54"/>
      <c r="S18" s="55"/>
    </row>
    <row r="19" spans="1:24" x14ac:dyDescent="0.2">
      <c r="A19" s="50"/>
      <c r="B19" s="51"/>
      <c r="C19" s="52"/>
      <c r="D19" s="53"/>
      <c r="E19" s="53"/>
      <c r="F19" s="54"/>
      <c r="G19" s="52"/>
      <c r="H19" s="53"/>
      <c r="I19" s="53"/>
      <c r="J19" s="54"/>
      <c r="K19" s="52"/>
      <c r="L19" s="53"/>
      <c r="M19" s="53"/>
      <c r="N19" s="54"/>
      <c r="O19" s="87"/>
      <c r="P19" s="53"/>
      <c r="Q19" s="53"/>
      <c r="R19" s="54"/>
      <c r="S19" s="55"/>
    </row>
    <row r="20" spans="1:24" x14ac:dyDescent="0.2">
      <c r="A20" s="50"/>
      <c r="B20" s="51"/>
      <c r="C20" s="52"/>
      <c r="D20" s="53"/>
      <c r="E20" s="53"/>
      <c r="F20" s="54"/>
      <c r="G20" s="52"/>
      <c r="H20" s="53"/>
      <c r="I20" s="53"/>
      <c r="J20" s="54"/>
      <c r="K20" s="52"/>
      <c r="L20" s="53"/>
      <c r="M20" s="53"/>
      <c r="N20" s="54"/>
      <c r="O20" s="87"/>
      <c r="P20" s="53"/>
      <c r="Q20" s="53"/>
      <c r="R20" s="54"/>
      <c r="S20" s="55"/>
    </row>
    <row r="21" spans="1:24" ht="13.5" thickBot="1" x14ac:dyDescent="0.25">
      <c r="A21" s="50"/>
      <c r="B21" s="56"/>
      <c r="C21" s="57"/>
      <c r="D21" s="58"/>
      <c r="E21" s="58"/>
      <c r="F21" s="59"/>
      <c r="G21" s="57"/>
      <c r="H21" s="58"/>
      <c r="I21" s="58"/>
      <c r="J21" s="59"/>
      <c r="K21" s="57"/>
      <c r="L21" s="58"/>
      <c r="M21" s="58"/>
      <c r="N21" s="59"/>
      <c r="O21" s="91"/>
      <c r="P21" s="58"/>
      <c r="Q21" s="58"/>
      <c r="R21" s="92"/>
      <c r="S21" s="55"/>
    </row>
    <row r="22" spans="1:24" x14ac:dyDescent="0.2">
      <c r="A22" s="1" t="s">
        <v>4</v>
      </c>
      <c r="B22" s="60" t="s">
        <v>268</v>
      </c>
      <c r="C22" s="61">
        <v>21</v>
      </c>
      <c r="D22" s="62">
        <v>3</v>
      </c>
      <c r="E22" s="62">
        <v>6</v>
      </c>
      <c r="F22" s="63">
        <v>17</v>
      </c>
      <c r="G22" s="61">
        <v>22</v>
      </c>
      <c r="H22" s="62">
        <v>4</v>
      </c>
      <c r="I22" s="62">
        <v>6</v>
      </c>
      <c r="J22" s="63">
        <v>10</v>
      </c>
      <c r="K22" s="61">
        <v>20</v>
      </c>
      <c r="L22" s="62">
        <v>2</v>
      </c>
      <c r="M22" s="62">
        <v>10</v>
      </c>
      <c r="N22" s="63">
        <v>10</v>
      </c>
      <c r="O22" s="61">
        <v>22</v>
      </c>
      <c r="P22" s="62">
        <v>7</v>
      </c>
      <c r="Q22" s="62">
        <v>7</v>
      </c>
      <c r="R22" s="94">
        <v>8</v>
      </c>
      <c r="S22" s="64"/>
    </row>
    <row r="23" spans="1:24" x14ac:dyDescent="0.2">
      <c r="A23" s="1"/>
      <c r="B23" s="65"/>
      <c r="C23" s="66"/>
      <c r="D23" s="67"/>
      <c r="E23" s="67"/>
      <c r="F23" s="68"/>
      <c r="G23" s="66"/>
      <c r="H23" s="67"/>
      <c r="I23" s="67"/>
      <c r="J23" s="68"/>
      <c r="K23" s="66"/>
      <c r="L23" s="67"/>
      <c r="M23" s="67"/>
      <c r="N23" s="68"/>
      <c r="O23" s="66"/>
      <c r="P23" s="67"/>
      <c r="Q23" s="67"/>
      <c r="R23" s="68"/>
      <c r="S23" s="64"/>
    </row>
    <row r="24" spans="1:24" x14ac:dyDescent="0.2">
      <c r="A24" s="1"/>
      <c r="B24" s="65"/>
      <c r="C24" s="66"/>
      <c r="D24" s="67"/>
      <c r="E24" s="67"/>
      <c r="F24" s="68"/>
      <c r="G24" s="66"/>
      <c r="H24" s="67"/>
      <c r="I24" s="67"/>
      <c r="J24" s="68"/>
      <c r="K24" s="66"/>
      <c r="L24" s="67"/>
      <c r="M24" s="67"/>
      <c r="N24" s="68"/>
      <c r="O24" s="66"/>
      <c r="P24" s="67"/>
      <c r="Q24" s="67"/>
      <c r="R24" s="68"/>
      <c r="S24" s="64"/>
    </row>
    <row r="25" spans="1:24" ht="13.5" thickBot="1" x14ac:dyDescent="0.25">
      <c r="A25" s="1"/>
      <c r="B25" s="65"/>
      <c r="C25" s="66"/>
      <c r="D25" s="67"/>
      <c r="E25" s="67"/>
      <c r="F25" s="68"/>
      <c r="G25" s="66"/>
      <c r="H25" s="67"/>
      <c r="I25" s="67"/>
      <c r="J25" s="68"/>
      <c r="K25" s="66"/>
      <c r="L25" s="67"/>
      <c r="M25" s="67"/>
      <c r="N25" s="68"/>
      <c r="O25" s="66"/>
      <c r="P25" s="67"/>
      <c r="Q25" s="67"/>
      <c r="R25" s="68"/>
      <c r="S25" s="64"/>
    </row>
    <row r="26" spans="1:24" ht="13.5" thickBot="1" x14ac:dyDescent="0.25">
      <c r="A26" s="1"/>
      <c r="B26" s="69" t="s">
        <v>304</v>
      </c>
      <c r="C26" s="70">
        <f t="shared" ref="C26:R26" si="0">SUM(C3:C20)</f>
        <v>21</v>
      </c>
      <c r="D26" s="70">
        <f t="shared" si="0"/>
        <v>3</v>
      </c>
      <c r="E26" s="70">
        <f t="shared" si="0"/>
        <v>6</v>
      </c>
      <c r="F26" s="70">
        <f t="shared" si="0"/>
        <v>17</v>
      </c>
      <c r="G26" s="70">
        <f t="shared" si="0"/>
        <v>22</v>
      </c>
      <c r="H26" s="70">
        <f t="shared" si="0"/>
        <v>4</v>
      </c>
      <c r="I26" s="70">
        <f t="shared" si="0"/>
        <v>6</v>
      </c>
      <c r="J26" s="70">
        <f t="shared" si="0"/>
        <v>10</v>
      </c>
      <c r="K26" s="70">
        <f t="shared" si="0"/>
        <v>20</v>
      </c>
      <c r="L26" s="70">
        <f t="shared" si="0"/>
        <v>2</v>
      </c>
      <c r="M26" s="70">
        <f t="shared" si="0"/>
        <v>10</v>
      </c>
      <c r="N26" s="70">
        <f t="shared" si="0"/>
        <v>10</v>
      </c>
      <c r="O26" s="70">
        <f t="shared" si="0"/>
        <v>22</v>
      </c>
      <c r="P26" s="70">
        <f t="shared" si="0"/>
        <v>7</v>
      </c>
      <c r="Q26" s="70">
        <f t="shared" si="0"/>
        <v>7</v>
      </c>
      <c r="R26" s="70">
        <f t="shared" si="0"/>
        <v>8</v>
      </c>
      <c r="S26" s="64"/>
    </row>
    <row r="27" spans="1:24" ht="13.5" thickBot="1" x14ac:dyDescent="0.25">
      <c r="A27" s="1"/>
      <c r="B27" s="69" t="s">
        <v>305</v>
      </c>
      <c r="C27" s="71">
        <f>C26</f>
        <v>21</v>
      </c>
      <c r="D27" s="71">
        <f>D26</f>
        <v>3</v>
      </c>
      <c r="E27" s="71">
        <f>E26</f>
        <v>6</v>
      </c>
      <c r="F27" s="71">
        <f>F26</f>
        <v>17</v>
      </c>
      <c r="G27" s="71">
        <f t="shared" ref="G27:R27" si="1">SUM(C27,G26)</f>
        <v>43</v>
      </c>
      <c r="H27" s="71">
        <f t="shared" si="1"/>
        <v>7</v>
      </c>
      <c r="I27" s="71">
        <f t="shared" si="1"/>
        <v>12</v>
      </c>
      <c r="J27" s="71">
        <f t="shared" si="1"/>
        <v>27</v>
      </c>
      <c r="K27" s="71">
        <f t="shared" si="1"/>
        <v>63</v>
      </c>
      <c r="L27" s="71">
        <f t="shared" si="1"/>
        <v>9</v>
      </c>
      <c r="M27" s="71">
        <f t="shared" si="1"/>
        <v>22</v>
      </c>
      <c r="N27" s="71">
        <f t="shared" si="1"/>
        <v>37</v>
      </c>
      <c r="O27" s="72">
        <f t="shared" si="1"/>
        <v>85</v>
      </c>
      <c r="P27" s="71">
        <f t="shared" si="1"/>
        <v>16</v>
      </c>
      <c r="Q27" s="71">
        <f t="shared" si="1"/>
        <v>29</v>
      </c>
      <c r="R27" s="73">
        <f t="shared" si="1"/>
        <v>45</v>
      </c>
      <c r="S27" s="64"/>
    </row>
    <row r="28" spans="1:24" ht="13.5" thickBot="1" x14ac:dyDescent="0.25">
      <c r="A28" s="74"/>
      <c r="B28" s="75" t="s">
        <v>306</v>
      </c>
      <c r="C28" s="76"/>
      <c r="D28" s="77"/>
      <c r="E28" s="77">
        <v>0</v>
      </c>
      <c r="F28" s="77"/>
      <c r="G28" s="76"/>
      <c r="H28" s="77"/>
      <c r="I28" s="77">
        <v>0</v>
      </c>
      <c r="J28" s="77"/>
      <c r="K28" s="76"/>
      <c r="L28" s="77"/>
      <c r="M28" s="77">
        <v>0</v>
      </c>
      <c r="N28" s="77"/>
      <c r="O28" s="76"/>
      <c r="P28" s="77"/>
      <c r="Q28" s="77">
        <v>0</v>
      </c>
      <c r="R28" s="77"/>
      <c r="S28" s="78"/>
    </row>
    <row r="29" spans="1:24" ht="13.5" customHeight="1" thickBot="1" x14ac:dyDescent="0.3">
      <c r="A29" s="43" t="s">
        <v>289</v>
      </c>
      <c r="B29" s="44" t="s">
        <v>290</v>
      </c>
      <c r="C29" s="193" t="s">
        <v>253</v>
      </c>
      <c r="D29" s="187"/>
      <c r="E29" s="188"/>
      <c r="F29" s="45">
        <v>9</v>
      </c>
      <c r="G29" s="193" t="s">
        <v>256</v>
      </c>
      <c r="H29" s="187"/>
      <c r="I29" s="188"/>
      <c r="J29" s="45">
        <v>1</v>
      </c>
      <c r="K29" s="193" t="s">
        <v>248</v>
      </c>
      <c r="L29" s="187"/>
      <c r="M29" s="188"/>
      <c r="N29" s="45">
        <v>4</v>
      </c>
      <c r="O29" s="193" t="s">
        <v>330</v>
      </c>
      <c r="P29" s="187"/>
      <c r="Q29" s="188"/>
      <c r="R29" s="170">
        <v>6</v>
      </c>
      <c r="S29" s="79"/>
      <c r="U29" s="80"/>
      <c r="V29" s="81"/>
      <c r="W29" s="80"/>
      <c r="X29" s="80"/>
    </row>
    <row r="30" spans="1:24" ht="13.5" thickBot="1" x14ac:dyDescent="0.25">
      <c r="A30" s="47" t="s">
        <v>291</v>
      </c>
      <c r="B30" s="44" t="s">
        <v>292</v>
      </c>
      <c r="C30" s="48" t="s">
        <v>0</v>
      </c>
      <c r="D30" s="48" t="s">
        <v>1</v>
      </c>
      <c r="E30" s="48" t="s">
        <v>2</v>
      </c>
      <c r="F30" s="48" t="s">
        <v>3</v>
      </c>
      <c r="G30" s="48" t="s">
        <v>0</v>
      </c>
      <c r="H30" s="48" t="s">
        <v>1</v>
      </c>
      <c r="I30" s="48" t="s">
        <v>2</v>
      </c>
      <c r="J30" s="48" t="s">
        <v>3</v>
      </c>
      <c r="K30" s="48" t="s">
        <v>0</v>
      </c>
      <c r="L30" s="48" t="s">
        <v>1</v>
      </c>
      <c r="M30" s="48" t="s">
        <v>2</v>
      </c>
      <c r="N30" s="48" t="s">
        <v>3</v>
      </c>
      <c r="O30" s="82" t="s">
        <v>0</v>
      </c>
      <c r="P30" s="48" t="s">
        <v>1</v>
      </c>
      <c r="Q30" s="48" t="s">
        <v>2</v>
      </c>
      <c r="R30" s="83" t="s">
        <v>3</v>
      </c>
      <c r="S30" s="49"/>
      <c r="U30" s="80"/>
      <c r="V30" s="80"/>
      <c r="W30" s="80"/>
      <c r="X30" s="80"/>
    </row>
    <row r="31" spans="1:24" x14ac:dyDescent="0.2">
      <c r="A31" s="50" t="str">
        <f t="shared" ref="A31:B46" si="2">A3</f>
        <v>19</v>
      </c>
      <c r="B31" s="51" t="str">
        <f t="shared" si="2"/>
        <v>Cleo Stephens</v>
      </c>
      <c r="C31" s="52">
        <v>4</v>
      </c>
      <c r="D31" s="53">
        <v>0</v>
      </c>
      <c r="E31" s="53">
        <v>2</v>
      </c>
      <c r="F31" s="54">
        <v>2</v>
      </c>
      <c r="G31" s="52">
        <v>4</v>
      </c>
      <c r="H31" s="53">
        <v>0</v>
      </c>
      <c r="I31" s="53">
        <v>2</v>
      </c>
      <c r="J31" s="54">
        <v>0</v>
      </c>
      <c r="K31" s="52">
        <v>4</v>
      </c>
      <c r="L31" s="53">
        <v>0</v>
      </c>
      <c r="M31" s="53">
        <v>1</v>
      </c>
      <c r="N31" s="54">
        <v>0</v>
      </c>
      <c r="O31" s="87">
        <v>3</v>
      </c>
      <c r="P31" s="53">
        <v>2</v>
      </c>
      <c r="Q31" s="53">
        <v>1</v>
      </c>
      <c r="R31" s="89">
        <v>0</v>
      </c>
      <c r="S31" s="55"/>
      <c r="U31" s="2"/>
      <c r="V31" s="85"/>
      <c r="W31" s="2"/>
      <c r="X31" s="80"/>
    </row>
    <row r="32" spans="1:24" ht="12.75" customHeight="1" x14ac:dyDescent="0.2">
      <c r="A32" s="50" t="str">
        <f t="shared" si="2"/>
        <v>7</v>
      </c>
      <c r="B32" s="51" t="str">
        <f t="shared" si="2"/>
        <v>Kevin Burton</v>
      </c>
      <c r="C32" s="52">
        <v>4</v>
      </c>
      <c r="D32" s="53">
        <v>1</v>
      </c>
      <c r="E32" s="53">
        <v>0</v>
      </c>
      <c r="F32" s="54">
        <v>2</v>
      </c>
      <c r="G32" s="52">
        <v>3</v>
      </c>
      <c r="H32" s="53">
        <v>2</v>
      </c>
      <c r="I32" s="53">
        <v>1</v>
      </c>
      <c r="J32" s="54">
        <v>1</v>
      </c>
      <c r="K32" s="52">
        <v>4</v>
      </c>
      <c r="L32" s="53">
        <v>1</v>
      </c>
      <c r="M32" s="53">
        <v>0</v>
      </c>
      <c r="N32" s="54">
        <v>1</v>
      </c>
      <c r="O32" s="87">
        <v>4</v>
      </c>
      <c r="P32" s="53">
        <v>3</v>
      </c>
      <c r="Q32" s="53">
        <v>1</v>
      </c>
      <c r="R32" s="89">
        <v>0</v>
      </c>
      <c r="S32" s="55"/>
      <c r="U32" s="3"/>
      <c r="V32" s="80"/>
      <c r="W32" s="80"/>
      <c r="X32" s="80"/>
    </row>
    <row r="33" spans="1:24" ht="12.75" customHeight="1" x14ac:dyDescent="0.2">
      <c r="A33" s="50" t="str">
        <f t="shared" si="2"/>
        <v>6</v>
      </c>
      <c r="B33" s="51" t="str">
        <f t="shared" si="2"/>
        <v>Jonathan Akin</v>
      </c>
      <c r="C33" s="52">
        <v>3</v>
      </c>
      <c r="D33" s="53">
        <v>0</v>
      </c>
      <c r="E33" s="53">
        <v>0</v>
      </c>
      <c r="F33" s="54">
        <v>6</v>
      </c>
      <c r="G33" s="52">
        <v>3</v>
      </c>
      <c r="H33" s="53">
        <v>1</v>
      </c>
      <c r="I33" s="53">
        <v>0</v>
      </c>
      <c r="J33" s="54">
        <v>6</v>
      </c>
      <c r="K33" s="52">
        <v>3</v>
      </c>
      <c r="L33" s="53">
        <v>0</v>
      </c>
      <c r="M33" s="53">
        <v>0</v>
      </c>
      <c r="N33" s="54">
        <v>1</v>
      </c>
      <c r="O33" s="87">
        <v>4</v>
      </c>
      <c r="P33" s="53">
        <v>1</v>
      </c>
      <c r="Q33" s="53">
        <v>0</v>
      </c>
      <c r="R33" s="89">
        <v>7</v>
      </c>
      <c r="S33" s="55"/>
      <c r="U33" s="3"/>
      <c r="V33" s="80"/>
      <c r="W33" s="80"/>
      <c r="X33" s="80"/>
    </row>
    <row r="34" spans="1:24" ht="12.75" customHeight="1" x14ac:dyDescent="0.2">
      <c r="A34" s="50" t="str">
        <f t="shared" si="2"/>
        <v>26</v>
      </c>
      <c r="B34" s="51" t="str">
        <f t="shared" si="2"/>
        <v>Charlie Anderson</v>
      </c>
      <c r="C34" s="52">
        <v>4</v>
      </c>
      <c r="D34" s="53">
        <v>0</v>
      </c>
      <c r="E34" s="53">
        <v>0</v>
      </c>
      <c r="F34" s="54">
        <v>0</v>
      </c>
      <c r="G34" s="52">
        <v>3</v>
      </c>
      <c r="H34" s="53">
        <v>1</v>
      </c>
      <c r="I34" s="53">
        <v>0</v>
      </c>
      <c r="J34" s="54">
        <v>0</v>
      </c>
      <c r="K34" s="52">
        <v>4</v>
      </c>
      <c r="L34" s="53">
        <v>1</v>
      </c>
      <c r="M34" s="53">
        <v>1</v>
      </c>
      <c r="N34" s="54">
        <v>0</v>
      </c>
      <c r="O34" s="87">
        <v>4</v>
      </c>
      <c r="P34" s="53">
        <v>2</v>
      </c>
      <c r="Q34" s="53">
        <v>0</v>
      </c>
      <c r="R34" s="89">
        <v>0</v>
      </c>
      <c r="S34" s="55"/>
      <c r="U34" s="3"/>
      <c r="V34" s="80"/>
      <c r="W34" s="86"/>
      <c r="X34" s="80"/>
    </row>
    <row r="35" spans="1:24" ht="12.75" customHeight="1" x14ac:dyDescent="0.2">
      <c r="A35" s="50" t="str">
        <f t="shared" si="2"/>
        <v>10</v>
      </c>
      <c r="B35" s="51" t="str">
        <f t="shared" si="2"/>
        <v>Rob Weigand</v>
      </c>
      <c r="C35" s="52">
        <v>3</v>
      </c>
      <c r="D35" s="53">
        <v>1</v>
      </c>
      <c r="E35" s="53">
        <v>0</v>
      </c>
      <c r="F35" s="54">
        <v>3</v>
      </c>
      <c r="G35" s="52">
        <v>3</v>
      </c>
      <c r="H35" s="53">
        <v>3</v>
      </c>
      <c r="I35" s="53">
        <v>0</v>
      </c>
      <c r="J35" s="54">
        <v>0</v>
      </c>
      <c r="K35" s="52">
        <v>3</v>
      </c>
      <c r="L35" s="53">
        <v>1</v>
      </c>
      <c r="M35" s="53">
        <v>0</v>
      </c>
      <c r="N35" s="54">
        <v>1</v>
      </c>
      <c r="O35" s="87">
        <v>3</v>
      </c>
      <c r="P35" s="53">
        <v>1</v>
      </c>
      <c r="Q35" s="53">
        <v>0</v>
      </c>
      <c r="R35" s="89">
        <v>0</v>
      </c>
      <c r="S35" s="55"/>
      <c r="U35" s="3"/>
      <c r="V35" s="80"/>
      <c r="W35" s="86"/>
      <c r="X35" s="80"/>
    </row>
    <row r="36" spans="1:24" ht="12.75" customHeight="1" x14ac:dyDescent="0.2">
      <c r="A36" s="50" t="str">
        <f t="shared" si="2"/>
        <v>16</v>
      </c>
      <c r="B36" s="51" t="str">
        <f t="shared" si="2"/>
        <v>Chris Humphrey</v>
      </c>
      <c r="C36" s="52">
        <v>3</v>
      </c>
      <c r="D36" s="53">
        <v>1</v>
      </c>
      <c r="E36" s="53">
        <v>1</v>
      </c>
      <c r="F36" s="54">
        <v>1</v>
      </c>
      <c r="G36" s="52">
        <v>3</v>
      </c>
      <c r="H36" s="53">
        <v>0</v>
      </c>
      <c r="I36" s="53">
        <v>1</v>
      </c>
      <c r="J36" s="54">
        <v>0</v>
      </c>
      <c r="K36" s="52">
        <v>3</v>
      </c>
      <c r="L36" s="53">
        <v>0</v>
      </c>
      <c r="M36" s="53">
        <v>2</v>
      </c>
      <c r="N36" s="54">
        <v>2</v>
      </c>
      <c r="O36" s="87">
        <v>4</v>
      </c>
      <c r="P36" s="53">
        <v>0</v>
      </c>
      <c r="Q36" s="53">
        <v>2</v>
      </c>
      <c r="R36" s="89">
        <v>3</v>
      </c>
      <c r="S36" s="55" t="s">
        <v>297</v>
      </c>
      <c r="U36" s="3"/>
      <c r="V36" s="80"/>
      <c r="W36" s="86"/>
      <c r="X36" s="80"/>
    </row>
    <row r="37" spans="1:24" ht="12.75" customHeight="1" x14ac:dyDescent="0.2">
      <c r="A37" s="50" t="str">
        <f t="shared" si="2"/>
        <v>12</v>
      </c>
      <c r="B37" s="51" t="str">
        <f t="shared" si="2"/>
        <v>Ron Smith</v>
      </c>
      <c r="C37" s="52"/>
      <c r="D37" s="53"/>
      <c r="E37" s="53"/>
      <c r="F37" s="54"/>
      <c r="G37" s="52">
        <v>1</v>
      </c>
      <c r="H37" s="53">
        <v>0</v>
      </c>
      <c r="I37" s="53">
        <v>1</v>
      </c>
      <c r="J37" s="54">
        <v>0</v>
      </c>
      <c r="K37" s="52"/>
      <c r="L37" s="53"/>
      <c r="M37" s="53"/>
      <c r="N37" s="54"/>
      <c r="O37" s="87">
        <v>1</v>
      </c>
      <c r="P37" s="53">
        <v>0</v>
      </c>
      <c r="Q37" s="53">
        <v>0</v>
      </c>
      <c r="R37" s="89">
        <v>0</v>
      </c>
      <c r="S37" s="55"/>
      <c r="U37" s="3"/>
      <c r="V37" s="80"/>
      <c r="W37" s="86"/>
      <c r="X37" s="80"/>
    </row>
    <row r="38" spans="1:24" ht="12.75" customHeight="1" x14ac:dyDescent="0.2">
      <c r="A38" s="50" t="str">
        <f t="shared" si="2"/>
        <v>25</v>
      </c>
      <c r="B38" s="51" t="str">
        <f t="shared" si="2"/>
        <v>Matthew Lassai</v>
      </c>
      <c r="C38" s="52"/>
      <c r="D38" s="53"/>
      <c r="E38" s="53"/>
      <c r="F38" s="54"/>
      <c r="G38" s="52">
        <v>1</v>
      </c>
      <c r="H38" s="53">
        <v>0</v>
      </c>
      <c r="I38" s="53">
        <v>0</v>
      </c>
      <c r="J38" s="54">
        <v>0</v>
      </c>
      <c r="K38" s="52"/>
      <c r="L38" s="53"/>
      <c r="M38" s="53"/>
      <c r="N38" s="54"/>
      <c r="O38" s="87">
        <v>1</v>
      </c>
      <c r="P38" s="53">
        <v>0</v>
      </c>
      <c r="Q38" s="53">
        <v>0</v>
      </c>
      <c r="R38" s="89">
        <v>0</v>
      </c>
      <c r="S38" s="55"/>
      <c r="U38" s="3"/>
      <c r="V38" s="80"/>
      <c r="W38" s="86"/>
      <c r="X38" s="80"/>
    </row>
    <row r="39" spans="1:24" ht="12.75" customHeight="1" x14ac:dyDescent="0.2">
      <c r="A39" s="50" t="str">
        <f t="shared" si="2"/>
        <v>28</v>
      </c>
      <c r="B39" s="51" t="str">
        <f t="shared" si="2"/>
        <v>Kaye Zimpher</v>
      </c>
      <c r="C39" s="52"/>
      <c r="D39" s="53"/>
      <c r="E39" s="53"/>
      <c r="F39" s="54"/>
      <c r="G39" s="52">
        <v>1</v>
      </c>
      <c r="H39" s="53">
        <v>0</v>
      </c>
      <c r="I39" s="53">
        <v>0</v>
      </c>
      <c r="J39" s="54">
        <v>0</v>
      </c>
      <c r="K39" s="52"/>
      <c r="L39" s="53"/>
      <c r="M39" s="53"/>
      <c r="N39" s="54"/>
      <c r="O39" s="87">
        <v>0</v>
      </c>
      <c r="P39" s="53">
        <v>0</v>
      </c>
      <c r="Q39" s="53">
        <v>0</v>
      </c>
      <c r="R39" s="89">
        <v>0</v>
      </c>
      <c r="S39" s="55"/>
      <c r="U39" s="3"/>
      <c r="V39" s="80"/>
      <c r="W39" s="86"/>
      <c r="X39" s="80"/>
    </row>
    <row r="40" spans="1:24" ht="12.75" customHeight="1" x14ac:dyDescent="0.2">
      <c r="A40" s="50" t="str">
        <f t="shared" si="2"/>
        <v>35</v>
      </c>
      <c r="B40" s="51" t="str">
        <f t="shared" si="2"/>
        <v>Richard Taylor</v>
      </c>
      <c r="C40" s="52"/>
      <c r="D40" s="53"/>
      <c r="E40" s="53"/>
      <c r="F40" s="54"/>
      <c r="G40" s="52"/>
      <c r="H40" s="53"/>
      <c r="I40" s="53"/>
      <c r="J40" s="54"/>
      <c r="K40" s="52"/>
      <c r="L40" s="53"/>
      <c r="M40" s="53"/>
      <c r="N40" s="54"/>
      <c r="O40" s="87"/>
      <c r="P40" s="53"/>
      <c r="Q40" s="53"/>
      <c r="R40" s="89"/>
      <c r="S40" s="55"/>
      <c r="U40" s="3"/>
      <c r="V40" s="80"/>
      <c r="W40" s="86"/>
      <c r="X40" s="80"/>
    </row>
    <row r="41" spans="1:24" ht="12.75" customHeight="1" x14ac:dyDescent="0.2">
      <c r="A41" s="50">
        <f t="shared" si="2"/>
        <v>0</v>
      </c>
      <c r="B41" s="51">
        <f t="shared" si="2"/>
        <v>0</v>
      </c>
      <c r="C41" s="52"/>
      <c r="D41" s="53"/>
      <c r="E41" s="53"/>
      <c r="F41" s="54"/>
      <c r="G41" s="52"/>
      <c r="H41" s="53"/>
      <c r="I41" s="53"/>
      <c r="J41" s="54"/>
      <c r="K41" s="52"/>
      <c r="L41" s="53"/>
      <c r="M41" s="53"/>
      <c r="N41" s="54"/>
      <c r="O41" s="87"/>
      <c r="P41" s="53"/>
      <c r="Q41" s="53"/>
      <c r="R41" s="89"/>
      <c r="S41" s="55"/>
      <c r="U41" s="3"/>
      <c r="V41" s="80"/>
      <c r="W41" s="86"/>
      <c r="X41" s="80"/>
    </row>
    <row r="42" spans="1:24" x14ac:dyDescent="0.2">
      <c r="A42" s="50">
        <f t="shared" si="2"/>
        <v>0</v>
      </c>
      <c r="B42" s="51">
        <f t="shared" si="2"/>
        <v>0</v>
      </c>
      <c r="C42" s="52"/>
      <c r="D42" s="53"/>
      <c r="E42" s="53"/>
      <c r="F42" s="54"/>
      <c r="G42" s="52"/>
      <c r="H42" s="53"/>
      <c r="I42" s="53"/>
      <c r="J42" s="54"/>
      <c r="K42" s="52"/>
      <c r="L42" s="53"/>
      <c r="M42" s="53"/>
      <c r="N42" s="54"/>
      <c r="O42" s="87"/>
      <c r="P42" s="53"/>
      <c r="Q42" s="53"/>
      <c r="R42" s="89"/>
      <c r="S42" s="55"/>
      <c r="U42" s="3"/>
      <c r="V42" s="80"/>
      <c r="W42" s="80"/>
      <c r="X42" s="80"/>
    </row>
    <row r="43" spans="1:24" x14ac:dyDescent="0.2">
      <c r="A43" s="50">
        <f t="shared" si="2"/>
        <v>0</v>
      </c>
      <c r="B43" s="51">
        <f t="shared" si="2"/>
        <v>0</v>
      </c>
      <c r="C43" s="52"/>
      <c r="D43" s="53"/>
      <c r="E43" s="53"/>
      <c r="F43" s="54"/>
      <c r="G43" s="52"/>
      <c r="H43" s="53"/>
      <c r="I43" s="53"/>
      <c r="J43" s="54"/>
      <c r="K43" s="52"/>
      <c r="L43" s="53"/>
      <c r="M43" s="53"/>
      <c r="N43" s="54"/>
      <c r="O43" s="87"/>
      <c r="P43" s="53"/>
      <c r="Q43" s="53"/>
      <c r="R43" s="89"/>
      <c r="S43" s="55"/>
      <c r="U43" s="3"/>
      <c r="V43" s="80"/>
      <c r="W43" s="80"/>
      <c r="X43" s="80"/>
    </row>
    <row r="44" spans="1:24" x14ac:dyDescent="0.2">
      <c r="A44" s="50">
        <f t="shared" si="2"/>
        <v>0</v>
      </c>
      <c r="B44" s="51">
        <f t="shared" si="2"/>
        <v>0</v>
      </c>
      <c r="C44" s="52"/>
      <c r="D44" s="53"/>
      <c r="E44" s="53"/>
      <c r="F44" s="54"/>
      <c r="G44" s="52"/>
      <c r="H44" s="53"/>
      <c r="I44" s="53"/>
      <c r="J44" s="54"/>
      <c r="K44" s="52"/>
      <c r="L44" s="53"/>
      <c r="M44" s="53"/>
      <c r="N44" s="54"/>
      <c r="O44" s="87"/>
      <c r="P44" s="53"/>
      <c r="Q44" s="53"/>
      <c r="R44" s="89"/>
      <c r="S44" s="55" t="s">
        <v>297</v>
      </c>
      <c r="U44" s="3"/>
      <c r="V44" s="80"/>
      <c r="W44" s="80"/>
      <c r="X44" s="80"/>
    </row>
    <row r="45" spans="1:24" x14ac:dyDescent="0.2">
      <c r="A45" s="50">
        <f t="shared" si="2"/>
        <v>0</v>
      </c>
      <c r="B45" s="90">
        <f t="shared" si="2"/>
        <v>0</v>
      </c>
      <c r="C45" s="52"/>
      <c r="D45" s="53"/>
      <c r="E45" s="53"/>
      <c r="F45" s="54"/>
      <c r="G45" s="52"/>
      <c r="H45" s="53"/>
      <c r="I45" s="53"/>
      <c r="J45" s="54"/>
      <c r="K45" s="52"/>
      <c r="L45" s="53"/>
      <c r="M45" s="53"/>
      <c r="N45" s="54"/>
      <c r="O45" s="87"/>
      <c r="P45" s="53"/>
      <c r="Q45" s="53"/>
      <c r="R45" s="54"/>
      <c r="S45" s="55"/>
      <c r="U45" s="3"/>
      <c r="V45" s="80"/>
      <c r="W45" s="80"/>
      <c r="X45" s="80"/>
    </row>
    <row r="46" spans="1:24" x14ac:dyDescent="0.2">
      <c r="A46" s="50">
        <f t="shared" si="2"/>
        <v>0</v>
      </c>
      <c r="B46" s="51">
        <f t="shared" si="2"/>
        <v>0</v>
      </c>
      <c r="C46" s="52"/>
      <c r="D46" s="53"/>
      <c r="E46" s="53"/>
      <c r="F46" s="54"/>
      <c r="G46" s="52"/>
      <c r="H46" s="53"/>
      <c r="I46" s="53"/>
      <c r="J46" s="54"/>
      <c r="K46" s="52"/>
      <c r="L46" s="53"/>
      <c r="M46" s="53"/>
      <c r="N46" s="54"/>
      <c r="O46" s="87"/>
      <c r="P46" s="53"/>
      <c r="Q46" s="53"/>
      <c r="R46" s="54"/>
      <c r="S46" s="55"/>
      <c r="U46" s="3"/>
      <c r="V46" s="80"/>
      <c r="W46" s="80"/>
      <c r="X46" s="80"/>
    </row>
    <row r="47" spans="1:24" x14ac:dyDescent="0.2">
      <c r="A47" s="50">
        <f t="shared" ref="A47:B48" si="3">A19</f>
        <v>0</v>
      </c>
      <c r="B47" s="51">
        <f t="shared" si="3"/>
        <v>0</v>
      </c>
      <c r="C47" s="52"/>
      <c r="D47" s="53"/>
      <c r="E47" s="53"/>
      <c r="F47" s="54"/>
      <c r="G47" s="52"/>
      <c r="H47" s="53"/>
      <c r="I47" s="53"/>
      <c r="J47" s="54"/>
      <c r="K47" s="52"/>
      <c r="L47" s="53"/>
      <c r="M47" s="53"/>
      <c r="N47" s="54"/>
      <c r="O47" s="87"/>
      <c r="P47" s="53"/>
      <c r="Q47" s="53"/>
      <c r="R47" s="54"/>
      <c r="S47" s="55"/>
      <c r="U47" s="3"/>
      <c r="V47" s="80"/>
      <c r="W47" s="80"/>
      <c r="X47" s="80"/>
    </row>
    <row r="48" spans="1:24" x14ac:dyDescent="0.2">
      <c r="A48" s="50">
        <f t="shared" si="3"/>
        <v>0</v>
      </c>
      <c r="B48" s="51">
        <f t="shared" si="3"/>
        <v>0</v>
      </c>
      <c r="C48" s="52"/>
      <c r="D48" s="53"/>
      <c r="E48" s="53"/>
      <c r="F48" s="54"/>
      <c r="G48" s="52"/>
      <c r="H48" s="53"/>
      <c r="I48" s="53"/>
      <c r="J48" s="54"/>
      <c r="K48" s="52"/>
      <c r="L48" s="53"/>
      <c r="M48" s="53"/>
      <c r="N48" s="54"/>
      <c r="O48" s="87"/>
      <c r="P48" s="53"/>
      <c r="Q48" s="53"/>
      <c r="R48" s="54"/>
      <c r="S48" s="55"/>
      <c r="U48" s="3"/>
      <c r="V48" s="80"/>
      <c r="W48" s="80"/>
      <c r="X48" s="80"/>
    </row>
    <row r="49" spans="1:30" ht="13.5" thickBot="1" x14ac:dyDescent="0.25">
      <c r="A49" s="50"/>
      <c r="B49" s="56"/>
      <c r="C49" s="57"/>
      <c r="D49" s="58"/>
      <c r="E49" s="58"/>
      <c r="F49" s="59"/>
      <c r="G49" s="57"/>
      <c r="H49" s="58"/>
      <c r="I49" s="58"/>
      <c r="J49" s="59"/>
      <c r="K49" s="57"/>
      <c r="L49" s="58"/>
      <c r="M49" s="58"/>
      <c r="N49" s="59"/>
      <c r="O49" s="91"/>
      <c r="P49" s="58"/>
      <c r="Q49" s="58"/>
      <c r="R49" s="92"/>
      <c r="S49" s="55"/>
      <c r="U49" s="3"/>
      <c r="V49" s="80"/>
      <c r="W49" s="80"/>
      <c r="X49" s="80"/>
    </row>
    <row r="50" spans="1:30" x14ac:dyDescent="0.2">
      <c r="A50" s="1" t="s">
        <v>4</v>
      </c>
      <c r="B50" s="93" t="str">
        <f>B22</f>
        <v>Mike Woodard</v>
      </c>
      <c r="C50" s="61">
        <v>21</v>
      </c>
      <c r="D50" s="62">
        <v>3</v>
      </c>
      <c r="E50" s="62">
        <v>3</v>
      </c>
      <c r="F50" s="63">
        <v>14</v>
      </c>
      <c r="G50" s="61">
        <v>22</v>
      </c>
      <c r="H50" s="62">
        <v>7</v>
      </c>
      <c r="I50" s="62">
        <v>5</v>
      </c>
      <c r="J50" s="63">
        <v>7</v>
      </c>
      <c r="K50" s="61">
        <v>21</v>
      </c>
      <c r="L50" s="62">
        <v>3</v>
      </c>
      <c r="M50" s="62">
        <v>4</v>
      </c>
      <c r="N50" s="63">
        <v>5</v>
      </c>
      <c r="O50" s="61">
        <v>24</v>
      </c>
      <c r="P50" s="62">
        <v>9</v>
      </c>
      <c r="Q50" s="62">
        <v>4</v>
      </c>
      <c r="R50" s="94">
        <v>10</v>
      </c>
      <c r="S50" s="64"/>
      <c r="U50" s="80"/>
      <c r="V50" s="80"/>
      <c r="W50" s="80"/>
      <c r="X50" s="80"/>
    </row>
    <row r="51" spans="1:30" x14ac:dyDescent="0.2">
      <c r="A51" s="1"/>
      <c r="B51" s="95">
        <f>B23</f>
        <v>0</v>
      </c>
      <c r="C51" s="66"/>
      <c r="D51" s="67"/>
      <c r="E51" s="67"/>
      <c r="F51" s="68"/>
      <c r="G51" s="66"/>
      <c r="H51" s="67"/>
      <c r="I51" s="67"/>
      <c r="J51" s="68"/>
      <c r="K51" s="66"/>
      <c r="L51" s="67"/>
      <c r="M51" s="67"/>
      <c r="N51" s="68"/>
      <c r="O51" s="66"/>
      <c r="P51" s="67"/>
      <c r="Q51" s="67"/>
      <c r="R51" s="68"/>
      <c r="S51" s="64"/>
      <c r="U51" s="80"/>
      <c r="V51" s="80"/>
      <c r="W51" s="80"/>
      <c r="X51" s="80"/>
    </row>
    <row r="52" spans="1:30" x14ac:dyDescent="0.2">
      <c r="A52" s="1"/>
      <c r="B52" s="95">
        <f>B24</f>
        <v>0</v>
      </c>
      <c r="C52" s="66"/>
      <c r="D52" s="67"/>
      <c r="E52" s="67"/>
      <c r="F52" s="68"/>
      <c r="G52" s="66"/>
      <c r="H52" s="67"/>
      <c r="I52" s="67"/>
      <c r="J52" s="68"/>
      <c r="K52" s="66"/>
      <c r="L52" s="67"/>
      <c r="M52" s="67"/>
      <c r="N52" s="68"/>
      <c r="O52" s="66"/>
      <c r="P52" s="67"/>
      <c r="Q52" s="67"/>
      <c r="R52" s="68"/>
      <c r="S52" s="64"/>
      <c r="U52" s="80"/>
      <c r="V52" s="80"/>
      <c r="W52" s="80"/>
      <c r="X52" s="80"/>
    </row>
    <row r="53" spans="1:30" ht="13.5" thickBot="1" x14ac:dyDescent="0.25">
      <c r="A53" s="1"/>
      <c r="B53" s="95">
        <f>B25</f>
        <v>0</v>
      </c>
      <c r="C53" s="66"/>
      <c r="D53" s="67"/>
      <c r="E53" s="67"/>
      <c r="F53" s="68"/>
      <c r="G53" s="66"/>
      <c r="H53" s="67"/>
      <c r="I53" s="67"/>
      <c r="J53" s="68"/>
      <c r="K53" s="66"/>
      <c r="L53" s="67"/>
      <c r="M53" s="67"/>
      <c r="N53" s="68"/>
      <c r="O53" s="66"/>
      <c r="P53" s="67"/>
      <c r="Q53" s="67"/>
      <c r="R53" s="68"/>
      <c r="S53" s="64"/>
      <c r="U53" s="80"/>
      <c r="V53" s="80"/>
      <c r="W53" s="80"/>
      <c r="X53" s="80"/>
    </row>
    <row r="54" spans="1:30" ht="13.5" thickBot="1" x14ac:dyDescent="0.25">
      <c r="A54" s="1"/>
      <c r="B54" s="69" t="s">
        <v>304</v>
      </c>
      <c r="C54" s="70">
        <f t="shared" ref="C54:R54" si="4">SUM(C31:C48)</f>
        <v>21</v>
      </c>
      <c r="D54" s="70">
        <f t="shared" si="4"/>
        <v>3</v>
      </c>
      <c r="E54" s="70">
        <f t="shared" si="4"/>
        <v>3</v>
      </c>
      <c r="F54" s="70">
        <f t="shared" si="4"/>
        <v>14</v>
      </c>
      <c r="G54" s="70">
        <f t="shared" si="4"/>
        <v>22</v>
      </c>
      <c r="H54" s="70">
        <f t="shared" si="4"/>
        <v>7</v>
      </c>
      <c r="I54" s="70">
        <f t="shared" si="4"/>
        <v>5</v>
      </c>
      <c r="J54" s="70">
        <f t="shared" si="4"/>
        <v>7</v>
      </c>
      <c r="K54" s="70">
        <f t="shared" si="4"/>
        <v>21</v>
      </c>
      <c r="L54" s="70">
        <f t="shared" si="4"/>
        <v>3</v>
      </c>
      <c r="M54" s="70">
        <f t="shared" si="4"/>
        <v>4</v>
      </c>
      <c r="N54" s="70">
        <f t="shared" si="4"/>
        <v>5</v>
      </c>
      <c r="O54" s="70">
        <f t="shared" si="4"/>
        <v>24</v>
      </c>
      <c r="P54" s="70">
        <f t="shared" si="4"/>
        <v>9</v>
      </c>
      <c r="Q54" s="70">
        <f t="shared" si="4"/>
        <v>4</v>
      </c>
      <c r="R54" s="70">
        <f t="shared" si="4"/>
        <v>10</v>
      </c>
      <c r="S54" s="64"/>
      <c r="U54" s="80"/>
      <c r="V54" s="80"/>
      <c r="W54" s="80"/>
      <c r="X54" s="80"/>
    </row>
    <row r="55" spans="1:30" ht="13.5" thickBot="1" x14ac:dyDescent="0.25">
      <c r="A55" s="1"/>
      <c r="B55" s="69" t="s">
        <v>305</v>
      </c>
      <c r="C55" s="71">
        <f>SUM(O27,C54)</f>
        <v>106</v>
      </c>
      <c r="D55" s="71">
        <f>SUM(P27,D54)</f>
        <v>19</v>
      </c>
      <c r="E55" s="71">
        <f>SUM(Q27,E54)</f>
        <v>32</v>
      </c>
      <c r="F55" s="71">
        <f>SUM(R27,F54)</f>
        <v>59</v>
      </c>
      <c r="G55" s="71">
        <f t="shared" ref="G55:R55" si="5">SUM(C55,G54)</f>
        <v>128</v>
      </c>
      <c r="H55" s="71">
        <f t="shared" si="5"/>
        <v>26</v>
      </c>
      <c r="I55" s="71">
        <f t="shared" si="5"/>
        <v>37</v>
      </c>
      <c r="J55" s="71">
        <f t="shared" si="5"/>
        <v>66</v>
      </c>
      <c r="K55" s="71">
        <f t="shared" si="5"/>
        <v>149</v>
      </c>
      <c r="L55" s="71">
        <f t="shared" si="5"/>
        <v>29</v>
      </c>
      <c r="M55" s="71">
        <f t="shared" si="5"/>
        <v>41</v>
      </c>
      <c r="N55" s="71">
        <f t="shared" si="5"/>
        <v>71</v>
      </c>
      <c r="O55" s="72">
        <f t="shared" si="5"/>
        <v>173</v>
      </c>
      <c r="P55" s="71">
        <f t="shared" si="5"/>
        <v>38</v>
      </c>
      <c r="Q55" s="71">
        <f t="shared" si="5"/>
        <v>45</v>
      </c>
      <c r="R55" s="73">
        <f t="shared" si="5"/>
        <v>81</v>
      </c>
      <c r="S55" s="96"/>
      <c r="U55" s="80"/>
      <c r="V55" s="80"/>
      <c r="W55" s="80"/>
      <c r="X55" s="80"/>
    </row>
    <row r="56" spans="1:30" ht="13.5" thickBot="1" x14ac:dyDescent="0.25">
      <c r="A56" s="74"/>
      <c r="B56" s="75" t="s">
        <v>306</v>
      </c>
      <c r="C56" s="76"/>
      <c r="D56" s="77"/>
      <c r="E56" s="77"/>
      <c r="F56" s="77"/>
      <c r="G56" s="76"/>
      <c r="H56" s="77"/>
      <c r="I56" s="77"/>
      <c r="J56" s="77"/>
      <c r="K56" s="76"/>
      <c r="L56" s="77"/>
      <c r="M56" s="77"/>
      <c r="N56" s="77"/>
      <c r="O56" s="76"/>
      <c r="P56" s="77"/>
      <c r="Q56" s="77"/>
      <c r="R56" s="97"/>
      <c r="S56" s="98"/>
      <c r="V56" s="99" t="s">
        <v>307</v>
      </c>
    </row>
    <row r="57" spans="1:30" ht="13.5" thickBot="1" x14ac:dyDescent="0.25">
      <c r="A57" s="43" t="s">
        <v>289</v>
      </c>
      <c r="B57" s="69" t="s">
        <v>290</v>
      </c>
      <c r="C57" s="186" t="s">
        <v>258</v>
      </c>
      <c r="D57" s="187"/>
      <c r="E57" s="188"/>
      <c r="F57" s="100">
        <v>4</v>
      </c>
      <c r="G57" s="186"/>
      <c r="H57" s="187"/>
      <c r="I57" s="188"/>
      <c r="J57" s="100"/>
      <c r="K57" s="186"/>
      <c r="L57" s="187"/>
      <c r="M57" s="189"/>
      <c r="N57" s="101"/>
      <c r="O57" s="102" t="s">
        <v>308</v>
      </c>
      <c r="P57" s="103"/>
      <c r="Q57" s="45"/>
      <c r="R57" s="104">
        <f>SUM(F1,J1,N1,R1,F29,J29,N29,R29,F57,J57,N57)</f>
        <v>50</v>
      </c>
      <c r="S57" s="105" t="s">
        <v>309</v>
      </c>
    </row>
    <row r="58" spans="1:30" ht="13.5" thickBot="1" x14ac:dyDescent="0.25">
      <c r="A58" s="47" t="s">
        <v>291</v>
      </c>
      <c r="B58" s="44" t="s">
        <v>292</v>
      </c>
      <c r="C58" s="48" t="s">
        <v>0</v>
      </c>
      <c r="D58" s="48" t="s">
        <v>1</v>
      </c>
      <c r="E58" s="48" t="s">
        <v>2</v>
      </c>
      <c r="F58" s="48" t="s">
        <v>3</v>
      </c>
      <c r="G58" s="48" t="s">
        <v>0</v>
      </c>
      <c r="H58" s="48" t="s">
        <v>1</v>
      </c>
      <c r="I58" s="48" t="s">
        <v>2</v>
      </c>
      <c r="J58" s="48" t="s">
        <v>3</v>
      </c>
      <c r="K58" s="48" t="s">
        <v>0</v>
      </c>
      <c r="L58" s="48" t="s">
        <v>310</v>
      </c>
      <c r="M58" s="48" t="s">
        <v>2</v>
      </c>
      <c r="N58" s="48" t="s">
        <v>3</v>
      </c>
      <c r="O58" s="43" t="s">
        <v>0</v>
      </c>
      <c r="P58" s="43" t="s">
        <v>1</v>
      </c>
      <c r="Q58" s="43" t="s">
        <v>2</v>
      </c>
      <c r="R58" s="43" t="s">
        <v>3</v>
      </c>
      <c r="S58" s="106" t="s">
        <v>311</v>
      </c>
      <c r="U58" s="2" t="s">
        <v>312</v>
      </c>
      <c r="V58" s="67" t="s">
        <v>313</v>
      </c>
      <c r="W58" s="107" t="s">
        <v>3</v>
      </c>
      <c r="X58" s="107" t="s">
        <v>314</v>
      </c>
      <c r="Y58" s="107" t="s">
        <v>315</v>
      </c>
      <c r="Z58" s="107" t="s">
        <v>316</v>
      </c>
      <c r="AA58" s="107" t="s">
        <v>372</v>
      </c>
      <c r="AB58" s="107" t="s">
        <v>316</v>
      </c>
      <c r="AC58" s="107" t="s">
        <v>317</v>
      </c>
      <c r="AD58" s="108" t="s">
        <v>318</v>
      </c>
    </row>
    <row r="59" spans="1:30" ht="13.5" thickTop="1" x14ac:dyDescent="0.2">
      <c r="A59" s="50" t="str">
        <f t="shared" ref="A59:A76" si="6">A3</f>
        <v>19</v>
      </c>
      <c r="B59" s="51" t="str">
        <f t="shared" ref="B59:B76" si="7">B31</f>
        <v>Cleo Stephens</v>
      </c>
      <c r="C59" s="52">
        <v>4</v>
      </c>
      <c r="D59" s="53">
        <v>1</v>
      </c>
      <c r="E59" s="53">
        <v>1</v>
      </c>
      <c r="F59" s="54">
        <v>1</v>
      </c>
      <c r="G59" s="52"/>
      <c r="H59" s="53"/>
      <c r="I59" s="53"/>
      <c r="J59" s="54"/>
      <c r="K59" s="52"/>
      <c r="L59" s="53"/>
      <c r="M59" s="53"/>
      <c r="N59" s="54"/>
      <c r="O59" s="109">
        <f>SUM(C3,G3,K3,O3,C31,G31,K31,O31,C59,G59,K59)</f>
        <v>33</v>
      </c>
      <c r="P59" s="110">
        <f>SUM(D3,H3,L3,P3,D31,H31,L31,P31,D59,H59,L59)</f>
        <v>5</v>
      </c>
      <c r="Q59" s="110">
        <f>SUM(E3,I3,M3,Q3,E31,I31,M31,Q31,E59,I59,M59)</f>
        <v>11</v>
      </c>
      <c r="R59" s="111">
        <f>SUM(F3,J3,N3,R3,F31,J31,N31,R31,F59,J59,N59)</f>
        <v>4</v>
      </c>
      <c r="S59" s="112">
        <f>IF(O59=0,0,AVERAGE(P59/O59))</f>
        <v>0.15151515151515152</v>
      </c>
      <c r="U59" s="3" t="s">
        <v>359</v>
      </c>
      <c r="V59" s="51" t="s">
        <v>70</v>
      </c>
      <c r="W59" s="113">
        <v>4</v>
      </c>
      <c r="X59" s="113">
        <v>4</v>
      </c>
      <c r="Y59" s="114">
        <v>0.15151515151515152</v>
      </c>
      <c r="Z59" s="114" t="s">
        <v>260</v>
      </c>
      <c r="AA59" s="114">
        <v>0.44444444444444442</v>
      </c>
      <c r="AB59" s="114" t="s">
        <v>260</v>
      </c>
      <c r="AC59" s="113">
        <v>9</v>
      </c>
      <c r="AD59" s="115">
        <v>0.15151515151515152</v>
      </c>
    </row>
    <row r="60" spans="1:30" x14ac:dyDescent="0.2">
      <c r="A60" s="50" t="str">
        <f t="shared" si="6"/>
        <v>7</v>
      </c>
      <c r="B60" s="51" t="str">
        <f t="shared" si="7"/>
        <v>Kevin Burton</v>
      </c>
      <c r="C60" s="52">
        <v>5</v>
      </c>
      <c r="D60" s="53">
        <v>2</v>
      </c>
      <c r="E60" s="53">
        <v>1</v>
      </c>
      <c r="F60" s="54">
        <v>1</v>
      </c>
      <c r="G60" s="52"/>
      <c r="H60" s="53"/>
      <c r="I60" s="53"/>
      <c r="J60" s="54"/>
      <c r="K60" s="52"/>
      <c r="L60" s="53"/>
      <c r="M60" s="53"/>
      <c r="N60" s="54"/>
      <c r="O60" s="66">
        <f t="shared" ref="O60:R75" si="8">SUM(C4,G4,K4,O4,C32,G32,K32,O32,C60,G60,K60)</f>
        <v>35</v>
      </c>
      <c r="P60" s="67">
        <f t="shared" si="8"/>
        <v>14</v>
      </c>
      <c r="Q60" s="67">
        <f t="shared" si="8"/>
        <v>5</v>
      </c>
      <c r="R60" s="68">
        <f t="shared" si="8"/>
        <v>12</v>
      </c>
      <c r="S60" s="116">
        <f t="shared" ref="S60:S76" si="9">IF(O60=0,0,AVERAGE(P60/O60))</f>
        <v>0.4</v>
      </c>
      <c r="U60" s="3" t="s">
        <v>302</v>
      </c>
      <c r="V60" s="51" t="s">
        <v>21</v>
      </c>
      <c r="W60" s="113">
        <v>12</v>
      </c>
      <c r="X60" s="113">
        <v>12</v>
      </c>
      <c r="Y60" s="114">
        <v>0.4</v>
      </c>
      <c r="Z60" s="114" t="s">
        <v>260</v>
      </c>
      <c r="AA60" s="114">
        <v>1.3333333333333333</v>
      </c>
      <c r="AB60" s="114" t="s">
        <v>260</v>
      </c>
      <c r="AC60" s="113">
        <v>9</v>
      </c>
      <c r="AD60" s="115">
        <v>0.4</v>
      </c>
    </row>
    <row r="61" spans="1:30" x14ac:dyDescent="0.2">
      <c r="A61" s="50" t="str">
        <f t="shared" si="6"/>
        <v>6</v>
      </c>
      <c r="B61" s="51" t="str">
        <f t="shared" si="7"/>
        <v>Jonathan Akin</v>
      </c>
      <c r="C61" s="52">
        <v>4</v>
      </c>
      <c r="D61" s="53">
        <v>2</v>
      </c>
      <c r="E61" s="53">
        <v>2</v>
      </c>
      <c r="F61" s="54">
        <v>3</v>
      </c>
      <c r="G61" s="52"/>
      <c r="H61" s="53"/>
      <c r="I61" s="53"/>
      <c r="J61" s="54"/>
      <c r="K61" s="52"/>
      <c r="L61" s="53"/>
      <c r="M61" s="53"/>
      <c r="N61" s="54"/>
      <c r="O61" s="66">
        <f t="shared" si="8"/>
        <v>30</v>
      </c>
      <c r="P61" s="67">
        <f t="shared" si="8"/>
        <v>7</v>
      </c>
      <c r="Q61" s="67">
        <f t="shared" si="8"/>
        <v>7</v>
      </c>
      <c r="R61" s="68">
        <f t="shared" si="8"/>
        <v>49</v>
      </c>
      <c r="S61" s="116">
        <f t="shared" si="9"/>
        <v>0.23333333333333334</v>
      </c>
      <c r="U61" s="3" t="s">
        <v>334</v>
      </c>
      <c r="V61" s="51" t="s">
        <v>66</v>
      </c>
      <c r="W61" s="113">
        <v>49</v>
      </c>
      <c r="X61" s="113">
        <v>49</v>
      </c>
      <c r="Y61" s="114">
        <v>0.23333333333333334</v>
      </c>
      <c r="Z61" s="114" t="s">
        <v>260</v>
      </c>
      <c r="AA61" s="114">
        <v>5.4444444444444446</v>
      </c>
      <c r="AB61" s="114" t="s">
        <v>260</v>
      </c>
      <c r="AC61" s="113">
        <v>9</v>
      </c>
      <c r="AD61" s="115">
        <v>0.23333333333333334</v>
      </c>
    </row>
    <row r="62" spans="1:30" x14ac:dyDescent="0.2">
      <c r="A62" s="50" t="str">
        <f t="shared" si="6"/>
        <v>26</v>
      </c>
      <c r="B62" s="51" t="str">
        <f t="shared" si="7"/>
        <v>Charlie Anderson</v>
      </c>
      <c r="C62" s="52">
        <v>4</v>
      </c>
      <c r="D62" s="53">
        <v>1</v>
      </c>
      <c r="E62" s="53">
        <v>3</v>
      </c>
      <c r="F62" s="54">
        <v>0</v>
      </c>
      <c r="G62" s="52"/>
      <c r="H62" s="53"/>
      <c r="I62" s="53"/>
      <c r="J62" s="54"/>
      <c r="K62" s="52"/>
      <c r="L62" s="53"/>
      <c r="M62" s="53"/>
      <c r="N62" s="54"/>
      <c r="O62" s="66">
        <f t="shared" si="8"/>
        <v>34</v>
      </c>
      <c r="P62" s="67">
        <f t="shared" si="8"/>
        <v>9</v>
      </c>
      <c r="Q62" s="67">
        <f t="shared" si="8"/>
        <v>9</v>
      </c>
      <c r="R62" s="68">
        <f t="shared" si="8"/>
        <v>0</v>
      </c>
      <c r="S62" s="116">
        <f t="shared" si="9"/>
        <v>0.26470588235294118</v>
      </c>
      <c r="U62" s="3" t="s">
        <v>364</v>
      </c>
      <c r="V62" s="51" t="s">
        <v>177</v>
      </c>
      <c r="W62" s="113">
        <v>0</v>
      </c>
      <c r="X62" s="113" t="s">
        <v>373</v>
      </c>
      <c r="Y62" s="114">
        <v>0.26470588235294118</v>
      </c>
      <c r="Z62" s="114" t="s">
        <v>260</v>
      </c>
      <c r="AA62" s="114">
        <v>0</v>
      </c>
      <c r="AB62" s="114" t="s">
        <v>260</v>
      </c>
      <c r="AC62" s="113">
        <v>9</v>
      </c>
      <c r="AD62" s="115">
        <v>0.26470588235294118</v>
      </c>
    </row>
    <row r="63" spans="1:30" x14ac:dyDescent="0.2">
      <c r="A63" s="50" t="str">
        <f t="shared" si="6"/>
        <v>10</v>
      </c>
      <c r="B63" s="51" t="str">
        <f t="shared" si="7"/>
        <v>Rob Weigand</v>
      </c>
      <c r="C63" s="52">
        <v>4</v>
      </c>
      <c r="D63" s="53">
        <v>1</v>
      </c>
      <c r="E63" s="53">
        <v>1</v>
      </c>
      <c r="F63" s="54">
        <v>1</v>
      </c>
      <c r="G63" s="52"/>
      <c r="H63" s="53"/>
      <c r="I63" s="53"/>
      <c r="J63" s="54"/>
      <c r="K63" s="52"/>
      <c r="L63" s="53"/>
      <c r="M63" s="53"/>
      <c r="N63" s="54"/>
      <c r="O63" s="66">
        <f t="shared" si="8"/>
        <v>27</v>
      </c>
      <c r="P63" s="67">
        <f t="shared" si="8"/>
        <v>8</v>
      </c>
      <c r="Q63" s="67">
        <f t="shared" si="8"/>
        <v>3</v>
      </c>
      <c r="R63" s="68">
        <f t="shared" si="8"/>
        <v>8</v>
      </c>
      <c r="S63" s="116">
        <f t="shared" si="9"/>
        <v>0.29629629629629628</v>
      </c>
      <c r="U63" s="3" t="s">
        <v>296</v>
      </c>
      <c r="V63" s="51" t="s">
        <v>178</v>
      </c>
      <c r="W63" s="113">
        <v>8</v>
      </c>
      <c r="X63" s="113">
        <v>8</v>
      </c>
      <c r="Y63" s="114">
        <v>0.29629629629629628</v>
      </c>
      <c r="Z63" s="114" t="s">
        <v>260</v>
      </c>
      <c r="AA63" s="114">
        <v>0.88888888888888884</v>
      </c>
      <c r="AB63" s="114" t="s">
        <v>260</v>
      </c>
      <c r="AC63" s="113">
        <v>9</v>
      </c>
      <c r="AD63" s="115">
        <v>0.29629629629629628</v>
      </c>
    </row>
    <row r="64" spans="1:30" x14ac:dyDescent="0.2">
      <c r="A64" s="50" t="str">
        <f t="shared" si="6"/>
        <v>16</v>
      </c>
      <c r="B64" s="51" t="str">
        <f t="shared" si="7"/>
        <v>Chris Humphrey</v>
      </c>
      <c r="C64" s="52">
        <v>4</v>
      </c>
      <c r="D64" s="53">
        <v>2</v>
      </c>
      <c r="E64" s="53">
        <v>2</v>
      </c>
      <c r="F64" s="54">
        <v>2</v>
      </c>
      <c r="G64" s="52"/>
      <c r="H64" s="53"/>
      <c r="I64" s="53"/>
      <c r="J64" s="54"/>
      <c r="K64" s="52"/>
      <c r="L64" s="53"/>
      <c r="M64" s="53"/>
      <c r="N64" s="54"/>
      <c r="O64" s="66">
        <f t="shared" si="8"/>
        <v>28</v>
      </c>
      <c r="P64" s="67">
        <f t="shared" si="8"/>
        <v>4</v>
      </c>
      <c r="Q64" s="67">
        <f t="shared" si="8"/>
        <v>14</v>
      </c>
      <c r="R64" s="68">
        <f t="shared" si="8"/>
        <v>15</v>
      </c>
      <c r="S64" s="116">
        <f t="shared" si="9"/>
        <v>0.14285714285714285</v>
      </c>
      <c r="U64" s="3" t="s">
        <v>332</v>
      </c>
      <c r="V64" s="51" t="s">
        <v>147</v>
      </c>
      <c r="W64" s="113">
        <v>15</v>
      </c>
      <c r="X64" s="113">
        <v>15</v>
      </c>
      <c r="Y64" s="114">
        <v>0.14285714285714285</v>
      </c>
      <c r="Z64" s="114" t="s">
        <v>260</v>
      </c>
      <c r="AA64" s="114">
        <v>1.6666666666666667</v>
      </c>
      <c r="AB64" s="114" t="s">
        <v>260</v>
      </c>
      <c r="AC64" s="113">
        <v>9</v>
      </c>
      <c r="AD64" s="115">
        <v>0.14285714285714285</v>
      </c>
    </row>
    <row r="65" spans="1:30" x14ac:dyDescent="0.2">
      <c r="A65" s="50" t="str">
        <f t="shared" si="6"/>
        <v>12</v>
      </c>
      <c r="B65" s="51" t="str">
        <f t="shared" si="7"/>
        <v>Ron Smith</v>
      </c>
      <c r="C65" s="52"/>
      <c r="D65" s="53"/>
      <c r="E65" s="53"/>
      <c r="F65" s="54"/>
      <c r="G65" s="52"/>
      <c r="H65" s="53"/>
      <c r="I65" s="53"/>
      <c r="J65" s="54"/>
      <c r="K65" s="52"/>
      <c r="L65" s="53"/>
      <c r="M65" s="53"/>
      <c r="N65" s="54"/>
      <c r="O65" s="66">
        <f t="shared" si="8"/>
        <v>5</v>
      </c>
      <c r="P65" s="67">
        <f t="shared" si="8"/>
        <v>0</v>
      </c>
      <c r="Q65" s="67">
        <f t="shared" si="8"/>
        <v>4</v>
      </c>
      <c r="R65" s="68">
        <f t="shared" si="8"/>
        <v>1</v>
      </c>
      <c r="S65" s="116">
        <f t="shared" si="9"/>
        <v>0</v>
      </c>
      <c r="U65" s="3" t="s">
        <v>333</v>
      </c>
      <c r="V65" s="51" t="s">
        <v>204</v>
      </c>
      <c r="W65" s="113">
        <v>1</v>
      </c>
      <c r="X65" s="113">
        <v>1</v>
      </c>
      <c r="Y65" s="114">
        <v>0</v>
      </c>
      <c r="Z65" s="114" t="s">
        <v>265</v>
      </c>
      <c r="AA65" s="114">
        <v>0.2</v>
      </c>
      <c r="AB65" s="114" t="s">
        <v>260</v>
      </c>
      <c r="AC65" s="113">
        <v>5</v>
      </c>
      <c r="AD65" s="115">
        <v>0</v>
      </c>
    </row>
    <row r="66" spans="1:30" x14ac:dyDescent="0.2">
      <c r="A66" s="50" t="str">
        <f t="shared" si="6"/>
        <v>25</v>
      </c>
      <c r="B66" s="51" t="str">
        <f t="shared" si="7"/>
        <v>Matthew Lassai</v>
      </c>
      <c r="C66" s="52">
        <v>0</v>
      </c>
      <c r="D66" s="53">
        <v>0</v>
      </c>
      <c r="E66" s="53">
        <v>0</v>
      </c>
      <c r="F66" s="54">
        <v>0</v>
      </c>
      <c r="G66" s="52"/>
      <c r="H66" s="53"/>
      <c r="I66" s="53"/>
      <c r="J66" s="54"/>
      <c r="K66" s="52"/>
      <c r="L66" s="53"/>
      <c r="M66" s="53"/>
      <c r="N66" s="54"/>
      <c r="O66" s="66">
        <f t="shared" si="8"/>
        <v>3</v>
      </c>
      <c r="P66" s="67">
        <f t="shared" si="8"/>
        <v>0</v>
      </c>
      <c r="Q66" s="67">
        <f t="shared" si="8"/>
        <v>1</v>
      </c>
      <c r="R66" s="68">
        <f t="shared" si="8"/>
        <v>0</v>
      </c>
      <c r="S66" s="116">
        <f t="shared" si="9"/>
        <v>0</v>
      </c>
      <c r="U66" s="3" t="s">
        <v>344</v>
      </c>
      <c r="V66" s="51" t="s">
        <v>111</v>
      </c>
      <c r="W66" s="113">
        <v>0</v>
      </c>
      <c r="X66" s="113" t="s">
        <v>373</v>
      </c>
      <c r="Y66" s="114">
        <v>0</v>
      </c>
      <c r="Z66" s="114" t="s">
        <v>265</v>
      </c>
      <c r="AA66" s="114">
        <v>0</v>
      </c>
      <c r="AB66" s="114" t="s">
        <v>260</v>
      </c>
      <c r="AC66" s="113">
        <v>5</v>
      </c>
      <c r="AD66" s="115">
        <v>0</v>
      </c>
    </row>
    <row r="67" spans="1:30" x14ac:dyDescent="0.2">
      <c r="A67" s="50" t="str">
        <f t="shared" si="6"/>
        <v>28</v>
      </c>
      <c r="B67" s="51" t="str">
        <f t="shared" si="7"/>
        <v>Kaye Zimpher</v>
      </c>
      <c r="C67" s="52"/>
      <c r="D67" s="53"/>
      <c r="E67" s="53"/>
      <c r="F67" s="54"/>
      <c r="G67" s="52"/>
      <c r="H67" s="53"/>
      <c r="I67" s="53"/>
      <c r="J67" s="54"/>
      <c r="K67" s="52"/>
      <c r="L67" s="53"/>
      <c r="M67" s="53"/>
      <c r="N67" s="54"/>
      <c r="O67" s="66">
        <f t="shared" si="8"/>
        <v>2</v>
      </c>
      <c r="P67" s="67">
        <f t="shared" si="8"/>
        <v>0</v>
      </c>
      <c r="Q67" s="67">
        <f t="shared" si="8"/>
        <v>0</v>
      </c>
      <c r="R67" s="68">
        <f t="shared" si="8"/>
        <v>0</v>
      </c>
      <c r="S67" s="116">
        <f t="shared" si="9"/>
        <v>0</v>
      </c>
      <c r="U67" s="3" t="s">
        <v>335</v>
      </c>
      <c r="V67" s="51" t="s">
        <v>148</v>
      </c>
      <c r="W67" s="113">
        <v>0</v>
      </c>
      <c r="X67" s="113" t="s">
        <v>373</v>
      </c>
      <c r="Y67" s="114">
        <v>0</v>
      </c>
      <c r="Z67" s="114" t="s">
        <v>265</v>
      </c>
      <c r="AA67" s="114">
        <v>0</v>
      </c>
      <c r="AB67" s="114" t="s">
        <v>260</v>
      </c>
      <c r="AC67" s="113">
        <v>4</v>
      </c>
      <c r="AD67" s="115">
        <v>0</v>
      </c>
    </row>
    <row r="68" spans="1:30" x14ac:dyDescent="0.2">
      <c r="A68" s="50" t="str">
        <f t="shared" si="6"/>
        <v>35</v>
      </c>
      <c r="B68" s="51" t="str">
        <f t="shared" si="7"/>
        <v>Richard Taylor</v>
      </c>
      <c r="C68" s="52"/>
      <c r="D68" s="53"/>
      <c r="E68" s="53"/>
      <c r="F68" s="54"/>
      <c r="G68" s="52"/>
      <c r="H68" s="53"/>
      <c r="I68" s="53"/>
      <c r="J68" s="54"/>
      <c r="K68" s="52"/>
      <c r="L68" s="53"/>
      <c r="M68" s="53"/>
      <c r="N68" s="54"/>
      <c r="O68" s="66">
        <f t="shared" si="8"/>
        <v>1</v>
      </c>
      <c r="P68" s="67">
        <f t="shared" si="8"/>
        <v>0</v>
      </c>
      <c r="Q68" s="67">
        <f t="shared" si="8"/>
        <v>1</v>
      </c>
      <c r="R68" s="68">
        <f t="shared" si="8"/>
        <v>0</v>
      </c>
      <c r="S68" s="116">
        <f t="shared" si="9"/>
        <v>0</v>
      </c>
      <c r="U68" s="3" t="s">
        <v>356</v>
      </c>
      <c r="V68" s="51" t="s">
        <v>97</v>
      </c>
      <c r="W68" s="113">
        <v>0</v>
      </c>
      <c r="X68" s="113" t="s">
        <v>373</v>
      </c>
      <c r="Y68" s="114">
        <v>0</v>
      </c>
      <c r="Z68" s="114" t="s">
        <v>265</v>
      </c>
      <c r="AA68" s="114">
        <v>0</v>
      </c>
      <c r="AB68" s="114" t="s">
        <v>288</v>
      </c>
      <c r="AC68" s="113">
        <v>1</v>
      </c>
      <c r="AD68" s="115">
        <v>0</v>
      </c>
    </row>
    <row r="69" spans="1:30" x14ac:dyDescent="0.2">
      <c r="A69" s="50">
        <f t="shared" si="6"/>
        <v>0</v>
      </c>
      <c r="B69" s="51">
        <f t="shared" si="7"/>
        <v>0</v>
      </c>
      <c r="C69" s="52"/>
      <c r="D69" s="53"/>
      <c r="E69" s="53"/>
      <c r="F69" s="54"/>
      <c r="G69" s="52"/>
      <c r="H69" s="53"/>
      <c r="I69" s="53"/>
      <c r="J69" s="54"/>
      <c r="K69" s="52"/>
      <c r="L69" s="53"/>
      <c r="M69" s="53"/>
      <c r="N69" s="54"/>
      <c r="O69" s="66">
        <f t="shared" si="8"/>
        <v>0</v>
      </c>
      <c r="P69" s="67">
        <f t="shared" si="8"/>
        <v>0</v>
      </c>
      <c r="Q69" s="67">
        <f t="shared" si="8"/>
        <v>0</v>
      </c>
      <c r="R69" s="68">
        <f t="shared" si="8"/>
        <v>0</v>
      </c>
      <c r="S69" s="116">
        <f t="shared" si="9"/>
        <v>0</v>
      </c>
      <c r="U69" s="3">
        <v>0</v>
      </c>
      <c r="V69" s="51">
        <v>0</v>
      </c>
      <c r="W69" s="113">
        <v>0</v>
      </c>
      <c r="X69" s="113" t="s">
        <v>373</v>
      </c>
      <c r="Y69" s="114">
        <v>0</v>
      </c>
      <c r="Z69" s="114" t="s">
        <v>265</v>
      </c>
      <c r="AA69" s="114">
        <v>0</v>
      </c>
      <c r="AB69" s="114" t="s">
        <v>288</v>
      </c>
      <c r="AC69" s="113">
        <v>0</v>
      </c>
      <c r="AD69" s="115">
        <v>0</v>
      </c>
    </row>
    <row r="70" spans="1:30" x14ac:dyDescent="0.2">
      <c r="A70" s="50">
        <f t="shared" si="6"/>
        <v>0</v>
      </c>
      <c r="B70" s="51">
        <f t="shared" si="7"/>
        <v>0</v>
      </c>
      <c r="C70" s="52"/>
      <c r="D70" s="53"/>
      <c r="E70" s="53"/>
      <c r="F70" s="54"/>
      <c r="G70" s="52"/>
      <c r="H70" s="53"/>
      <c r="I70" s="53"/>
      <c r="J70" s="54"/>
      <c r="K70" s="52"/>
      <c r="L70" s="53"/>
      <c r="M70" s="53"/>
      <c r="N70" s="54"/>
      <c r="O70" s="117">
        <f t="shared" si="8"/>
        <v>0</v>
      </c>
      <c r="P70" s="118">
        <f t="shared" si="8"/>
        <v>0</v>
      </c>
      <c r="Q70" s="118">
        <f t="shared" si="8"/>
        <v>0</v>
      </c>
      <c r="R70" s="119">
        <f t="shared" si="8"/>
        <v>0</v>
      </c>
      <c r="S70" s="116">
        <f t="shared" si="9"/>
        <v>0</v>
      </c>
      <c r="U70" s="3">
        <v>0</v>
      </c>
      <c r="V70" s="51">
        <v>0</v>
      </c>
      <c r="W70" s="113">
        <v>0</v>
      </c>
      <c r="X70" s="113" t="s">
        <v>373</v>
      </c>
      <c r="Y70" s="114">
        <v>0</v>
      </c>
      <c r="Z70" s="114" t="s">
        <v>265</v>
      </c>
      <c r="AA70" s="114">
        <v>0</v>
      </c>
      <c r="AB70" s="114" t="s">
        <v>288</v>
      </c>
      <c r="AC70" s="113">
        <v>0</v>
      </c>
      <c r="AD70" s="115">
        <v>0</v>
      </c>
    </row>
    <row r="71" spans="1:30" x14ac:dyDescent="0.2">
      <c r="A71" s="50">
        <f t="shared" si="6"/>
        <v>0</v>
      </c>
      <c r="B71" s="51">
        <f t="shared" si="7"/>
        <v>0</v>
      </c>
      <c r="C71" s="52"/>
      <c r="D71" s="53"/>
      <c r="E71" s="53"/>
      <c r="F71" s="54"/>
      <c r="G71" s="52"/>
      <c r="H71" s="53"/>
      <c r="I71" s="53"/>
      <c r="J71" s="54"/>
      <c r="K71" s="52"/>
      <c r="L71" s="53"/>
      <c r="M71" s="53"/>
      <c r="N71" s="89"/>
      <c r="O71" s="66">
        <f t="shared" si="8"/>
        <v>0</v>
      </c>
      <c r="P71" s="67">
        <f t="shared" si="8"/>
        <v>0</v>
      </c>
      <c r="Q71" s="67">
        <f t="shared" si="8"/>
        <v>0</v>
      </c>
      <c r="R71" s="68">
        <f t="shared" si="8"/>
        <v>0</v>
      </c>
      <c r="S71" s="116">
        <f t="shared" si="9"/>
        <v>0</v>
      </c>
      <c r="U71" s="3">
        <v>0</v>
      </c>
      <c r="V71" s="51">
        <v>0</v>
      </c>
      <c r="W71" s="113">
        <v>0</v>
      </c>
      <c r="X71" s="113" t="s">
        <v>373</v>
      </c>
      <c r="Y71" s="114">
        <v>0</v>
      </c>
      <c r="Z71" s="114" t="s">
        <v>265</v>
      </c>
      <c r="AA71" s="114">
        <v>0</v>
      </c>
      <c r="AB71" s="114" t="s">
        <v>288</v>
      </c>
      <c r="AC71" s="113">
        <v>0</v>
      </c>
      <c r="AD71" s="115">
        <v>0</v>
      </c>
    </row>
    <row r="72" spans="1:30" x14ac:dyDescent="0.2">
      <c r="A72" s="50">
        <f t="shared" si="6"/>
        <v>0</v>
      </c>
      <c r="B72" s="51">
        <f t="shared" si="7"/>
        <v>0</v>
      </c>
      <c r="C72" s="52"/>
      <c r="D72" s="53"/>
      <c r="E72" s="53"/>
      <c r="F72" s="54"/>
      <c r="G72" s="52"/>
      <c r="H72" s="53"/>
      <c r="I72" s="53"/>
      <c r="J72" s="54"/>
      <c r="K72" s="52"/>
      <c r="L72" s="53"/>
      <c r="M72" s="53"/>
      <c r="N72" s="89"/>
      <c r="O72" s="66">
        <f t="shared" si="8"/>
        <v>0</v>
      </c>
      <c r="P72" s="67">
        <f t="shared" si="8"/>
        <v>0</v>
      </c>
      <c r="Q72" s="67">
        <f t="shared" si="8"/>
        <v>0</v>
      </c>
      <c r="R72" s="68">
        <f t="shared" si="8"/>
        <v>0</v>
      </c>
      <c r="S72" s="116">
        <f t="shared" si="9"/>
        <v>0</v>
      </c>
      <c r="U72" s="3">
        <v>0</v>
      </c>
      <c r="V72" s="51">
        <v>0</v>
      </c>
      <c r="W72" s="113">
        <v>0</v>
      </c>
      <c r="X72" s="113" t="s">
        <v>373</v>
      </c>
      <c r="Y72" s="114">
        <v>0</v>
      </c>
      <c r="Z72" s="114" t="s">
        <v>265</v>
      </c>
      <c r="AA72" s="114">
        <v>0</v>
      </c>
      <c r="AB72" s="114" t="s">
        <v>288</v>
      </c>
      <c r="AC72" s="113">
        <v>0</v>
      </c>
      <c r="AD72" s="115">
        <v>0</v>
      </c>
    </row>
    <row r="73" spans="1:30" x14ac:dyDescent="0.2">
      <c r="A73" s="50">
        <f t="shared" si="6"/>
        <v>0</v>
      </c>
      <c r="B73" s="51">
        <f t="shared" si="7"/>
        <v>0</v>
      </c>
      <c r="C73" s="52"/>
      <c r="D73" s="53"/>
      <c r="E73" s="53"/>
      <c r="F73" s="54"/>
      <c r="G73" s="52"/>
      <c r="H73" s="53"/>
      <c r="I73" s="53"/>
      <c r="J73" s="54"/>
      <c r="K73" s="52"/>
      <c r="L73" s="53"/>
      <c r="M73" s="53"/>
      <c r="N73" s="54"/>
      <c r="O73" s="66">
        <f t="shared" si="8"/>
        <v>0</v>
      </c>
      <c r="P73" s="67">
        <f t="shared" si="8"/>
        <v>0</v>
      </c>
      <c r="Q73" s="67">
        <f t="shared" si="8"/>
        <v>0</v>
      </c>
      <c r="R73" s="68">
        <f t="shared" si="8"/>
        <v>0</v>
      </c>
      <c r="S73" s="116">
        <f t="shared" si="9"/>
        <v>0</v>
      </c>
      <c r="U73" s="3">
        <v>0</v>
      </c>
      <c r="V73" s="51">
        <v>0</v>
      </c>
      <c r="W73" s="113">
        <v>0</v>
      </c>
      <c r="X73" s="113" t="s">
        <v>373</v>
      </c>
      <c r="Y73" s="114">
        <v>0</v>
      </c>
      <c r="Z73" s="114" t="s">
        <v>265</v>
      </c>
      <c r="AA73" s="114">
        <v>0</v>
      </c>
      <c r="AB73" s="114" t="s">
        <v>288</v>
      </c>
      <c r="AC73" s="113">
        <v>0</v>
      </c>
      <c r="AD73" s="115">
        <v>0</v>
      </c>
    </row>
    <row r="74" spans="1:30" x14ac:dyDescent="0.2">
      <c r="A74" s="50">
        <f t="shared" si="6"/>
        <v>0</v>
      </c>
      <c r="B74" s="51">
        <f t="shared" si="7"/>
        <v>0</v>
      </c>
      <c r="C74" s="120"/>
      <c r="D74" s="121"/>
      <c r="E74" s="121"/>
      <c r="F74" s="122"/>
      <c r="G74" s="120"/>
      <c r="H74" s="121"/>
      <c r="I74" s="121"/>
      <c r="J74" s="122"/>
      <c r="K74" s="120"/>
      <c r="L74" s="121"/>
      <c r="M74" s="121"/>
      <c r="N74" s="122"/>
      <c r="O74" s="66">
        <f t="shared" si="8"/>
        <v>0</v>
      </c>
      <c r="P74" s="67">
        <f t="shared" si="8"/>
        <v>0</v>
      </c>
      <c r="Q74" s="67">
        <f t="shared" si="8"/>
        <v>0</v>
      </c>
      <c r="R74" s="68">
        <f t="shared" si="8"/>
        <v>0</v>
      </c>
      <c r="S74" s="116">
        <f t="shared" si="9"/>
        <v>0</v>
      </c>
      <c r="U74" s="3">
        <v>0</v>
      </c>
      <c r="V74" s="51">
        <v>0</v>
      </c>
      <c r="W74" s="113">
        <v>0</v>
      </c>
      <c r="X74" s="113" t="s">
        <v>373</v>
      </c>
      <c r="Y74" s="114">
        <v>0</v>
      </c>
      <c r="Z74" s="114" t="s">
        <v>265</v>
      </c>
      <c r="AA74" s="114">
        <v>0</v>
      </c>
      <c r="AB74" s="114" t="s">
        <v>288</v>
      </c>
      <c r="AC74" s="113">
        <v>0</v>
      </c>
      <c r="AD74" s="115">
        <v>0</v>
      </c>
    </row>
    <row r="75" spans="1:30" x14ac:dyDescent="0.2">
      <c r="A75" s="50">
        <f t="shared" si="6"/>
        <v>0</v>
      </c>
      <c r="B75" s="51">
        <f t="shared" si="7"/>
        <v>0</v>
      </c>
      <c r="C75" s="52"/>
      <c r="D75" s="53"/>
      <c r="E75" s="53"/>
      <c r="F75" s="54"/>
      <c r="G75" s="52"/>
      <c r="H75" s="53"/>
      <c r="I75" s="53"/>
      <c r="J75" s="54"/>
      <c r="K75" s="52"/>
      <c r="L75" s="53"/>
      <c r="M75" s="53"/>
      <c r="N75" s="89"/>
      <c r="O75" s="66">
        <f t="shared" si="8"/>
        <v>0</v>
      </c>
      <c r="P75" s="67">
        <f t="shared" si="8"/>
        <v>0</v>
      </c>
      <c r="Q75" s="67">
        <f t="shared" si="8"/>
        <v>0</v>
      </c>
      <c r="R75" s="68">
        <f t="shared" si="8"/>
        <v>0</v>
      </c>
      <c r="S75" s="116">
        <f t="shared" si="9"/>
        <v>0</v>
      </c>
      <c r="U75" s="3">
        <v>0</v>
      </c>
      <c r="V75" s="51">
        <v>0</v>
      </c>
      <c r="W75" s="113">
        <v>0</v>
      </c>
      <c r="X75" s="113" t="s">
        <v>373</v>
      </c>
      <c r="Y75" s="114">
        <v>0</v>
      </c>
      <c r="Z75" s="114" t="s">
        <v>265</v>
      </c>
      <c r="AA75" s="114">
        <v>0</v>
      </c>
      <c r="AB75" s="114" t="s">
        <v>288</v>
      </c>
      <c r="AC75" s="113">
        <v>0</v>
      </c>
      <c r="AD75" s="115">
        <v>0</v>
      </c>
    </row>
    <row r="76" spans="1:30" x14ac:dyDescent="0.2">
      <c r="A76" s="50">
        <f t="shared" si="6"/>
        <v>0</v>
      </c>
      <c r="B76" s="51">
        <f t="shared" si="7"/>
        <v>0</v>
      </c>
      <c r="C76" s="52"/>
      <c r="D76" s="53"/>
      <c r="E76" s="53"/>
      <c r="F76" s="54"/>
      <c r="G76" s="52"/>
      <c r="H76" s="53"/>
      <c r="I76" s="53"/>
      <c r="J76" s="54"/>
      <c r="K76" s="52"/>
      <c r="L76" s="53"/>
      <c r="M76" s="53"/>
      <c r="N76" s="89"/>
      <c r="O76" s="66">
        <f t="shared" ref="O76:R76" si="10">SUM(C20,G20,K20,O20,C48,G48,K48,O48,C76,G76,K76)</f>
        <v>0</v>
      </c>
      <c r="P76" s="67">
        <f t="shared" si="10"/>
        <v>0</v>
      </c>
      <c r="Q76" s="67">
        <f t="shared" si="10"/>
        <v>0</v>
      </c>
      <c r="R76" s="68">
        <f t="shared" si="10"/>
        <v>0</v>
      </c>
      <c r="S76" s="116">
        <f t="shared" si="9"/>
        <v>0</v>
      </c>
      <c r="U76" s="3">
        <v>0</v>
      </c>
      <c r="V76" s="51">
        <v>0</v>
      </c>
      <c r="W76" s="113">
        <v>0</v>
      </c>
      <c r="X76" s="113" t="s">
        <v>373</v>
      </c>
      <c r="Y76" s="114">
        <v>0</v>
      </c>
      <c r="Z76" s="114" t="s">
        <v>265</v>
      </c>
      <c r="AA76" s="114">
        <v>0</v>
      </c>
      <c r="AB76" s="114" t="s">
        <v>288</v>
      </c>
      <c r="AC76" s="113">
        <v>0</v>
      </c>
      <c r="AD76" s="115">
        <v>0</v>
      </c>
    </row>
    <row r="77" spans="1:30" ht="13.5" thickBot="1" x14ac:dyDescent="0.25">
      <c r="A77" s="50"/>
      <c r="B77" s="56"/>
      <c r="C77" s="57"/>
      <c r="D77" s="58"/>
      <c r="E77" s="58"/>
      <c r="F77" s="59"/>
      <c r="G77" s="57"/>
      <c r="H77" s="58"/>
      <c r="I77" s="58"/>
      <c r="J77" s="59"/>
      <c r="K77" s="57"/>
      <c r="L77" s="58"/>
      <c r="M77" s="58"/>
      <c r="N77" s="92"/>
      <c r="O77" s="123"/>
      <c r="P77" s="124"/>
      <c r="Q77" s="124"/>
      <c r="R77" s="125"/>
      <c r="S77" s="126"/>
      <c r="V77" s="127"/>
      <c r="W77" s="128"/>
      <c r="X77" s="128"/>
      <c r="Y77" s="129"/>
      <c r="Z77" s="129"/>
      <c r="AA77" s="129"/>
      <c r="AB77" s="129"/>
      <c r="AC77" s="130"/>
    </row>
    <row r="78" spans="1:30" x14ac:dyDescent="0.2">
      <c r="A78" s="1" t="s">
        <v>4</v>
      </c>
      <c r="B78" s="131" t="str">
        <f>B50</f>
        <v>Mike Woodard</v>
      </c>
      <c r="C78" s="61">
        <v>25</v>
      </c>
      <c r="D78" s="62">
        <v>9</v>
      </c>
      <c r="E78" s="62">
        <v>10</v>
      </c>
      <c r="F78" s="63">
        <v>8</v>
      </c>
      <c r="G78" s="132"/>
      <c r="H78" s="133"/>
      <c r="I78" s="133"/>
      <c r="J78" s="134"/>
      <c r="K78" s="132"/>
      <c r="L78" s="133"/>
      <c r="M78" s="133"/>
      <c r="N78" s="134"/>
      <c r="O78" s="73">
        <f t="shared" ref="O78:Q81" si="11">SUM(C22,G22,K22,O22,C50,G50,K50,O50,C78,G78,K78)</f>
        <v>198</v>
      </c>
      <c r="P78" s="62">
        <f t="shared" si="11"/>
        <v>47</v>
      </c>
      <c r="Q78" s="135">
        <f t="shared" si="11"/>
        <v>55</v>
      </c>
      <c r="R78" s="136"/>
      <c r="S78" s="137">
        <f>SUM(Q78/O78)</f>
        <v>0.27777777777777779</v>
      </c>
      <c r="V78" s="67" t="s">
        <v>319</v>
      </c>
      <c r="W78" s="113">
        <v>89</v>
      </c>
      <c r="X78" s="113">
        <v>89</v>
      </c>
      <c r="Y78" s="130"/>
      <c r="Z78" s="130"/>
      <c r="AA78" s="130"/>
      <c r="AB78" s="130"/>
      <c r="AC78" s="39"/>
    </row>
    <row r="79" spans="1:30" x14ac:dyDescent="0.2">
      <c r="A79" s="28"/>
      <c r="B79" s="138">
        <f>B51</f>
        <v>0</v>
      </c>
      <c r="C79" s="52"/>
      <c r="D79" s="53"/>
      <c r="E79" s="53"/>
      <c r="F79" s="54"/>
      <c r="G79" s="52"/>
      <c r="H79" s="53"/>
      <c r="I79" s="53"/>
      <c r="J79" s="54"/>
      <c r="K79" s="52"/>
      <c r="L79" s="53"/>
      <c r="M79" s="53"/>
      <c r="N79" s="54"/>
      <c r="O79" s="66">
        <f t="shared" si="11"/>
        <v>0</v>
      </c>
      <c r="P79" s="67">
        <f t="shared" si="11"/>
        <v>0</v>
      </c>
      <c r="Q79" s="67">
        <f t="shared" si="11"/>
        <v>0</v>
      </c>
      <c r="R79" s="68"/>
      <c r="S79" s="139" t="e">
        <f>SUM(Q79/O79)</f>
        <v>#DIV/0!</v>
      </c>
      <c r="V79" s="40" t="s">
        <v>320</v>
      </c>
      <c r="W79" s="39"/>
      <c r="X79" s="39"/>
      <c r="Y79" s="140">
        <v>0.4</v>
      </c>
      <c r="Z79" s="140"/>
      <c r="AA79" s="140">
        <v>5.4444444444444446</v>
      </c>
      <c r="AB79" s="140"/>
      <c r="AC79" s="39"/>
    </row>
    <row r="80" spans="1:30" x14ac:dyDescent="0.2">
      <c r="A80" s="28"/>
      <c r="B80" s="138">
        <f>B52</f>
        <v>0</v>
      </c>
      <c r="C80" s="52"/>
      <c r="D80" s="53"/>
      <c r="E80" s="53"/>
      <c r="F80" s="54"/>
      <c r="G80" s="52"/>
      <c r="H80" s="53"/>
      <c r="I80" s="53"/>
      <c r="J80" s="54"/>
      <c r="K80" s="52"/>
      <c r="L80" s="53"/>
      <c r="M80" s="53"/>
      <c r="N80" s="54"/>
      <c r="O80" s="66">
        <f t="shared" si="11"/>
        <v>0</v>
      </c>
      <c r="P80" s="67">
        <f t="shared" si="11"/>
        <v>0</v>
      </c>
      <c r="Q80" s="67">
        <f t="shared" si="11"/>
        <v>0</v>
      </c>
      <c r="R80" s="68"/>
      <c r="S80" s="139" t="e">
        <f>SUM(Q80/O80)</f>
        <v>#DIV/0!</v>
      </c>
      <c r="V80" s="40"/>
      <c r="W80" s="39"/>
      <c r="X80" s="39"/>
      <c r="Y80" s="140"/>
      <c r="Z80" s="140"/>
      <c r="AA80" s="140"/>
      <c r="AB80" s="140"/>
      <c r="AC80" s="39"/>
    </row>
    <row r="81" spans="1:29" ht="13.5" thickBot="1" x14ac:dyDescent="0.25">
      <c r="A81" s="28"/>
      <c r="B81" s="138">
        <f>B53</f>
        <v>0</v>
      </c>
      <c r="C81" s="141"/>
      <c r="D81" s="142"/>
      <c r="E81" s="142"/>
      <c r="F81" s="143"/>
      <c r="G81" s="141"/>
      <c r="H81" s="142"/>
      <c r="I81" s="142"/>
      <c r="J81" s="143"/>
      <c r="K81" s="141"/>
      <c r="L81" s="142"/>
      <c r="M81" s="142"/>
      <c r="N81" s="143"/>
      <c r="O81" s="144">
        <f t="shared" si="11"/>
        <v>0</v>
      </c>
      <c r="P81" s="145">
        <f t="shared" si="11"/>
        <v>0</v>
      </c>
      <c r="Q81" s="145">
        <f t="shared" si="11"/>
        <v>0</v>
      </c>
      <c r="R81" s="146"/>
      <c r="S81" s="147" t="e">
        <f>SUM(Q81/O81)</f>
        <v>#DIV/0!</v>
      </c>
      <c r="V81" s="40"/>
      <c r="W81" s="39"/>
      <c r="X81" s="39"/>
      <c r="Y81" s="140"/>
      <c r="Z81" s="140"/>
      <c r="AA81" s="140"/>
      <c r="AB81" s="140"/>
      <c r="AC81" s="39"/>
    </row>
    <row r="82" spans="1:29" ht="13.5" thickBot="1" x14ac:dyDescent="0.25">
      <c r="A82" s="1"/>
      <c r="B82" s="69" t="s">
        <v>304</v>
      </c>
      <c r="C82" s="70">
        <f t="shared" ref="C82:R82" si="12">SUM(C59:C76)</f>
        <v>25</v>
      </c>
      <c r="D82" s="70">
        <f t="shared" si="12"/>
        <v>9</v>
      </c>
      <c r="E82" s="70">
        <f t="shared" si="12"/>
        <v>10</v>
      </c>
      <c r="F82" s="70">
        <f t="shared" si="12"/>
        <v>8</v>
      </c>
      <c r="G82" s="70">
        <f t="shared" si="12"/>
        <v>0</v>
      </c>
      <c r="H82" s="70">
        <f t="shared" si="12"/>
        <v>0</v>
      </c>
      <c r="I82" s="70">
        <f t="shared" si="12"/>
        <v>0</v>
      </c>
      <c r="J82" s="70">
        <f t="shared" si="12"/>
        <v>0</v>
      </c>
      <c r="K82" s="70">
        <f t="shared" si="12"/>
        <v>0</v>
      </c>
      <c r="L82" s="70">
        <f t="shared" si="12"/>
        <v>0</v>
      </c>
      <c r="M82" s="70">
        <f t="shared" si="12"/>
        <v>0</v>
      </c>
      <c r="N82" s="70">
        <f t="shared" si="12"/>
        <v>0</v>
      </c>
      <c r="O82" s="70">
        <f t="shared" si="12"/>
        <v>198</v>
      </c>
      <c r="P82" s="70">
        <f t="shared" si="12"/>
        <v>47</v>
      </c>
      <c r="Q82" s="70">
        <f t="shared" si="12"/>
        <v>55</v>
      </c>
      <c r="R82" s="70">
        <f t="shared" si="12"/>
        <v>89</v>
      </c>
      <c r="S82" s="148">
        <f>AVERAGE(P82/O82)</f>
        <v>0.23737373737373738</v>
      </c>
      <c r="Y82" s="39"/>
      <c r="Z82" s="39"/>
    </row>
    <row r="83" spans="1:29" ht="13.5" thickBot="1" x14ac:dyDescent="0.25">
      <c r="A83" s="1"/>
      <c r="B83" s="69" t="s">
        <v>305</v>
      </c>
      <c r="C83" s="70">
        <f>SUM(O55,C82)</f>
        <v>198</v>
      </c>
      <c r="D83" s="70">
        <f>SUM(P55,D82)</f>
        <v>47</v>
      </c>
      <c r="E83" s="70">
        <f>SUM(Q55,E82)</f>
        <v>55</v>
      </c>
      <c r="F83" s="70">
        <f>SUM(R55,F82)</f>
        <v>89</v>
      </c>
      <c r="G83" s="70">
        <f t="shared" ref="G83:M83" si="13">SUM(C83,G82)</f>
        <v>198</v>
      </c>
      <c r="H83" s="70">
        <f t="shared" si="13"/>
        <v>47</v>
      </c>
      <c r="I83" s="70">
        <f t="shared" si="13"/>
        <v>55</v>
      </c>
      <c r="J83" s="70">
        <f t="shared" si="13"/>
        <v>89</v>
      </c>
      <c r="K83" s="70">
        <f t="shared" si="13"/>
        <v>198</v>
      </c>
      <c r="L83" s="70">
        <f t="shared" si="13"/>
        <v>47</v>
      </c>
      <c r="M83" s="70">
        <f t="shared" si="13"/>
        <v>55</v>
      </c>
      <c r="N83" s="70">
        <f>SUM(AA27,N82)</f>
        <v>0</v>
      </c>
      <c r="O83" s="149"/>
      <c r="P83" s="150"/>
      <c r="Q83" s="150"/>
      <c r="R83" s="150"/>
      <c r="S83" s="151"/>
      <c r="Y83" s="39"/>
      <c r="Z83" s="39"/>
      <c r="AC83" s="39"/>
    </row>
    <row r="84" spans="1:29" ht="13.5" thickBot="1" x14ac:dyDescent="0.25">
      <c r="B84" s="101" t="s">
        <v>306</v>
      </c>
      <c r="C84" s="152"/>
      <c r="D84" s="153"/>
      <c r="E84" s="153"/>
      <c r="F84" s="154"/>
      <c r="G84" s="152"/>
      <c r="H84" s="153"/>
      <c r="I84" s="153"/>
      <c r="J84" s="154"/>
      <c r="K84" s="152"/>
      <c r="L84" s="153"/>
      <c r="M84" s="153"/>
      <c r="N84" s="154"/>
      <c r="O84" s="152"/>
      <c r="P84" s="153"/>
      <c r="Q84" s="153">
        <f>SUM(E28,I28,M28,Q28,E56,I56,M56,Q56,E84,I84,M84)</f>
        <v>0</v>
      </c>
      <c r="R84" s="154"/>
      <c r="S84" s="24">
        <f>1-(P82/(O82-Q82))</f>
        <v>0.67132867132867136</v>
      </c>
      <c r="V84" s="190" t="s">
        <v>321</v>
      </c>
      <c r="W84" s="191"/>
      <c r="X84" s="192"/>
      <c r="Y84" s="39"/>
      <c r="Z84" s="39"/>
      <c r="AA84" s="155" t="s">
        <v>322</v>
      </c>
      <c r="AB84" s="155"/>
      <c r="AC84" s="39"/>
    </row>
    <row r="85" spans="1:29" x14ac:dyDescent="0.2">
      <c r="V85" s="156" t="s">
        <v>323</v>
      </c>
      <c r="W85" s="130"/>
      <c r="X85" s="157"/>
      <c r="Y85" s="39"/>
      <c r="Z85" s="39"/>
      <c r="AA85" s="155" t="s">
        <v>324</v>
      </c>
      <c r="AB85" s="155"/>
      <c r="AC85" s="39"/>
    </row>
    <row r="86" spans="1:29" x14ac:dyDescent="0.2">
      <c r="A86" s="40" t="s">
        <v>325</v>
      </c>
      <c r="C86" s="53">
        <f>MAX(AC59:AC76)</f>
        <v>9</v>
      </c>
      <c r="E86" s="155" t="s">
        <v>326</v>
      </c>
      <c r="V86" s="156" t="s">
        <v>327</v>
      </c>
      <c r="W86" s="130" t="s">
        <v>268</v>
      </c>
      <c r="X86" s="158">
        <v>0.72222222222222221</v>
      </c>
      <c r="Y86" s="39" t="s">
        <v>260</v>
      </c>
      <c r="Z86" s="39"/>
      <c r="AA86" s="155" t="s">
        <v>328</v>
      </c>
      <c r="AB86" s="155"/>
      <c r="AC86" s="39"/>
    </row>
    <row r="87" spans="1:29" x14ac:dyDescent="0.2">
      <c r="E87" s="155"/>
      <c r="V87" s="156" t="s">
        <v>327</v>
      </c>
      <c r="W87" s="130">
        <v>0</v>
      </c>
      <c r="X87" s="159" t="e">
        <v>#DIV/0!</v>
      </c>
      <c r="Y87" s="39" t="s">
        <v>279</v>
      </c>
      <c r="Z87" s="39"/>
      <c r="AA87" s="39"/>
      <c r="AB87" s="39"/>
      <c r="AC87" s="39"/>
    </row>
    <row r="88" spans="1:29" x14ac:dyDescent="0.2">
      <c r="V88" s="156" t="s">
        <v>327</v>
      </c>
      <c r="W88" s="130">
        <v>0</v>
      </c>
      <c r="X88" s="159" t="e">
        <v>#DIV/0!</v>
      </c>
      <c r="Y88" s="39" t="s">
        <v>279</v>
      </c>
    </row>
    <row r="89" spans="1:29" x14ac:dyDescent="0.2">
      <c r="V89" s="160" t="s">
        <v>327</v>
      </c>
      <c r="W89" s="161">
        <v>0</v>
      </c>
      <c r="X89" s="162" t="e">
        <v>#DIV/0!</v>
      </c>
      <c r="Y89" s="39" t="s">
        <v>279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5" priority="5" stopIfTrue="1" operator="equal">
      <formula>$Y$79</formula>
    </cfRule>
  </conditionalFormatting>
  <conditionalFormatting sqref="AA59:AB74 AA77:AB77">
    <cfRule type="cellIs" dxfId="4" priority="6" stopIfTrue="1" operator="equal">
      <formula>$AA$79</formula>
    </cfRule>
  </conditionalFormatting>
  <conditionalFormatting sqref="Y75:Z75">
    <cfRule type="cellIs" dxfId="3" priority="3" stopIfTrue="1" operator="equal">
      <formula>$Y$79</formula>
    </cfRule>
  </conditionalFormatting>
  <conditionalFormatting sqref="AA75:AB75">
    <cfRule type="cellIs" dxfId="2" priority="4" stopIfTrue="1" operator="equal">
      <formula>$AA$79</formula>
    </cfRule>
  </conditionalFormatting>
  <conditionalFormatting sqref="Y76:Z76">
    <cfRule type="cellIs" dxfId="1" priority="1" stopIfTrue="1" operator="equal">
      <formula>$Y$79</formula>
    </cfRule>
  </conditionalFormatting>
  <conditionalFormatting sqref="AA76:AB76">
    <cfRule type="cellIs" dxfId="0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24"/>
    <col min="2" max="2" width="18.140625" style="24" customWidth="1"/>
    <col min="3" max="18" width="5.28515625" style="24" customWidth="1"/>
    <col min="19" max="19" width="18" style="24" customWidth="1"/>
    <col min="20" max="21" width="9.140625" style="24"/>
    <col min="22" max="22" width="20.5703125" style="24" customWidth="1"/>
    <col min="23" max="24" width="9.28515625" style="24" bestFit="1" customWidth="1"/>
    <col min="25" max="25" width="9.42578125" style="24" bestFit="1" customWidth="1"/>
    <col min="26" max="26" width="9.140625" style="24"/>
    <col min="27" max="27" width="12.140625" style="24" customWidth="1"/>
    <col min="28" max="28" width="9.140625" style="24"/>
    <col min="29" max="29" width="9.28515625" style="24" bestFit="1" customWidth="1"/>
    <col min="30" max="16384" width="9.140625" style="24"/>
  </cols>
  <sheetData>
    <row r="1" spans="1:19" ht="13.5" thickBot="1" x14ac:dyDescent="0.25">
      <c r="A1" s="43" t="s">
        <v>289</v>
      </c>
      <c r="B1" s="44" t="s">
        <v>290</v>
      </c>
      <c r="C1" s="186" t="s">
        <v>253</v>
      </c>
      <c r="D1" s="187"/>
      <c r="E1" s="188"/>
      <c r="F1" s="45">
        <v>14</v>
      </c>
      <c r="G1" s="186" t="s">
        <v>329</v>
      </c>
      <c r="H1" s="187"/>
      <c r="I1" s="188"/>
      <c r="J1" s="45">
        <v>16</v>
      </c>
      <c r="K1" s="186" t="s">
        <v>330</v>
      </c>
      <c r="L1" s="187"/>
      <c r="M1" s="188"/>
      <c r="N1" s="45">
        <v>4</v>
      </c>
      <c r="O1" s="186" t="s">
        <v>257</v>
      </c>
      <c r="P1" s="187"/>
      <c r="Q1" s="188"/>
      <c r="R1" s="45">
        <v>6</v>
      </c>
      <c r="S1" s="46"/>
    </row>
    <row r="2" spans="1:19" ht="13.5" thickBot="1" x14ac:dyDescent="0.25">
      <c r="A2" s="47" t="s">
        <v>291</v>
      </c>
      <c r="B2" s="44" t="s">
        <v>292</v>
      </c>
      <c r="C2" s="48" t="s">
        <v>0</v>
      </c>
      <c r="D2" s="48" t="s">
        <v>1</v>
      </c>
      <c r="E2" s="48" t="s">
        <v>2</v>
      </c>
      <c r="F2" s="48" t="s">
        <v>3</v>
      </c>
      <c r="G2" s="48" t="s">
        <v>0</v>
      </c>
      <c r="H2" s="48" t="s">
        <v>1</v>
      </c>
      <c r="I2" s="48" t="s">
        <v>2</v>
      </c>
      <c r="J2" s="48" t="s">
        <v>3</v>
      </c>
      <c r="K2" s="48" t="s">
        <v>0</v>
      </c>
      <c r="L2" s="48" t="s">
        <v>1</v>
      </c>
      <c r="M2" s="48" t="s">
        <v>2</v>
      </c>
      <c r="N2" s="48" t="s">
        <v>3</v>
      </c>
      <c r="O2" s="48" t="s">
        <v>0</v>
      </c>
      <c r="P2" s="48" t="s">
        <v>1</v>
      </c>
      <c r="Q2" s="48" t="s">
        <v>2</v>
      </c>
      <c r="R2" s="48" t="s">
        <v>3</v>
      </c>
      <c r="S2" s="49"/>
    </row>
    <row r="3" spans="1:19" x14ac:dyDescent="0.2">
      <c r="A3" s="50" t="s">
        <v>296</v>
      </c>
      <c r="B3" s="51" t="s">
        <v>125</v>
      </c>
      <c r="C3" s="52">
        <v>0</v>
      </c>
      <c r="D3" s="53">
        <v>0</v>
      </c>
      <c r="E3" s="53">
        <v>0</v>
      </c>
      <c r="F3" s="54">
        <v>3</v>
      </c>
      <c r="G3" s="163">
        <v>0</v>
      </c>
      <c r="H3" s="53">
        <v>0</v>
      </c>
      <c r="I3" s="53">
        <v>0</v>
      </c>
      <c r="J3" s="54">
        <v>1</v>
      </c>
      <c r="K3" s="163">
        <v>5</v>
      </c>
      <c r="L3" s="164">
        <v>0</v>
      </c>
      <c r="M3" s="164">
        <v>2</v>
      </c>
      <c r="N3" s="165">
        <v>1</v>
      </c>
      <c r="O3" s="163">
        <v>0</v>
      </c>
      <c r="P3" s="164">
        <v>0</v>
      </c>
      <c r="Q3" s="164">
        <v>0</v>
      </c>
      <c r="R3" s="165">
        <v>2</v>
      </c>
      <c r="S3" s="55"/>
    </row>
    <row r="4" spans="1:19" x14ac:dyDescent="0.2">
      <c r="A4" s="50" t="s">
        <v>302</v>
      </c>
      <c r="B4" s="51" t="s">
        <v>126</v>
      </c>
      <c r="C4" s="52">
        <v>3</v>
      </c>
      <c r="D4" s="53">
        <v>1</v>
      </c>
      <c r="E4" s="53">
        <v>1</v>
      </c>
      <c r="F4" s="54">
        <v>1</v>
      </c>
      <c r="G4" s="163">
        <v>4</v>
      </c>
      <c r="H4" s="53">
        <v>0</v>
      </c>
      <c r="I4" s="53">
        <v>4</v>
      </c>
      <c r="J4" s="54">
        <v>0</v>
      </c>
      <c r="K4" s="163">
        <v>5</v>
      </c>
      <c r="L4" s="164">
        <v>1</v>
      </c>
      <c r="M4" s="164">
        <v>2</v>
      </c>
      <c r="N4" s="165">
        <v>0</v>
      </c>
      <c r="O4" s="163">
        <v>4</v>
      </c>
      <c r="P4" s="164">
        <v>3</v>
      </c>
      <c r="Q4" s="164">
        <v>1</v>
      </c>
      <c r="R4" s="165">
        <v>1</v>
      </c>
      <c r="S4" s="55"/>
    </row>
    <row r="5" spans="1:19" x14ac:dyDescent="0.2">
      <c r="A5" s="50" t="s">
        <v>331</v>
      </c>
      <c r="B5" s="51" t="s">
        <v>151</v>
      </c>
      <c r="C5" s="52">
        <v>1</v>
      </c>
      <c r="D5" s="53">
        <v>0</v>
      </c>
      <c r="E5" s="53">
        <v>1</v>
      </c>
      <c r="F5" s="54">
        <v>0</v>
      </c>
      <c r="G5" s="163">
        <v>3</v>
      </c>
      <c r="H5" s="53">
        <v>1</v>
      </c>
      <c r="I5" s="53">
        <v>2</v>
      </c>
      <c r="J5" s="54">
        <v>0</v>
      </c>
      <c r="K5" s="163"/>
      <c r="L5" s="164"/>
      <c r="M5" s="164"/>
      <c r="N5" s="165"/>
      <c r="O5" s="163">
        <v>2</v>
      </c>
      <c r="P5" s="164">
        <v>0</v>
      </c>
      <c r="Q5" s="164">
        <v>2</v>
      </c>
      <c r="R5" s="165">
        <v>0</v>
      </c>
      <c r="S5" s="55"/>
    </row>
    <row r="6" spans="1:19" x14ac:dyDescent="0.2">
      <c r="A6" s="50" t="s">
        <v>293</v>
      </c>
      <c r="B6" s="51" t="s">
        <v>101</v>
      </c>
      <c r="C6" s="52">
        <v>2</v>
      </c>
      <c r="D6" s="53">
        <v>0</v>
      </c>
      <c r="E6" s="53">
        <v>2</v>
      </c>
      <c r="F6" s="54">
        <v>0</v>
      </c>
      <c r="G6" s="163"/>
      <c r="H6" s="53"/>
      <c r="I6" s="53"/>
      <c r="J6" s="54"/>
      <c r="K6" s="163">
        <v>5</v>
      </c>
      <c r="L6" s="164">
        <v>0</v>
      </c>
      <c r="M6" s="164">
        <v>4</v>
      </c>
      <c r="N6" s="165">
        <v>2</v>
      </c>
      <c r="O6" s="163">
        <v>4</v>
      </c>
      <c r="P6" s="164">
        <v>0</v>
      </c>
      <c r="Q6" s="164">
        <v>2</v>
      </c>
      <c r="R6" s="165">
        <v>1</v>
      </c>
      <c r="S6" s="55" t="s">
        <v>297</v>
      </c>
    </row>
    <row r="7" spans="1:19" x14ac:dyDescent="0.2">
      <c r="A7" s="50" t="s">
        <v>332</v>
      </c>
      <c r="B7" s="51" t="s">
        <v>152</v>
      </c>
      <c r="C7" s="52">
        <v>3</v>
      </c>
      <c r="D7" s="53">
        <v>0</v>
      </c>
      <c r="E7" s="53">
        <v>3</v>
      </c>
      <c r="F7" s="54">
        <v>0</v>
      </c>
      <c r="G7" s="163"/>
      <c r="H7" s="53"/>
      <c r="I7" s="53"/>
      <c r="J7" s="54"/>
      <c r="K7" s="163">
        <v>6</v>
      </c>
      <c r="L7" s="164">
        <v>1</v>
      </c>
      <c r="M7" s="164">
        <v>2</v>
      </c>
      <c r="N7" s="165">
        <v>2</v>
      </c>
      <c r="O7" s="163">
        <v>4</v>
      </c>
      <c r="P7" s="164">
        <v>1</v>
      </c>
      <c r="Q7" s="164">
        <v>2</v>
      </c>
      <c r="R7" s="165">
        <v>0</v>
      </c>
      <c r="S7" s="55"/>
    </row>
    <row r="8" spans="1:19" x14ac:dyDescent="0.2">
      <c r="A8" s="50" t="s">
        <v>300</v>
      </c>
      <c r="B8" s="51" t="s">
        <v>220</v>
      </c>
      <c r="C8" s="52">
        <v>4</v>
      </c>
      <c r="D8" s="53">
        <v>2</v>
      </c>
      <c r="E8" s="53">
        <v>1</v>
      </c>
      <c r="F8" s="54">
        <v>6</v>
      </c>
      <c r="G8" s="163"/>
      <c r="H8" s="53"/>
      <c r="I8" s="53"/>
      <c r="J8" s="54"/>
      <c r="K8" s="163">
        <v>6</v>
      </c>
      <c r="L8" s="164">
        <v>2</v>
      </c>
      <c r="M8" s="164">
        <v>4</v>
      </c>
      <c r="N8" s="166">
        <v>8</v>
      </c>
      <c r="O8" s="163">
        <v>4</v>
      </c>
      <c r="P8" s="164">
        <v>1</v>
      </c>
      <c r="Q8" s="164">
        <v>2</v>
      </c>
      <c r="R8" s="166">
        <v>8</v>
      </c>
      <c r="S8" s="55"/>
    </row>
    <row r="9" spans="1:19" x14ac:dyDescent="0.2">
      <c r="A9" s="50" t="s">
        <v>333</v>
      </c>
      <c r="B9" s="51" t="s">
        <v>221</v>
      </c>
      <c r="C9" s="52">
        <v>4</v>
      </c>
      <c r="D9" s="53">
        <v>0</v>
      </c>
      <c r="E9" s="53">
        <v>3</v>
      </c>
      <c r="F9" s="54">
        <v>0</v>
      </c>
      <c r="G9" s="163"/>
      <c r="H9" s="53"/>
      <c r="I9" s="53"/>
      <c r="J9" s="54"/>
      <c r="K9" s="163">
        <v>5</v>
      </c>
      <c r="L9" s="164">
        <v>1</v>
      </c>
      <c r="M9" s="164">
        <v>4</v>
      </c>
      <c r="N9" s="165">
        <v>0</v>
      </c>
      <c r="O9" s="163">
        <v>4</v>
      </c>
      <c r="P9" s="164">
        <v>0</v>
      </c>
      <c r="Q9" s="164">
        <v>2</v>
      </c>
      <c r="R9" s="165">
        <v>0</v>
      </c>
      <c r="S9" s="55"/>
    </row>
    <row r="10" spans="1:19" x14ac:dyDescent="0.2">
      <c r="A10" s="50" t="s">
        <v>334</v>
      </c>
      <c r="B10" s="51" t="s">
        <v>222</v>
      </c>
      <c r="C10" s="52">
        <v>3</v>
      </c>
      <c r="D10" s="53">
        <v>0</v>
      </c>
      <c r="E10" s="53">
        <v>2</v>
      </c>
      <c r="F10" s="54">
        <v>1</v>
      </c>
      <c r="G10" s="163">
        <v>3</v>
      </c>
      <c r="H10" s="53">
        <v>0</v>
      </c>
      <c r="I10" s="53">
        <v>3</v>
      </c>
      <c r="J10" s="54">
        <v>0</v>
      </c>
      <c r="K10" s="163"/>
      <c r="L10" s="164"/>
      <c r="M10" s="164"/>
      <c r="N10" s="165"/>
      <c r="O10" s="163">
        <v>1</v>
      </c>
      <c r="P10" s="164">
        <v>0</v>
      </c>
      <c r="Q10" s="164">
        <v>1</v>
      </c>
      <c r="R10" s="165">
        <v>2</v>
      </c>
      <c r="S10" s="55"/>
    </row>
    <row r="11" spans="1:19" x14ac:dyDescent="0.2">
      <c r="A11" s="50" t="s">
        <v>298</v>
      </c>
      <c r="B11" s="51" t="s">
        <v>201</v>
      </c>
      <c r="C11" s="52">
        <v>1</v>
      </c>
      <c r="D11" s="53">
        <v>0</v>
      </c>
      <c r="E11" s="53">
        <v>1</v>
      </c>
      <c r="F11" s="54">
        <v>0</v>
      </c>
      <c r="G11" s="163">
        <v>3</v>
      </c>
      <c r="H11" s="53">
        <v>0</v>
      </c>
      <c r="I11" s="53">
        <v>3</v>
      </c>
      <c r="J11" s="54">
        <v>1</v>
      </c>
      <c r="K11" s="167"/>
      <c r="L11" s="168"/>
      <c r="M11" s="168"/>
      <c r="N11" s="166"/>
      <c r="O11" s="167"/>
      <c r="P11" s="168"/>
      <c r="Q11" s="168"/>
      <c r="R11" s="166"/>
      <c r="S11" s="55"/>
    </row>
    <row r="12" spans="1:19" x14ac:dyDescent="0.2">
      <c r="A12" s="50" t="s">
        <v>335</v>
      </c>
      <c r="B12" s="51" t="s">
        <v>228</v>
      </c>
      <c r="C12" s="52"/>
      <c r="D12" s="53"/>
      <c r="E12" s="53"/>
      <c r="F12" s="54"/>
      <c r="G12" s="163">
        <v>3</v>
      </c>
      <c r="H12" s="53">
        <v>0</v>
      </c>
      <c r="I12" s="53">
        <v>3</v>
      </c>
      <c r="J12" s="54">
        <v>0</v>
      </c>
      <c r="K12" s="163"/>
      <c r="L12" s="164"/>
      <c r="M12" s="164"/>
      <c r="N12" s="165"/>
      <c r="O12" s="163"/>
      <c r="P12" s="164"/>
      <c r="Q12" s="164"/>
      <c r="R12" s="165"/>
      <c r="S12" s="55"/>
    </row>
    <row r="13" spans="1:19" x14ac:dyDescent="0.2">
      <c r="A13" s="50" t="s">
        <v>303</v>
      </c>
      <c r="B13" s="169" t="s">
        <v>127</v>
      </c>
      <c r="C13" s="52"/>
      <c r="D13" s="53"/>
      <c r="E13" s="53"/>
      <c r="F13" s="54"/>
      <c r="G13" s="52">
        <v>3</v>
      </c>
      <c r="H13" s="53">
        <v>0</v>
      </c>
      <c r="I13" s="53">
        <v>2</v>
      </c>
      <c r="J13" s="54">
        <v>0</v>
      </c>
      <c r="K13" s="163"/>
      <c r="L13" s="164"/>
      <c r="M13" s="164"/>
      <c r="N13" s="165"/>
      <c r="O13" s="163"/>
      <c r="P13" s="164"/>
      <c r="Q13" s="164"/>
      <c r="R13" s="165"/>
      <c r="S13" s="55"/>
    </row>
    <row r="14" spans="1:19" x14ac:dyDescent="0.2">
      <c r="A14" s="50"/>
      <c r="B14" s="51"/>
      <c r="C14" s="52"/>
      <c r="D14" s="53"/>
      <c r="E14" s="53"/>
      <c r="F14" s="54"/>
      <c r="G14" s="163"/>
      <c r="H14" s="53"/>
      <c r="I14" s="53"/>
      <c r="J14" s="54"/>
      <c r="K14" s="163"/>
      <c r="L14" s="164"/>
      <c r="M14" s="164"/>
      <c r="N14" s="165"/>
      <c r="O14" s="163"/>
      <c r="P14" s="164"/>
      <c r="Q14" s="164"/>
      <c r="R14" s="165"/>
      <c r="S14" s="55"/>
    </row>
    <row r="15" spans="1:19" x14ac:dyDescent="0.2">
      <c r="A15" s="50"/>
      <c r="B15" s="169"/>
      <c r="C15" s="52"/>
      <c r="D15" s="53"/>
      <c r="E15" s="53"/>
      <c r="F15" s="54"/>
      <c r="G15" s="163"/>
      <c r="H15" s="53"/>
      <c r="I15" s="53"/>
      <c r="J15" s="54"/>
      <c r="K15" s="163"/>
      <c r="L15" s="164"/>
      <c r="M15" s="164"/>
      <c r="N15" s="165"/>
      <c r="O15" s="163"/>
      <c r="P15" s="164"/>
      <c r="Q15" s="164"/>
      <c r="R15" s="165"/>
      <c r="S15" s="55"/>
    </row>
    <row r="16" spans="1:19" x14ac:dyDescent="0.2">
      <c r="A16" s="50"/>
      <c r="B16" s="51"/>
      <c r="C16" s="52"/>
      <c r="D16" s="53"/>
      <c r="E16" s="53"/>
      <c r="F16" s="54"/>
      <c r="G16" s="52"/>
      <c r="H16" s="53"/>
      <c r="I16" s="53"/>
      <c r="J16" s="54"/>
      <c r="K16" s="52"/>
      <c r="L16" s="53"/>
      <c r="M16" s="53"/>
      <c r="N16" s="54"/>
      <c r="O16" s="52"/>
      <c r="P16" s="53"/>
      <c r="Q16" s="53"/>
      <c r="R16" s="54"/>
      <c r="S16" s="55" t="s">
        <v>297</v>
      </c>
    </row>
    <row r="17" spans="1:24" x14ac:dyDescent="0.2">
      <c r="A17" s="50"/>
      <c r="B17" s="51"/>
      <c r="C17" s="52"/>
      <c r="D17" s="53"/>
      <c r="E17" s="53"/>
      <c r="F17" s="54"/>
      <c r="G17" s="52"/>
      <c r="H17" s="53"/>
      <c r="I17" s="53"/>
      <c r="J17" s="54"/>
      <c r="K17" s="52"/>
      <c r="L17" s="53"/>
      <c r="M17" s="53"/>
      <c r="N17" s="54"/>
      <c r="O17" s="52"/>
      <c r="P17" s="53"/>
      <c r="Q17" s="53"/>
      <c r="R17" s="54"/>
      <c r="S17" s="55"/>
    </row>
    <row r="18" spans="1:24" x14ac:dyDescent="0.2">
      <c r="A18" s="50"/>
      <c r="B18" s="51"/>
      <c r="C18" s="52"/>
      <c r="D18" s="53"/>
      <c r="E18" s="53"/>
      <c r="F18" s="54"/>
      <c r="G18" s="52"/>
      <c r="H18" s="53"/>
      <c r="I18" s="53"/>
      <c r="J18" s="54"/>
      <c r="K18" s="52"/>
      <c r="L18" s="53"/>
      <c r="M18" s="53"/>
      <c r="N18" s="54"/>
      <c r="O18" s="52"/>
      <c r="P18" s="53"/>
      <c r="Q18" s="53"/>
      <c r="R18" s="54"/>
      <c r="S18" s="55"/>
    </row>
    <row r="19" spans="1:24" x14ac:dyDescent="0.2">
      <c r="A19" s="50"/>
      <c r="B19" s="51"/>
      <c r="C19" s="52"/>
      <c r="D19" s="53"/>
      <c r="E19" s="53"/>
      <c r="F19" s="54"/>
      <c r="G19" s="52"/>
      <c r="H19" s="53"/>
      <c r="I19" s="53"/>
      <c r="J19" s="54"/>
      <c r="K19" s="52"/>
      <c r="L19" s="53"/>
      <c r="M19" s="53"/>
      <c r="N19" s="54"/>
      <c r="O19" s="52"/>
      <c r="P19" s="53"/>
      <c r="Q19" s="53"/>
      <c r="R19" s="54"/>
      <c r="S19" s="55"/>
    </row>
    <row r="20" spans="1:24" x14ac:dyDescent="0.2">
      <c r="A20" s="50"/>
      <c r="B20" s="51"/>
      <c r="C20" s="52"/>
      <c r="D20" s="53"/>
      <c r="E20" s="53"/>
      <c r="F20" s="54"/>
      <c r="G20" s="52"/>
      <c r="H20" s="53"/>
      <c r="I20" s="53"/>
      <c r="J20" s="54"/>
      <c r="K20" s="52"/>
      <c r="L20" s="53"/>
      <c r="M20" s="53"/>
      <c r="N20" s="54"/>
      <c r="O20" s="52"/>
      <c r="P20" s="53"/>
      <c r="Q20" s="53"/>
      <c r="R20" s="54"/>
      <c r="S20" s="55"/>
    </row>
    <row r="21" spans="1:24" ht="13.5" thickBot="1" x14ac:dyDescent="0.25">
      <c r="A21" s="50"/>
      <c r="B21" s="56"/>
      <c r="C21" s="57"/>
      <c r="D21" s="58"/>
      <c r="E21" s="58"/>
      <c r="F21" s="59"/>
      <c r="G21" s="57"/>
      <c r="H21" s="58"/>
      <c r="I21" s="58"/>
      <c r="J21" s="59"/>
      <c r="K21" s="57"/>
      <c r="L21" s="58"/>
      <c r="M21" s="58"/>
      <c r="N21" s="59"/>
      <c r="O21" s="57"/>
      <c r="P21" s="58"/>
      <c r="Q21" s="58"/>
      <c r="R21" s="59"/>
      <c r="S21" s="55"/>
    </row>
    <row r="22" spans="1:24" x14ac:dyDescent="0.2">
      <c r="A22" s="1" t="s">
        <v>4</v>
      </c>
      <c r="B22" s="60" t="s">
        <v>276</v>
      </c>
      <c r="C22" s="61">
        <v>21</v>
      </c>
      <c r="D22" s="62">
        <v>3</v>
      </c>
      <c r="E22" s="62">
        <v>14</v>
      </c>
      <c r="F22" s="63">
        <v>11</v>
      </c>
      <c r="G22" s="61">
        <v>19</v>
      </c>
      <c r="H22" s="62">
        <v>1</v>
      </c>
      <c r="I22" s="62">
        <v>17</v>
      </c>
      <c r="J22" s="63">
        <v>2</v>
      </c>
      <c r="K22" s="61">
        <v>32</v>
      </c>
      <c r="L22" s="62">
        <v>5</v>
      </c>
      <c r="M22" s="62">
        <v>18</v>
      </c>
      <c r="N22" s="63">
        <v>13</v>
      </c>
      <c r="O22" s="61">
        <v>23</v>
      </c>
      <c r="P22" s="62">
        <v>5</v>
      </c>
      <c r="Q22" s="62">
        <v>12</v>
      </c>
      <c r="R22" s="63">
        <v>14</v>
      </c>
      <c r="S22" s="64"/>
    </row>
    <row r="23" spans="1:24" x14ac:dyDescent="0.2">
      <c r="A23" s="1"/>
      <c r="B23" s="65"/>
      <c r="C23" s="66"/>
      <c r="D23" s="67"/>
      <c r="E23" s="67"/>
      <c r="F23" s="68"/>
      <c r="G23" s="66"/>
      <c r="H23" s="67"/>
      <c r="I23" s="67"/>
      <c r="J23" s="68"/>
      <c r="K23" s="66"/>
      <c r="L23" s="67"/>
      <c r="M23" s="67"/>
      <c r="N23" s="68"/>
      <c r="O23" s="66"/>
      <c r="P23" s="67"/>
      <c r="Q23" s="67"/>
      <c r="R23" s="68"/>
      <c r="S23" s="64"/>
    </row>
    <row r="24" spans="1:24" x14ac:dyDescent="0.2">
      <c r="A24" s="1"/>
      <c r="B24" s="95"/>
      <c r="C24" s="66"/>
      <c r="D24" s="67"/>
      <c r="E24" s="67"/>
      <c r="F24" s="68"/>
      <c r="G24" s="66"/>
      <c r="H24" s="67"/>
      <c r="I24" s="67"/>
      <c r="J24" s="68"/>
      <c r="K24" s="66"/>
      <c r="L24" s="67"/>
      <c r="M24" s="67"/>
      <c r="N24" s="68"/>
      <c r="O24" s="66"/>
      <c r="P24" s="67"/>
      <c r="Q24" s="67"/>
      <c r="R24" s="68"/>
      <c r="S24" s="64"/>
    </row>
    <row r="25" spans="1:24" ht="13.5" thickBot="1" x14ac:dyDescent="0.25">
      <c r="A25" s="1"/>
      <c r="B25" s="95"/>
      <c r="C25" s="66"/>
      <c r="D25" s="67"/>
      <c r="E25" s="67"/>
      <c r="F25" s="68"/>
      <c r="G25" s="66"/>
      <c r="H25" s="67"/>
      <c r="I25" s="67"/>
      <c r="J25" s="68"/>
      <c r="K25" s="66"/>
      <c r="L25" s="67"/>
      <c r="M25" s="67"/>
      <c r="N25" s="68"/>
      <c r="O25" s="66"/>
      <c r="P25" s="67"/>
      <c r="Q25" s="67"/>
      <c r="R25" s="68"/>
      <c r="S25" s="64"/>
    </row>
    <row r="26" spans="1:24" ht="13.5" thickBot="1" x14ac:dyDescent="0.25">
      <c r="A26" s="1"/>
      <c r="B26" s="69" t="s">
        <v>304</v>
      </c>
      <c r="C26" s="70">
        <f t="shared" ref="C26:R26" si="0">SUM(C3:C20)</f>
        <v>21</v>
      </c>
      <c r="D26" s="70">
        <f t="shared" si="0"/>
        <v>3</v>
      </c>
      <c r="E26" s="70">
        <f t="shared" si="0"/>
        <v>14</v>
      </c>
      <c r="F26" s="70">
        <f t="shared" si="0"/>
        <v>11</v>
      </c>
      <c r="G26" s="70">
        <f t="shared" si="0"/>
        <v>19</v>
      </c>
      <c r="H26" s="70">
        <f t="shared" si="0"/>
        <v>1</v>
      </c>
      <c r="I26" s="70">
        <f t="shared" si="0"/>
        <v>17</v>
      </c>
      <c r="J26" s="70">
        <f t="shared" si="0"/>
        <v>2</v>
      </c>
      <c r="K26" s="70">
        <f t="shared" si="0"/>
        <v>32</v>
      </c>
      <c r="L26" s="70">
        <f t="shared" si="0"/>
        <v>5</v>
      </c>
      <c r="M26" s="70">
        <f t="shared" si="0"/>
        <v>18</v>
      </c>
      <c r="N26" s="70">
        <f t="shared" si="0"/>
        <v>13</v>
      </c>
      <c r="O26" s="70">
        <f t="shared" si="0"/>
        <v>23</v>
      </c>
      <c r="P26" s="70">
        <f t="shared" si="0"/>
        <v>5</v>
      </c>
      <c r="Q26" s="70">
        <f t="shared" si="0"/>
        <v>12</v>
      </c>
      <c r="R26" s="70">
        <f t="shared" si="0"/>
        <v>14</v>
      </c>
      <c r="S26" s="64"/>
    </row>
    <row r="27" spans="1:24" ht="13.5" thickBot="1" x14ac:dyDescent="0.25">
      <c r="A27" s="1"/>
      <c r="B27" s="69" t="s">
        <v>305</v>
      </c>
      <c r="C27" s="71">
        <f>C26</f>
        <v>21</v>
      </c>
      <c r="D27" s="71">
        <f>D26</f>
        <v>3</v>
      </c>
      <c r="E27" s="71">
        <f>E26</f>
        <v>14</v>
      </c>
      <c r="F27" s="71">
        <f>F26</f>
        <v>11</v>
      </c>
      <c r="G27" s="71">
        <f t="shared" ref="G27:R27" si="1">SUM(C27,G26)</f>
        <v>40</v>
      </c>
      <c r="H27" s="71">
        <f t="shared" si="1"/>
        <v>4</v>
      </c>
      <c r="I27" s="71">
        <f t="shared" si="1"/>
        <v>31</v>
      </c>
      <c r="J27" s="71">
        <f t="shared" si="1"/>
        <v>13</v>
      </c>
      <c r="K27" s="71">
        <f t="shared" si="1"/>
        <v>72</v>
      </c>
      <c r="L27" s="71">
        <f t="shared" si="1"/>
        <v>9</v>
      </c>
      <c r="M27" s="71">
        <f t="shared" si="1"/>
        <v>49</v>
      </c>
      <c r="N27" s="71">
        <f t="shared" si="1"/>
        <v>26</v>
      </c>
      <c r="O27" s="72">
        <f t="shared" si="1"/>
        <v>95</v>
      </c>
      <c r="P27" s="71">
        <f t="shared" si="1"/>
        <v>14</v>
      </c>
      <c r="Q27" s="71">
        <f t="shared" si="1"/>
        <v>61</v>
      </c>
      <c r="R27" s="73">
        <f t="shared" si="1"/>
        <v>40</v>
      </c>
      <c r="S27" s="64"/>
    </row>
    <row r="28" spans="1:24" ht="13.5" thickBot="1" x14ac:dyDescent="0.25">
      <c r="A28" s="74"/>
      <c r="B28" s="75" t="s">
        <v>306</v>
      </c>
      <c r="C28" s="76"/>
      <c r="D28" s="77"/>
      <c r="E28" s="77">
        <v>0</v>
      </c>
      <c r="F28" s="77"/>
      <c r="G28" s="76"/>
      <c r="H28" s="77"/>
      <c r="I28" s="77">
        <v>0</v>
      </c>
      <c r="J28" s="77"/>
      <c r="K28" s="76"/>
      <c r="L28" s="77"/>
      <c r="M28" s="77">
        <v>0</v>
      </c>
      <c r="N28" s="77"/>
      <c r="O28" s="76"/>
      <c r="P28" s="77"/>
      <c r="Q28" s="77">
        <v>0</v>
      </c>
      <c r="R28" s="77"/>
      <c r="S28" s="78"/>
    </row>
    <row r="29" spans="1:24" ht="13.5" customHeight="1" thickBot="1" x14ac:dyDescent="0.3">
      <c r="A29" s="43" t="s">
        <v>289</v>
      </c>
      <c r="B29" s="44" t="s">
        <v>290</v>
      </c>
      <c r="C29" s="186" t="s">
        <v>249</v>
      </c>
      <c r="D29" s="187"/>
      <c r="E29" s="188"/>
      <c r="F29" s="45">
        <v>6</v>
      </c>
      <c r="G29" s="186" t="s">
        <v>258</v>
      </c>
      <c r="H29" s="187"/>
      <c r="I29" s="188"/>
      <c r="J29" s="45">
        <v>9</v>
      </c>
      <c r="K29" s="186" t="s">
        <v>330</v>
      </c>
      <c r="L29" s="187"/>
      <c r="M29" s="188"/>
      <c r="N29" s="45">
        <v>1</v>
      </c>
      <c r="O29" s="193"/>
      <c r="P29" s="187"/>
      <c r="Q29" s="188"/>
      <c r="R29" s="170"/>
      <c r="S29" s="79"/>
      <c r="U29" s="80"/>
      <c r="V29" s="81"/>
      <c r="W29" s="80"/>
      <c r="X29" s="80"/>
    </row>
    <row r="30" spans="1:24" ht="13.5" thickBot="1" x14ac:dyDescent="0.25">
      <c r="A30" s="47" t="s">
        <v>291</v>
      </c>
      <c r="B30" s="44" t="s">
        <v>292</v>
      </c>
      <c r="C30" s="48" t="s">
        <v>0</v>
      </c>
      <c r="D30" s="48" t="s">
        <v>1</v>
      </c>
      <c r="E30" s="48" t="s">
        <v>2</v>
      </c>
      <c r="F30" s="48" t="s">
        <v>3</v>
      </c>
      <c r="G30" s="48" t="s">
        <v>0</v>
      </c>
      <c r="H30" s="48" t="s">
        <v>1</v>
      </c>
      <c r="I30" s="48" t="s">
        <v>2</v>
      </c>
      <c r="J30" s="48" t="s">
        <v>3</v>
      </c>
      <c r="K30" s="48" t="s">
        <v>0</v>
      </c>
      <c r="L30" s="48" t="s">
        <v>1</v>
      </c>
      <c r="M30" s="48" t="s">
        <v>2</v>
      </c>
      <c r="N30" s="48" t="s">
        <v>3</v>
      </c>
      <c r="O30" s="82" t="s">
        <v>0</v>
      </c>
      <c r="P30" s="48" t="s">
        <v>1</v>
      </c>
      <c r="Q30" s="48" t="s">
        <v>2</v>
      </c>
      <c r="R30" s="83" t="s">
        <v>3</v>
      </c>
      <c r="S30" s="49"/>
      <c r="U30" s="80"/>
      <c r="V30" s="80"/>
      <c r="W30" s="80"/>
      <c r="X30" s="80"/>
    </row>
    <row r="31" spans="1:24" x14ac:dyDescent="0.2">
      <c r="A31" s="50" t="str">
        <f t="shared" ref="A31:B46" si="2">A3</f>
        <v>10</v>
      </c>
      <c r="B31" s="51" t="str">
        <f t="shared" si="2"/>
        <v>Dee Butler</v>
      </c>
      <c r="C31" s="52">
        <v>3</v>
      </c>
      <c r="D31" s="53">
        <v>0</v>
      </c>
      <c r="E31" s="53">
        <v>1</v>
      </c>
      <c r="F31" s="54">
        <v>2</v>
      </c>
      <c r="G31" s="52"/>
      <c r="H31" s="53"/>
      <c r="I31" s="53"/>
      <c r="J31" s="54"/>
      <c r="K31" s="52">
        <v>0</v>
      </c>
      <c r="L31" s="53">
        <v>0</v>
      </c>
      <c r="M31" s="53">
        <v>0</v>
      </c>
      <c r="N31" s="54">
        <v>0</v>
      </c>
      <c r="O31" s="87"/>
      <c r="P31" s="53"/>
      <c r="Q31" s="53"/>
      <c r="R31" s="89"/>
      <c r="S31" s="55"/>
      <c r="U31" s="2"/>
      <c r="V31" s="85"/>
      <c r="W31" s="2"/>
      <c r="X31" s="80"/>
    </row>
    <row r="32" spans="1:24" ht="12.75" customHeight="1" x14ac:dyDescent="0.2">
      <c r="A32" s="50" t="str">
        <f t="shared" si="2"/>
        <v>7</v>
      </c>
      <c r="B32" s="51" t="str">
        <f t="shared" si="2"/>
        <v>Garrick Scott</v>
      </c>
      <c r="C32" s="52">
        <v>3</v>
      </c>
      <c r="D32" s="53">
        <v>1</v>
      </c>
      <c r="E32" s="53">
        <v>1</v>
      </c>
      <c r="F32" s="54">
        <v>0</v>
      </c>
      <c r="G32" s="52">
        <v>4</v>
      </c>
      <c r="H32" s="53">
        <v>1</v>
      </c>
      <c r="I32" s="53">
        <v>2</v>
      </c>
      <c r="J32" s="54">
        <v>0</v>
      </c>
      <c r="K32" s="52">
        <v>4</v>
      </c>
      <c r="L32" s="53">
        <v>1</v>
      </c>
      <c r="M32" s="53">
        <v>2</v>
      </c>
      <c r="N32" s="54">
        <v>0</v>
      </c>
      <c r="O32" s="87"/>
      <c r="P32" s="53"/>
      <c r="Q32" s="53"/>
      <c r="R32" s="89"/>
      <c r="S32" s="55"/>
      <c r="U32" s="3"/>
      <c r="V32" s="80"/>
      <c r="W32" s="80"/>
      <c r="X32" s="80"/>
    </row>
    <row r="33" spans="1:24" ht="12.75" customHeight="1" x14ac:dyDescent="0.2">
      <c r="A33" s="50" t="str">
        <f t="shared" si="2"/>
        <v>14</v>
      </c>
      <c r="B33" s="51" t="str">
        <f t="shared" si="2"/>
        <v>Scott Cruce</v>
      </c>
      <c r="C33" s="52"/>
      <c r="D33" s="53"/>
      <c r="E33" s="53"/>
      <c r="F33" s="54"/>
      <c r="G33" s="52">
        <v>3</v>
      </c>
      <c r="H33" s="53">
        <v>0</v>
      </c>
      <c r="I33" s="53">
        <v>1</v>
      </c>
      <c r="J33" s="54">
        <v>1</v>
      </c>
      <c r="K33" s="52">
        <v>2</v>
      </c>
      <c r="L33" s="53">
        <v>0</v>
      </c>
      <c r="M33" s="53">
        <v>1</v>
      </c>
      <c r="N33" s="54">
        <v>0</v>
      </c>
      <c r="O33" s="87"/>
      <c r="P33" s="53"/>
      <c r="Q33" s="53"/>
      <c r="R33" s="89"/>
      <c r="S33" s="55"/>
      <c r="U33" s="3"/>
      <c r="V33" s="80"/>
      <c r="W33" s="80"/>
      <c r="X33" s="80"/>
    </row>
    <row r="34" spans="1:24" ht="12.75" customHeight="1" x14ac:dyDescent="0.2">
      <c r="A34" s="50" t="str">
        <f t="shared" si="2"/>
        <v>1</v>
      </c>
      <c r="B34" s="51" t="str">
        <f t="shared" si="2"/>
        <v>Richard Sexton</v>
      </c>
      <c r="C34" s="52">
        <v>3</v>
      </c>
      <c r="D34" s="53">
        <v>0</v>
      </c>
      <c r="E34" s="53">
        <v>1</v>
      </c>
      <c r="F34" s="54">
        <v>0</v>
      </c>
      <c r="G34" s="52">
        <v>1</v>
      </c>
      <c r="H34" s="53">
        <v>0</v>
      </c>
      <c r="I34" s="53">
        <v>1</v>
      </c>
      <c r="J34" s="54">
        <v>0</v>
      </c>
      <c r="K34" s="52">
        <v>3</v>
      </c>
      <c r="L34" s="53">
        <v>0</v>
      </c>
      <c r="M34" s="53">
        <v>2</v>
      </c>
      <c r="N34" s="54">
        <v>0</v>
      </c>
      <c r="O34" s="87"/>
      <c r="P34" s="53"/>
      <c r="Q34" s="53"/>
      <c r="R34" s="89"/>
      <c r="S34" s="55"/>
      <c r="U34" s="3"/>
      <c r="V34" s="80"/>
      <c r="W34" s="86"/>
      <c r="X34" s="80"/>
    </row>
    <row r="35" spans="1:24" ht="12.75" customHeight="1" x14ac:dyDescent="0.2">
      <c r="A35" s="50" t="str">
        <f t="shared" si="2"/>
        <v>16</v>
      </c>
      <c r="B35" s="51" t="str">
        <f t="shared" si="2"/>
        <v>Jimmie Burnette</v>
      </c>
      <c r="C35" s="52">
        <v>3</v>
      </c>
      <c r="D35" s="53">
        <v>0</v>
      </c>
      <c r="E35" s="53">
        <v>2</v>
      </c>
      <c r="F35" s="54">
        <v>1</v>
      </c>
      <c r="G35" s="52">
        <v>3</v>
      </c>
      <c r="H35" s="53">
        <v>0</v>
      </c>
      <c r="I35" s="53">
        <v>0</v>
      </c>
      <c r="J35" s="54">
        <v>0</v>
      </c>
      <c r="K35" s="52"/>
      <c r="L35" s="53"/>
      <c r="M35" s="53"/>
      <c r="N35" s="54"/>
      <c r="O35" s="87"/>
      <c r="P35" s="53"/>
      <c r="Q35" s="53"/>
      <c r="R35" s="89"/>
      <c r="S35" s="55"/>
      <c r="U35" s="3"/>
      <c r="V35" s="80"/>
      <c r="W35" s="86"/>
      <c r="X35" s="80"/>
    </row>
    <row r="36" spans="1:24" ht="12.75" customHeight="1" x14ac:dyDescent="0.2">
      <c r="A36" s="50" t="str">
        <f t="shared" si="2"/>
        <v>8</v>
      </c>
      <c r="B36" s="51" t="str">
        <f t="shared" si="2"/>
        <v>Isaiah Wilcox</v>
      </c>
      <c r="C36" s="52">
        <v>4</v>
      </c>
      <c r="D36" s="53">
        <v>0</v>
      </c>
      <c r="E36" s="53">
        <v>2</v>
      </c>
      <c r="F36" s="54">
        <v>10</v>
      </c>
      <c r="G36" s="52">
        <v>0</v>
      </c>
      <c r="H36" s="53">
        <v>0</v>
      </c>
      <c r="I36" s="53">
        <v>0</v>
      </c>
      <c r="J36" s="54">
        <v>6</v>
      </c>
      <c r="K36" s="52">
        <v>3</v>
      </c>
      <c r="L36" s="53">
        <v>1</v>
      </c>
      <c r="M36" s="53">
        <v>2</v>
      </c>
      <c r="N36" s="54">
        <v>6</v>
      </c>
      <c r="O36" s="87"/>
      <c r="P36" s="53"/>
      <c r="Q36" s="53"/>
      <c r="R36" s="89"/>
      <c r="S36" s="55" t="s">
        <v>297</v>
      </c>
      <c r="U36" s="3"/>
      <c r="V36" s="80"/>
      <c r="W36" s="86"/>
      <c r="X36" s="80"/>
    </row>
    <row r="37" spans="1:24" ht="12.75" customHeight="1" x14ac:dyDescent="0.2">
      <c r="A37" s="50" t="str">
        <f t="shared" si="2"/>
        <v>12</v>
      </c>
      <c r="B37" s="51" t="str">
        <f t="shared" si="2"/>
        <v>Wilkens Eugene</v>
      </c>
      <c r="C37" s="52">
        <v>3</v>
      </c>
      <c r="D37" s="53">
        <v>0</v>
      </c>
      <c r="E37" s="53">
        <v>1</v>
      </c>
      <c r="F37" s="54">
        <v>0</v>
      </c>
      <c r="G37" s="52"/>
      <c r="H37" s="53"/>
      <c r="I37" s="53"/>
      <c r="J37" s="54"/>
      <c r="K37" s="52">
        <v>3</v>
      </c>
      <c r="L37" s="53">
        <v>0</v>
      </c>
      <c r="M37" s="53">
        <v>1</v>
      </c>
      <c r="N37" s="54">
        <v>0</v>
      </c>
      <c r="O37" s="87"/>
      <c r="P37" s="53"/>
      <c r="Q37" s="53"/>
      <c r="R37" s="89"/>
      <c r="S37" s="55"/>
      <c r="U37" s="3"/>
      <c r="V37" s="80"/>
      <c r="W37" s="86"/>
      <c r="X37" s="80"/>
    </row>
    <row r="38" spans="1:24" ht="12.75" customHeight="1" x14ac:dyDescent="0.2">
      <c r="A38" s="50" t="str">
        <f t="shared" si="2"/>
        <v>6</v>
      </c>
      <c r="B38" s="51" t="str">
        <f t="shared" si="2"/>
        <v>Jacho Byrd</v>
      </c>
      <c r="C38" s="52"/>
      <c r="D38" s="53"/>
      <c r="E38" s="53"/>
      <c r="F38" s="54"/>
      <c r="G38" s="52"/>
      <c r="H38" s="53"/>
      <c r="I38" s="53"/>
      <c r="J38" s="54"/>
      <c r="K38" s="52"/>
      <c r="L38" s="53"/>
      <c r="M38" s="53"/>
      <c r="N38" s="54"/>
      <c r="O38" s="87"/>
      <c r="P38" s="53"/>
      <c r="Q38" s="53"/>
      <c r="R38" s="89"/>
      <c r="S38" s="55"/>
      <c r="U38" s="3"/>
      <c r="V38" s="80"/>
      <c r="W38" s="86"/>
      <c r="X38" s="80"/>
    </row>
    <row r="39" spans="1:24" ht="12.75" customHeight="1" x14ac:dyDescent="0.2">
      <c r="A39" s="50" t="str">
        <f t="shared" si="2"/>
        <v>2</v>
      </c>
      <c r="B39" s="51" t="str">
        <f t="shared" si="2"/>
        <v>Lakeisha Holmes</v>
      </c>
      <c r="C39" s="52"/>
      <c r="D39" s="53"/>
      <c r="E39" s="53"/>
      <c r="F39" s="54"/>
      <c r="G39" s="52">
        <v>3</v>
      </c>
      <c r="H39" s="53">
        <v>0</v>
      </c>
      <c r="I39" s="53">
        <v>2</v>
      </c>
      <c r="J39" s="54">
        <v>3</v>
      </c>
      <c r="K39" s="52">
        <v>3</v>
      </c>
      <c r="L39" s="53">
        <v>0</v>
      </c>
      <c r="M39" s="53">
        <v>3</v>
      </c>
      <c r="N39" s="54">
        <v>1</v>
      </c>
      <c r="O39" s="87"/>
      <c r="P39" s="53"/>
      <c r="Q39" s="53"/>
      <c r="R39" s="89"/>
      <c r="S39" s="55"/>
      <c r="U39" s="3"/>
      <c r="V39" s="80"/>
      <c r="W39" s="86"/>
      <c r="X39" s="80"/>
    </row>
    <row r="40" spans="1:24" ht="12.75" customHeight="1" x14ac:dyDescent="0.2">
      <c r="A40" s="50" t="str">
        <f t="shared" si="2"/>
        <v>28</v>
      </c>
      <c r="B40" s="51" t="str">
        <f t="shared" si="2"/>
        <v>Darren Sunlligan</v>
      </c>
      <c r="C40" s="52"/>
      <c r="D40" s="53"/>
      <c r="E40" s="53"/>
      <c r="F40" s="54"/>
      <c r="G40" s="52">
        <v>3</v>
      </c>
      <c r="H40" s="53">
        <v>0</v>
      </c>
      <c r="I40" s="53">
        <v>2</v>
      </c>
      <c r="J40" s="54">
        <v>0</v>
      </c>
      <c r="K40" s="52"/>
      <c r="L40" s="53"/>
      <c r="M40" s="53"/>
      <c r="N40" s="54"/>
      <c r="O40" s="87"/>
      <c r="P40" s="53"/>
      <c r="Q40" s="53"/>
      <c r="R40" s="89"/>
      <c r="S40" s="55"/>
      <c r="U40" s="3"/>
      <c r="V40" s="80"/>
      <c r="W40" s="86"/>
      <c r="X40" s="80"/>
    </row>
    <row r="41" spans="1:24" ht="12.75" customHeight="1" x14ac:dyDescent="0.2">
      <c r="A41" s="50" t="str">
        <f t="shared" si="2"/>
        <v>5</v>
      </c>
      <c r="B41" s="51" t="str">
        <f t="shared" si="2"/>
        <v>Sam Hogle</v>
      </c>
      <c r="C41" s="52"/>
      <c r="D41" s="53"/>
      <c r="E41" s="53"/>
      <c r="F41" s="54"/>
      <c r="G41" s="52">
        <v>3</v>
      </c>
      <c r="H41" s="53">
        <v>1</v>
      </c>
      <c r="I41" s="53">
        <v>0</v>
      </c>
      <c r="J41" s="54">
        <v>1</v>
      </c>
      <c r="K41" s="52">
        <v>1</v>
      </c>
      <c r="L41" s="53">
        <v>0</v>
      </c>
      <c r="M41" s="53">
        <v>0</v>
      </c>
      <c r="N41" s="54">
        <v>0</v>
      </c>
      <c r="O41" s="87"/>
      <c r="P41" s="53"/>
      <c r="Q41" s="53"/>
      <c r="R41" s="89"/>
      <c r="S41" s="55"/>
      <c r="U41" s="3"/>
      <c r="V41" s="80"/>
      <c r="W41" s="86"/>
      <c r="X41" s="80"/>
    </row>
    <row r="42" spans="1:24" x14ac:dyDescent="0.2">
      <c r="A42" s="50">
        <f t="shared" si="2"/>
        <v>0</v>
      </c>
      <c r="B42" s="51">
        <f t="shared" si="2"/>
        <v>0</v>
      </c>
      <c r="C42" s="52"/>
      <c r="D42" s="53"/>
      <c r="E42" s="53"/>
      <c r="F42" s="54"/>
      <c r="G42" s="52"/>
      <c r="H42" s="53"/>
      <c r="I42" s="53"/>
      <c r="J42" s="54"/>
      <c r="K42" s="52"/>
      <c r="L42" s="53"/>
      <c r="M42" s="53"/>
      <c r="N42" s="54"/>
      <c r="O42" s="87"/>
      <c r="P42" s="53"/>
      <c r="Q42" s="53"/>
      <c r="R42" s="89"/>
      <c r="S42" s="55"/>
      <c r="U42" s="3"/>
      <c r="V42" s="80"/>
      <c r="W42" s="80"/>
      <c r="X42" s="80"/>
    </row>
    <row r="43" spans="1:24" x14ac:dyDescent="0.2">
      <c r="A43" s="50">
        <f t="shared" si="2"/>
        <v>0</v>
      </c>
      <c r="B43" s="51">
        <f t="shared" si="2"/>
        <v>0</v>
      </c>
      <c r="C43" s="52"/>
      <c r="D43" s="53"/>
      <c r="E43" s="53"/>
      <c r="F43" s="54"/>
      <c r="G43" s="52"/>
      <c r="H43" s="53"/>
      <c r="I43" s="53"/>
      <c r="J43" s="54"/>
      <c r="K43" s="52"/>
      <c r="L43" s="53"/>
      <c r="M43" s="53"/>
      <c r="N43" s="54"/>
      <c r="O43" s="87"/>
      <c r="P43" s="53"/>
      <c r="Q43" s="53"/>
      <c r="R43" s="89"/>
      <c r="S43" s="55"/>
      <c r="U43" s="3"/>
      <c r="V43" s="80"/>
      <c r="W43" s="80"/>
      <c r="X43" s="80"/>
    </row>
    <row r="44" spans="1:24" x14ac:dyDescent="0.2">
      <c r="A44" s="50">
        <f t="shared" si="2"/>
        <v>0</v>
      </c>
      <c r="B44" s="51">
        <f t="shared" si="2"/>
        <v>0</v>
      </c>
      <c r="C44" s="52"/>
      <c r="D44" s="53"/>
      <c r="E44" s="53"/>
      <c r="F44" s="54"/>
      <c r="G44" s="52"/>
      <c r="H44" s="53"/>
      <c r="I44" s="53"/>
      <c r="J44" s="54"/>
      <c r="K44" s="52"/>
      <c r="L44" s="53"/>
      <c r="M44" s="53"/>
      <c r="N44" s="54"/>
      <c r="O44" s="87"/>
      <c r="P44" s="53"/>
      <c r="Q44" s="53"/>
      <c r="R44" s="89"/>
      <c r="S44" s="55" t="s">
        <v>297</v>
      </c>
      <c r="U44" s="3"/>
      <c r="V44" s="80"/>
      <c r="W44" s="80"/>
      <c r="X44" s="80"/>
    </row>
    <row r="45" spans="1:24" x14ac:dyDescent="0.2">
      <c r="A45" s="50">
        <f t="shared" si="2"/>
        <v>0</v>
      </c>
      <c r="B45" s="90">
        <f t="shared" si="2"/>
        <v>0</v>
      </c>
      <c r="C45" s="52"/>
      <c r="D45" s="53"/>
      <c r="E45" s="53"/>
      <c r="F45" s="54"/>
      <c r="G45" s="52"/>
      <c r="H45" s="53"/>
      <c r="I45" s="53"/>
      <c r="J45" s="54"/>
      <c r="K45" s="52"/>
      <c r="L45" s="53"/>
      <c r="M45" s="53"/>
      <c r="N45" s="54"/>
      <c r="O45" s="87"/>
      <c r="P45" s="53"/>
      <c r="Q45" s="53"/>
      <c r="R45" s="54"/>
      <c r="S45" s="55"/>
      <c r="U45" s="3"/>
      <c r="V45" s="80"/>
      <c r="W45" s="80"/>
      <c r="X45" s="80"/>
    </row>
    <row r="46" spans="1:24" x14ac:dyDescent="0.2">
      <c r="A46" s="50">
        <f t="shared" si="2"/>
        <v>0</v>
      </c>
      <c r="B46" s="51">
        <f t="shared" si="2"/>
        <v>0</v>
      </c>
      <c r="C46" s="52"/>
      <c r="D46" s="53"/>
      <c r="E46" s="53"/>
      <c r="F46" s="54"/>
      <c r="G46" s="52"/>
      <c r="H46" s="53"/>
      <c r="I46" s="53"/>
      <c r="J46" s="54"/>
      <c r="K46" s="52"/>
      <c r="L46" s="53"/>
      <c r="M46" s="53"/>
      <c r="N46" s="54"/>
      <c r="O46" s="87"/>
      <c r="P46" s="53"/>
      <c r="Q46" s="53"/>
      <c r="R46" s="54"/>
      <c r="S46" s="55"/>
      <c r="U46" s="3"/>
      <c r="V46" s="80"/>
      <c r="W46" s="80"/>
      <c r="X46" s="80"/>
    </row>
    <row r="47" spans="1:24" x14ac:dyDescent="0.2">
      <c r="A47" s="50">
        <f t="shared" ref="A47:B48" si="3">A19</f>
        <v>0</v>
      </c>
      <c r="B47" s="51">
        <f t="shared" si="3"/>
        <v>0</v>
      </c>
      <c r="C47" s="52"/>
      <c r="D47" s="53"/>
      <c r="E47" s="53"/>
      <c r="F47" s="54"/>
      <c r="G47" s="52"/>
      <c r="H47" s="53"/>
      <c r="I47" s="53"/>
      <c r="J47" s="54"/>
      <c r="K47" s="52"/>
      <c r="L47" s="53"/>
      <c r="M47" s="53"/>
      <c r="N47" s="54"/>
      <c r="O47" s="87"/>
      <c r="P47" s="53"/>
      <c r="Q47" s="53"/>
      <c r="R47" s="54"/>
      <c r="S47" s="55"/>
      <c r="U47" s="3"/>
      <c r="V47" s="80"/>
      <c r="W47" s="80"/>
      <c r="X47" s="80"/>
    </row>
    <row r="48" spans="1:24" x14ac:dyDescent="0.2">
      <c r="A48" s="50">
        <f t="shared" si="3"/>
        <v>0</v>
      </c>
      <c r="B48" s="51">
        <f t="shared" si="3"/>
        <v>0</v>
      </c>
      <c r="C48" s="52"/>
      <c r="D48" s="53"/>
      <c r="E48" s="53"/>
      <c r="F48" s="54"/>
      <c r="G48" s="52"/>
      <c r="H48" s="53"/>
      <c r="I48" s="53"/>
      <c r="J48" s="54"/>
      <c r="K48" s="52"/>
      <c r="L48" s="53"/>
      <c r="M48" s="53"/>
      <c r="N48" s="54"/>
      <c r="O48" s="87"/>
      <c r="P48" s="53"/>
      <c r="Q48" s="53"/>
      <c r="R48" s="54"/>
      <c r="S48" s="55"/>
      <c r="U48" s="3"/>
      <c r="V48" s="80"/>
      <c r="W48" s="80"/>
      <c r="X48" s="80"/>
    </row>
    <row r="49" spans="1:30" ht="13.5" thickBot="1" x14ac:dyDescent="0.25">
      <c r="A49" s="50"/>
      <c r="B49" s="56"/>
      <c r="C49" s="57"/>
      <c r="D49" s="58"/>
      <c r="E49" s="58"/>
      <c r="F49" s="59"/>
      <c r="G49" s="57"/>
      <c r="H49" s="58"/>
      <c r="I49" s="58"/>
      <c r="J49" s="59"/>
      <c r="K49" s="57"/>
      <c r="L49" s="58"/>
      <c r="M49" s="58"/>
      <c r="N49" s="59"/>
      <c r="O49" s="91"/>
      <c r="P49" s="58"/>
      <c r="Q49" s="58"/>
      <c r="R49" s="92"/>
      <c r="S49" s="55"/>
      <c r="U49" s="3"/>
      <c r="V49" s="80"/>
      <c r="W49" s="80"/>
      <c r="X49" s="80"/>
    </row>
    <row r="50" spans="1:30" x14ac:dyDescent="0.2">
      <c r="A50" s="1" t="s">
        <v>4</v>
      </c>
      <c r="B50" s="93" t="str">
        <f>B22</f>
        <v>Greg Hogle</v>
      </c>
      <c r="C50" s="61">
        <v>19</v>
      </c>
      <c r="D50" s="62">
        <v>1</v>
      </c>
      <c r="E50" s="62">
        <v>8</v>
      </c>
      <c r="F50" s="63">
        <v>13</v>
      </c>
      <c r="G50" s="61">
        <v>20</v>
      </c>
      <c r="H50" s="62">
        <v>2</v>
      </c>
      <c r="I50" s="62">
        <v>8</v>
      </c>
      <c r="J50" s="63">
        <v>11</v>
      </c>
      <c r="K50" s="61">
        <v>19</v>
      </c>
      <c r="L50" s="62">
        <v>2</v>
      </c>
      <c r="M50" s="62">
        <v>11</v>
      </c>
      <c r="N50" s="63">
        <v>7</v>
      </c>
      <c r="O50" s="61"/>
      <c r="P50" s="62"/>
      <c r="Q50" s="62"/>
      <c r="R50" s="94"/>
      <c r="S50" s="64"/>
      <c r="U50" s="80"/>
      <c r="V50" s="80"/>
      <c r="W50" s="80"/>
      <c r="X50" s="80"/>
    </row>
    <row r="51" spans="1:30" x14ac:dyDescent="0.2">
      <c r="A51" s="1"/>
      <c r="B51" s="95">
        <f>B23</f>
        <v>0</v>
      </c>
      <c r="C51" s="66"/>
      <c r="D51" s="67"/>
      <c r="E51" s="67"/>
      <c r="F51" s="68"/>
      <c r="G51" s="66"/>
      <c r="H51" s="67"/>
      <c r="I51" s="67"/>
      <c r="J51" s="68"/>
      <c r="K51" s="66"/>
      <c r="L51" s="67"/>
      <c r="M51" s="67"/>
      <c r="N51" s="68"/>
      <c r="O51" s="66"/>
      <c r="P51" s="67"/>
      <c r="Q51" s="67"/>
      <c r="R51" s="68"/>
      <c r="S51" s="64"/>
      <c r="U51" s="80"/>
      <c r="V51" s="80"/>
      <c r="W51" s="80"/>
      <c r="X51" s="80"/>
    </row>
    <row r="52" spans="1:30" x14ac:dyDescent="0.2">
      <c r="A52" s="1"/>
      <c r="B52" s="95">
        <f>B24</f>
        <v>0</v>
      </c>
      <c r="C52" s="66"/>
      <c r="D52" s="67"/>
      <c r="E52" s="67"/>
      <c r="F52" s="68"/>
      <c r="G52" s="66"/>
      <c r="H52" s="67"/>
      <c r="I52" s="67"/>
      <c r="J52" s="68"/>
      <c r="K52" s="66"/>
      <c r="L52" s="67"/>
      <c r="M52" s="67"/>
      <c r="N52" s="68"/>
      <c r="O52" s="66"/>
      <c r="P52" s="67"/>
      <c r="Q52" s="67"/>
      <c r="R52" s="68"/>
      <c r="S52" s="64"/>
      <c r="U52" s="80"/>
      <c r="V52" s="80"/>
      <c r="W52" s="80"/>
      <c r="X52" s="80"/>
    </row>
    <row r="53" spans="1:30" ht="13.5" thickBot="1" x14ac:dyDescent="0.25">
      <c r="A53" s="1"/>
      <c r="B53" s="95">
        <f>B25</f>
        <v>0</v>
      </c>
      <c r="C53" s="66"/>
      <c r="D53" s="67"/>
      <c r="E53" s="67"/>
      <c r="F53" s="68"/>
      <c r="G53" s="66"/>
      <c r="H53" s="67"/>
      <c r="I53" s="67"/>
      <c r="J53" s="68"/>
      <c r="K53" s="66"/>
      <c r="L53" s="67"/>
      <c r="M53" s="67"/>
      <c r="N53" s="68"/>
      <c r="O53" s="66"/>
      <c r="P53" s="67"/>
      <c r="Q53" s="67"/>
      <c r="R53" s="68"/>
      <c r="S53" s="64"/>
      <c r="U53" s="80"/>
      <c r="V53" s="80"/>
      <c r="W53" s="80"/>
      <c r="X53" s="80"/>
    </row>
    <row r="54" spans="1:30" ht="13.5" thickBot="1" x14ac:dyDescent="0.25">
      <c r="A54" s="1"/>
      <c r="B54" s="69" t="s">
        <v>304</v>
      </c>
      <c r="C54" s="70">
        <f t="shared" ref="C54:R54" si="4">SUM(C31:C48)</f>
        <v>19</v>
      </c>
      <c r="D54" s="70">
        <f t="shared" si="4"/>
        <v>1</v>
      </c>
      <c r="E54" s="70">
        <f t="shared" si="4"/>
        <v>8</v>
      </c>
      <c r="F54" s="70">
        <f t="shared" si="4"/>
        <v>13</v>
      </c>
      <c r="G54" s="70">
        <f t="shared" si="4"/>
        <v>20</v>
      </c>
      <c r="H54" s="70">
        <f t="shared" si="4"/>
        <v>2</v>
      </c>
      <c r="I54" s="70">
        <f t="shared" si="4"/>
        <v>8</v>
      </c>
      <c r="J54" s="70">
        <f t="shared" si="4"/>
        <v>11</v>
      </c>
      <c r="K54" s="70">
        <f t="shared" si="4"/>
        <v>19</v>
      </c>
      <c r="L54" s="70">
        <f t="shared" si="4"/>
        <v>2</v>
      </c>
      <c r="M54" s="70">
        <f t="shared" si="4"/>
        <v>11</v>
      </c>
      <c r="N54" s="70">
        <f t="shared" si="4"/>
        <v>7</v>
      </c>
      <c r="O54" s="70">
        <f t="shared" si="4"/>
        <v>0</v>
      </c>
      <c r="P54" s="70">
        <f t="shared" si="4"/>
        <v>0</v>
      </c>
      <c r="Q54" s="70">
        <f t="shared" si="4"/>
        <v>0</v>
      </c>
      <c r="R54" s="70">
        <f t="shared" si="4"/>
        <v>0</v>
      </c>
      <c r="S54" s="64"/>
      <c r="U54" s="80"/>
      <c r="V54" s="80"/>
      <c r="W54" s="80"/>
      <c r="X54" s="80"/>
    </row>
    <row r="55" spans="1:30" ht="13.5" thickBot="1" x14ac:dyDescent="0.25">
      <c r="A55" s="1"/>
      <c r="B55" s="69" t="s">
        <v>305</v>
      </c>
      <c r="C55" s="71">
        <f>SUM(O27,C54)</f>
        <v>114</v>
      </c>
      <c r="D55" s="71">
        <f>SUM(P27,D54)</f>
        <v>15</v>
      </c>
      <c r="E55" s="71">
        <f>SUM(Q27,E54)</f>
        <v>69</v>
      </c>
      <c r="F55" s="71">
        <f>SUM(R27,F54)</f>
        <v>53</v>
      </c>
      <c r="G55" s="71">
        <f t="shared" ref="G55:R55" si="5">SUM(C55,G54)</f>
        <v>134</v>
      </c>
      <c r="H55" s="71">
        <f t="shared" si="5"/>
        <v>17</v>
      </c>
      <c r="I55" s="71">
        <f t="shared" si="5"/>
        <v>77</v>
      </c>
      <c r="J55" s="71">
        <f t="shared" si="5"/>
        <v>64</v>
      </c>
      <c r="K55" s="71">
        <f t="shared" si="5"/>
        <v>153</v>
      </c>
      <c r="L55" s="71">
        <f t="shared" si="5"/>
        <v>19</v>
      </c>
      <c r="M55" s="71">
        <f t="shared" si="5"/>
        <v>88</v>
      </c>
      <c r="N55" s="71">
        <f t="shared" si="5"/>
        <v>71</v>
      </c>
      <c r="O55" s="72">
        <f t="shared" si="5"/>
        <v>153</v>
      </c>
      <c r="P55" s="71">
        <f t="shared" si="5"/>
        <v>19</v>
      </c>
      <c r="Q55" s="71">
        <f t="shared" si="5"/>
        <v>88</v>
      </c>
      <c r="R55" s="73">
        <f t="shared" si="5"/>
        <v>71</v>
      </c>
      <c r="S55" s="96"/>
      <c r="U55" s="80"/>
      <c r="V55" s="80"/>
      <c r="W55" s="80"/>
      <c r="X55" s="80"/>
    </row>
    <row r="56" spans="1:30" ht="13.5" thickBot="1" x14ac:dyDescent="0.25">
      <c r="A56" s="74"/>
      <c r="B56" s="75" t="s">
        <v>306</v>
      </c>
      <c r="C56" s="76"/>
      <c r="D56" s="77"/>
      <c r="E56" s="77"/>
      <c r="F56" s="77"/>
      <c r="G56" s="76"/>
      <c r="H56" s="77"/>
      <c r="I56" s="77"/>
      <c r="J56" s="77"/>
      <c r="K56" s="76"/>
      <c r="L56" s="77"/>
      <c r="M56" s="77"/>
      <c r="N56" s="77"/>
      <c r="O56" s="76"/>
      <c r="P56" s="77"/>
      <c r="Q56" s="77"/>
      <c r="R56" s="97"/>
      <c r="S56" s="98"/>
      <c r="V56" s="99" t="s">
        <v>307</v>
      </c>
    </row>
    <row r="57" spans="1:30" ht="13.5" thickBot="1" x14ac:dyDescent="0.25">
      <c r="A57" s="43" t="s">
        <v>289</v>
      </c>
      <c r="B57" s="69" t="s">
        <v>290</v>
      </c>
      <c r="C57" s="186"/>
      <c r="D57" s="187"/>
      <c r="E57" s="188"/>
      <c r="F57" s="100"/>
      <c r="G57" s="186"/>
      <c r="H57" s="187"/>
      <c r="I57" s="188"/>
      <c r="J57" s="100"/>
      <c r="K57" s="186"/>
      <c r="L57" s="187"/>
      <c r="M57" s="189"/>
      <c r="N57" s="101"/>
      <c r="O57" s="102" t="s">
        <v>308</v>
      </c>
      <c r="P57" s="103"/>
      <c r="Q57" s="45"/>
      <c r="R57" s="104">
        <f>SUM(F1,J1,N1,R1,F29,J29,N29,R29,F57,J57,N57)</f>
        <v>56</v>
      </c>
      <c r="S57" s="105" t="s">
        <v>309</v>
      </c>
    </row>
    <row r="58" spans="1:30" ht="13.5" thickBot="1" x14ac:dyDescent="0.25">
      <c r="A58" s="47" t="s">
        <v>291</v>
      </c>
      <c r="B58" s="44" t="s">
        <v>292</v>
      </c>
      <c r="C58" s="48" t="s">
        <v>0</v>
      </c>
      <c r="D58" s="48" t="s">
        <v>1</v>
      </c>
      <c r="E58" s="48" t="s">
        <v>2</v>
      </c>
      <c r="F58" s="48" t="s">
        <v>3</v>
      </c>
      <c r="G58" s="48" t="s">
        <v>0</v>
      </c>
      <c r="H58" s="48" t="s">
        <v>1</v>
      </c>
      <c r="I58" s="48" t="s">
        <v>2</v>
      </c>
      <c r="J58" s="48" t="s">
        <v>3</v>
      </c>
      <c r="K58" s="48" t="s">
        <v>0</v>
      </c>
      <c r="L58" s="48" t="s">
        <v>310</v>
      </c>
      <c r="M58" s="48" t="s">
        <v>2</v>
      </c>
      <c r="N58" s="48" t="s">
        <v>3</v>
      </c>
      <c r="O58" s="43" t="s">
        <v>0</v>
      </c>
      <c r="P58" s="43" t="s">
        <v>1</v>
      </c>
      <c r="Q58" s="43" t="s">
        <v>2</v>
      </c>
      <c r="R58" s="43" t="s">
        <v>3</v>
      </c>
      <c r="S58" s="106" t="s">
        <v>311</v>
      </c>
      <c r="U58" s="2" t="s">
        <v>312</v>
      </c>
      <c r="V58" s="67" t="s">
        <v>313</v>
      </c>
      <c r="W58" s="107" t="s">
        <v>3</v>
      </c>
      <c r="X58" s="107" t="s">
        <v>314</v>
      </c>
      <c r="Y58" s="107" t="s">
        <v>315</v>
      </c>
      <c r="Z58" s="107" t="s">
        <v>316</v>
      </c>
      <c r="AA58" s="107" t="s">
        <v>372</v>
      </c>
      <c r="AB58" s="107" t="s">
        <v>316</v>
      </c>
      <c r="AC58" s="107" t="s">
        <v>317</v>
      </c>
      <c r="AD58" s="108" t="s">
        <v>318</v>
      </c>
    </row>
    <row r="59" spans="1:30" ht="13.5" thickTop="1" x14ac:dyDescent="0.2">
      <c r="A59" s="50" t="str">
        <f t="shared" ref="A59:A76" si="6">A3</f>
        <v>10</v>
      </c>
      <c r="B59" s="51" t="str">
        <f t="shared" ref="B59:B76" si="7">B31</f>
        <v>Dee Butler</v>
      </c>
      <c r="C59" s="52"/>
      <c r="D59" s="53"/>
      <c r="E59" s="53"/>
      <c r="F59" s="54"/>
      <c r="G59" s="52"/>
      <c r="H59" s="53"/>
      <c r="I59" s="53"/>
      <c r="J59" s="54"/>
      <c r="K59" s="52"/>
      <c r="L59" s="53"/>
      <c r="M59" s="53"/>
      <c r="N59" s="54"/>
      <c r="O59" s="109">
        <f>SUM(C3,G3,K3,O3,C31,G31,K31,O31,C59,G59,K59)</f>
        <v>8</v>
      </c>
      <c r="P59" s="110">
        <f>SUM(D3,H3,L3,P3,D31,H31,L31,P31,D59,H59,L59)</f>
        <v>0</v>
      </c>
      <c r="Q59" s="110">
        <f>SUM(E3,I3,M3,Q3,E31,I31,M31,Q31,E59,I59,M59)</f>
        <v>3</v>
      </c>
      <c r="R59" s="111">
        <f>SUM(F3,J3,N3,R3,F31,J31,N31,R31,F59,J59,N59)</f>
        <v>9</v>
      </c>
      <c r="S59" s="112">
        <f>IF(O59=0,0,AVERAGE(P59/O59))</f>
        <v>0</v>
      </c>
      <c r="U59" s="3" t="s">
        <v>296</v>
      </c>
      <c r="V59" s="51" t="s">
        <v>125</v>
      </c>
      <c r="W59" s="113">
        <v>9</v>
      </c>
      <c r="X59" s="113">
        <v>9</v>
      </c>
      <c r="Y59" s="114">
        <v>0</v>
      </c>
      <c r="Z59" s="114" t="s">
        <v>265</v>
      </c>
      <c r="AA59" s="114">
        <v>1.5</v>
      </c>
      <c r="AB59" s="114" t="s">
        <v>260</v>
      </c>
      <c r="AC59" s="113">
        <v>6</v>
      </c>
      <c r="AD59" s="115">
        <v>0</v>
      </c>
    </row>
    <row r="60" spans="1:30" x14ac:dyDescent="0.2">
      <c r="A60" s="50" t="str">
        <f t="shared" si="6"/>
        <v>7</v>
      </c>
      <c r="B60" s="51" t="str">
        <f t="shared" si="7"/>
        <v>Garrick Scott</v>
      </c>
      <c r="C60" s="52"/>
      <c r="D60" s="53"/>
      <c r="E60" s="53"/>
      <c r="F60" s="54"/>
      <c r="G60" s="52"/>
      <c r="H60" s="53"/>
      <c r="I60" s="53"/>
      <c r="J60" s="54"/>
      <c r="K60" s="52"/>
      <c r="L60" s="53"/>
      <c r="M60" s="53"/>
      <c r="N60" s="54"/>
      <c r="O60" s="66">
        <f t="shared" ref="O60:R75" si="8">SUM(C4,G4,K4,O4,C32,G32,K32,O32,C60,G60,K60)</f>
        <v>27</v>
      </c>
      <c r="P60" s="67">
        <f t="shared" si="8"/>
        <v>8</v>
      </c>
      <c r="Q60" s="67">
        <f t="shared" si="8"/>
        <v>13</v>
      </c>
      <c r="R60" s="68">
        <f t="shared" si="8"/>
        <v>2</v>
      </c>
      <c r="S60" s="116">
        <f t="shared" ref="S60:S76" si="9">IF(O60=0,0,AVERAGE(P60/O60))</f>
        <v>0.29629629629629628</v>
      </c>
      <c r="U60" s="3" t="s">
        <v>302</v>
      </c>
      <c r="V60" s="51" t="s">
        <v>126</v>
      </c>
      <c r="W60" s="113">
        <v>2</v>
      </c>
      <c r="X60" s="113">
        <v>2</v>
      </c>
      <c r="Y60" s="114">
        <v>0.29629629629629628</v>
      </c>
      <c r="Z60" s="114" t="s">
        <v>260</v>
      </c>
      <c r="AA60" s="114">
        <v>0.2857142857142857</v>
      </c>
      <c r="AB60" s="114" t="s">
        <v>260</v>
      </c>
      <c r="AC60" s="113">
        <v>7</v>
      </c>
      <c r="AD60" s="115">
        <v>0.29629629629629628</v>
      </c>
    </row>
    <row r="61" spans="1:30" x14ac:dyDescent="0.2">
      <c r="A61" s="50" t="str">
        <f t="shared" si="6"/>
        <v>14</v>
      </c>
      <c r="B61" s="51" t="str">
        <f t="shared" si="7"/>
        <v>Scott Cruce</v>
      </c>
      <c r="C61" s="52"/>
      <c r="D61" s="53"/>
      <c r="E61" s="53"/>
      <c r="F61" s="54"/>
      <c r="G61" s="52"/>
      <c r="H61" s="53"/>
      <c r="I61" s="53"/>
      <c r="J61" s="54"/>
      <c r="K61" s="52"/>
      <c r="L61" s="53"/>
      <c r="M61" s="53"/>
      <c r="N61" s="54"/>
      <c r="O61" s="66">
        <f t="shared" si="8"/>
        <v>11</v>
      </c>
      <c r="P61" s="67">
        <f t="shared" si="8"/>
        <v>1</v>
      </c>
      <c r="Q61" s="67">
        <f t="shared" si="8"/>
        <v>7</v>
      </c>
      <c r="R61" s="68">
        <f t="shared" si="8"/>
        <v>1</v>
      </c>
      <c r="S61" s="116">
        <f t="shared" si="9"/>
        <v>9.0909090909090912E-2</v>
      </c>
      <c r="U61" s="3" t="s">
        <v>331</v>
      </c>
      <c r="V61" s="51" t="s">
        <v>151</v>
      </c>
      <c r="W61" s="113">
        <v>1</v>
      </c>
      <c r="X61" s="113">
        <v>1</v>
      </c>
      <c r="Y61" s="114">
        <v>9.0909090909090912E-2</v>
      </c>
      <c r="Z61" s="114" t="s">
        <v>265</v>
      </c>
      <c r="AA61" s="114">
        <v>0.2</v>
      </c>
      <c r="AB61" s="114" t="s">
        <v>260</v>
      </c>
      <c r="AC61" s="113">
        <v>5</v>
      </c>
      <c r="AD61" s="115">
        <v>0.05</v>
      </c>
    </row>
    <row r="62" spans="1:30" x14ac:dyDescent="0.2">
      <c r="A62" s="50" t="str">
        <f t="shared" si="6"/>
        <v>1</v>
      </c>
      <c r="B62" s="51" t="str">
        <f t="shared" si="7"/>
        <v>Richard Sexton</v>
      </c>
      <c r="C62" s="52"/>
      <c r="D62" s="53"/>
      <c r="E62" s="53"/>
      <c r="F62" s="54"/>
      <c r="G62" s="52"/>
      <c r="H62" s="53"/>
      <c r="I62" s="53"/>
      <c r="J62" s="54"/>
      <c r="K62" s="52"/>
      <c r="L62" s="53"/>
      <c r="M62" s="53"/>
      <c r="N62" s="54"/>
      <c r="O62" s="66">
        <f t="shared" si="8"/>
        <v>18</v>
      </c>
      <c r="P62" s="67">
        <f t="shared" si="8"/>
        <v>0</v>
      </c>
      <c r="Q62" s="67">
        <f t="shared" si="8"/>
        <v>12</v>
      </c>
      <c r="R62" s="68">
        <f t="shared" si="8"/>
        <v>3</v>
      </c>
      <c r="S62" s="116">
        <f t="shared" si="9"/>
        <v>0</v>
      </c>
      <c r="U62" s="3" t="s">
        <v>293</v>
      </c>
      <c r="V62" s="51" t="s">
        <v>101</v>
      </c>
      <c r="W62" s="113">
        <v>3</v>
      </c>
      <c r="X62" s="113">
        <v>3</v>
      </c>
      <c r="Y62" s="114">
        <v>0</v>
      </c>
      <c r="Z62" s="114" t="s">
        <v>265</v>
      </c>
      <c r="AA62" s="114">
        <v>0.5</v>
      </c>
      <c r="AB62" s="114" t="s">
        <v>260</v>
      </c>
      <c r="AC62" s="113">
        <v>6</v>
      </c>
      <c r="AD62" s="115">
        <v>0</v>
      </c>
    </row>
    <row r="63" spans="1:30" x14ac:dyDescent="0.2">
      <c r="A63" s="50" t="str">
        <f t="shared" si="6"/>
        <v>16</v>
      </c>
      <c r="B63" s="51" t="str">
        <f t="shared" si="7"/>
        <v>Jimmie Burnette</v>
      </c>
      <c r="C63" s="52"/>
      <c r="D63" s="53"/>
      <c r="E63" s="53"/>
      <c r="F63" s="54"/>
      <c r="G63" s="52"/>
      <c r="H63" s="53"/>
      <c r="I63" s="53"/>
      <c r="J63" s="54"/>
      <c r="K63" s="52"/>
      <c r="L63" s="53"/>
      <c r="M63" s="53"/>
      <c r="N63" s="54"/>
      <c r="O63" s="66">
        <f t="shared" si="8"/>
        <v>19</v>
      </c>
      <c r="P63" s="67">
        <f t="shared" si="8"/>
        <v>2</v>
      </c>
      <c r="Q63" s="67">
        <f t="shared" si="8"/>
        <v>9</v>
      </c>
      <c r="R63" s="68">
        <f t="shared" si="8"/>
        <v>3</v>
      </c>
      <c r="S63" s="116">
        <f t="shared" si="9"/>
        <v>0.10526315789473684</v>
      </c>
      <c r="U63" s="3" t="s">
        <v>332</v>
      </c>
      <c r="V63" s="51" t="s">
        <v>152</v>
      </c>
      <c r="W63" s="113">
        <v>3</v>
      </c>
      <c r="X63" s="113">
        <v>3</v>
      </c>
      <c r="Y63" s="114">
        <v>0.10526315789473684</v>
      </c>
      <c r="Z63" s="114" t="s">
        <v>265</v>
      </c>
      <c r="AA63" s="114">
        <v>0.6</v>
      </c>
      <c r="AB63" s="114" t="s">
        <v>260</v>
      </c>
      <c r="AC63" s="113">
        <v>5</v>
      </c>
      <c r="AD63" s="115">
        <v>0.1</v>
      </c>
    </row>
    <row r="64" spans="1:30" x14ac:dyDescent="0.2">
      <c r="A64" s="50" t="str">
        <f t="shared" si="6"/>
        <v>8</v>
      </c>
      <c r="B64" s="51" t="str">
        <f t="shared" si="7"/>
        <v>Isaiah Wilcox</v>
      </c>
      <c r="C64" s="52"/>
      <c r="D64" s="53"/>
      <c r="E64" s="53"/>
      <c r="F64" s="54"/>
      <c r="G64" s="52"/>
      <c r="H64" s="53"/>
      <c r="I64" s="53"/>
      <c r="J64" s="54"/>
      <c r="K64" s="52"/>
      <c r="L64" s="53"/>
      <c r="M64" s="53"/>
      <c r="N64" s="54"/>
      <c r="O64" s="66">
        <f t="shared" si="8"/>
        <v>21</v>
      </c>
      <c r="P64" s="67">
        <f t="shared" si="8"/>
        <v>6</v>
      </c>
      <c r="Q64" s="67">
        <f t="shared" si="8"/>
        <v>11</v>
      </c>
      <c r="R64" s="68">
        <f t="shared" si="8"/>
        <v>44</v>
      </c>
      <c r="S64" s="116">
        <f t="shared" si="9"/>
        <v>0.2857142857142857</v>
      </c>
      <c r="U64" s="3" t="s">
        <v>300</v>
      </c>
      <c r="V64" s="51" t="s">
        <v>220</v>
      </c>
      <c r="W64" s="113">
        <v>44</v>
      </c>
      <c r="X64" s="113">
        <v>44</v>
      </c>
      <c r="Y64" s="114">
        <v>0.2857142857142857</v>
      </c>
      <c r="Z64" s="114" t="s">
        <v>260</v>
      </c>
      <c r="AA64" s="114">
        <v>7.333333333333333</v>
      </c>
      <c r="AB64" s="114" t="s">
        <v>260</v>
      </c>
      <c r="AC64" s="113">
        <v>6</v>
      </c>
      <c r="AD64" s="115">
        <v>0.2857142857142857</v>
      </c>
    </row>
    <row r="65" spans="1:30" x14ac:dyDescent="0.2">
      <c r="A65" s="50" t="str">
        <f t="shared" si="6"/>
        <v>12</v>
      </c>
      <c r="B65" s="51" t="str">
        <f t="shared" si="7"/>
        <v>Wilkens Eugene</v>
      </c>
      <c r="C65" s="52"/>
      <c r="D65" s="53"/>
      <c r="E65" s="53"/>
      <c r="F65" s="54"/>
      <c r="G65" s="52"/>
      <c r="H65" s="53"/>
      <c r="I65" s="53"/>
      <c r="J65" s="54"/>
      <c r="K65" s="52"/>
      <c r="L65" s="53"/>
      <c r="M65" s="53"/>
      <c r="N65" s="54"/>
      <c r="O65" s="66">
        <f t="shared" si="8"/>
        <v>19</v>
      </c>
      <c r="P65" s="67">
        <f t="shared" si="8"/>
        <v>1</v>
      </c>
      <c r="Q65" s="67">
        <f t="shared" si="8"/>
        <v>11</v>
      </c>
      <c r="R65" s="68">
        <f t="shared" si="8"/>
        <v>0</v>
      </c>
      <c r="S65" s="116">
        <f t="shared" si="9"/>
        <v>5.2631578947368418E-2</v>
      </c>
      <c r="U65" s="3" t="s">
        <v>333</v>
      </c>
      <c r="V65" s="51" t="s">
        <v>221</v>
      </c>
      <c r="W65" s="113">
        <v>0</v>
      </c>
      <c r="X65" s="113" t="s">
        <v>373</v>
      </c>
      <c r="Y65" s="114">
        <v>5.2631578947368418E-2</v>
      </c>
      <c r="Z65" s="114" t="s">
        <v>265</v>
      </c>
      <c r="AA65" s="114">
        <v>0</v>
      </c>
      <c r="AB65" s="114" t="s">
        <v>260</v>
      </c>
      <c r="AC65" s="113">
        <v>5</v>
      </c>
      <c r="AD65" s="115">
        <v>0.05</v>
      </c>
    </row>
    <row r="66" spans="1:30" x14ac:dyDescent="0.2">
      <c r="A66" s="50" t="str">
        <f t="shared" si="6"/>
        <v>6</v>
      </c>
      <c r="B66" s="51" t="str">
        <f t="shared" si="7"/>
        <v>Jacho Byrd</v>
      </c>
      <c r="C66" s="52"/>
      <c r="D66" s="53"/>
      <c r="E66" s="53"/>
      <c r="F66" s="54"/>
      <c r="G66" s="52"/>
      <c r="H66" s="53"/>
      <c r="I66" s="53"/>
      <c r="J66" s="54"/>
      <c r="K66" s="52"/>
      <c r="L66" s="53"/>
      <c r="M66" s="53"/>
      <c r="N66" s="54"/>
      <c r="O66" s="66">
        <f t="shared" si="8"/>
        <v>7</v>
      </c>
      <c r="P66" s="67">
        <f t="shared" si="8"/>
        <v>0</v>
      </c>
      <c r="Q66" s="67">
        <f t="shared" si="8"/>
        <v>6</v>
      </c>
      <c r="R66" s="68">
        <f t="shared" si="8"/>
        <v>3</v>
      </c>
      <c r="S66" s="116">
        <f t="shared" si="9"/>
        <v>0</v>
      </c>
      <c r="U66" s="3" t="s">
        <v>334</v>
      </c>
      <c r="V66" s="51" t="s">
        <v>222</v>
      </c>
      <c r="W66" s="113">
        <v>3</v>
      </c>
      <c r="X66" s="113">
        <v>3</v>
      </c>
      <c r="Y66" s="114">
        <v>0</v>
      </c>
      <c r="Z66" s="114" t="s">
        <v>265</v>
      </c>
      <c r="AA66" s="114">
        <v>1</v>
      </c>
      <c r="AB66" s="114" t="s">
        <v>288</v>
      </c>
      <c r="AC66" s="113">
        <v>3</v>
      </c>
      <c r="AD66" s="115">
        <v>0</v>
      </c>
    </row>
    <row r="67" spans="1:30" x14ac:dyDescent="0.2">
      <c r="A67" s="50" t="str">
        <f t="shared" si="6"/>
        <v>2</v>
      </c>
      <c r="B67" s="51" t="str">
        <f t="shared" si="7"/>
        <v>Lakeisha Holmes</v>
      </c>
      <c r="C67" s="52"/>
      <c r="D67" s="53"/>
      <c r="E67" s="53"/>
      <c r="F67" s="54"/>
      <c r="G67" s="52"/>
      <c r="H67" s="53"/>
      <c r="I67" s="53"/>
      <c r="J67" s="54"/>
      <c r="K67" s="52"/>
      <c r="L67" s="53"/>
      <c r="M67" s="53"/>
      <c r="N67" s="54"/>
      <c r="O67" s="66">
        <f t="shared" si="8"/>
        <v>10</v>
      </c>
      <c r="P67" s="67">
        <f t="shared" si="8"/>
        <v>0</v>
      </c>
      <c r="Q67" s="67">
        <f t="shared" si="8"/>
        <v>9</v>
      </c>
      <c r="R67" s="68">
        <f t="shared" si="8"/>
        <v>5</v>
      </c>
      <c r="S67" s="116">
        <f t="shared" si="9"/>
        <v>0</v>
      </c>
      <c r="U67" s="3" t="s">
        <v>298</v>
      </c>
      <c r="V67" s="51" t="s">
        <v>201</v>
      </c>
      <c r="W67" s="113">
        <v>5</v>
      </c>
      <c r="X67" s="113">
        <v>5</v>
      </c>
      <c r="Y67" s="114">
        <v>0</v>
      </c>
      <c r="Z67" s="114" t="s">
        <v>265</v>
      </c>
      <c r="AA67" s="114">
        <v>1.25</v>
      </c>
      <c r="AB67" s="114" t="s">
        <v>260</v>
      </c>
      <c r="AC67" s="113">
        <v>4</v>
      </c>
      <c r="AD67" s="115">
        <v>0</v>
      </c>
    </row>
    <row r="68" spans="1:30" x14ac:dyDescent="0.2">
      <c r="A68" s="50" t="str">
        <f t="shared" si="6"/>
        <v>28</v>
      </c>
      <c r="B68" s="51" t="str">
        <f t="shared" si="7"/>
        <v>Darren Sunlligan</v>
      </c>
      <c r="C68" s="52"/>
      <c r="D68" s="53"/>
      <c r="E68" s="53"/>
      <c r="F68" s="54"/>
      <c r="G68" s="52"/>
      <c r="H68" s="53"/>
      <c r="I68" s="53"/>
      <c r="J68" s="54"/>
      <c r="K68" s="52"/>
      <c r="L68" s="53"/>
      <c r="M68" s="53"/>
      <c r="N68" s="54"/>
      <c r="O68" s="66">
        <f t="shared" si="8"/>
        <v>6</v>
      </c>
      <c r="P68" s="67">
        <f t="shared" si="8"/>
        <v>0</v>
      </c>
      <c r="Q68" s="67">
        <f t="shared" si="8"/>
        <v>5</v>
      </c>
      <c r="R68" s="68">
        <f t="shared" si="8"/>
        <v>0</v>
      </c>
      <c r="S68" s="116">
        <f t="shared" si="9"/>
        <v>0</v>
      </c>
      <c r="U68" s="3" t="s">
        <v>335</v>
      </c>
      <c r="V68" s="51" t="s">
        <v>228</v>
      </c>
      <c r="W68" s="113">
        <v>0</v>
      </c>
      <c r="X68" s="113" t="s">
        <v>373</v>
      </c>
      <c r="Y68" s="114">
        <v>0</v>
      </c>
      <c r="Z68" s="114" t="s">
        <v>265</v>
      </c>
      <c r="AA68" s="114">
        <v>0</v>
      </c>
      <c r="AB68" s="114" t="s">
        <v>288</v>
      </c>
      <c r="AC68" s="113">
        <v>2</v>
      </c>
      <c r="AD68" s="115">
        <v>0</v>
      </c>
    </row>
    <row r="69" spans="1:30" x14ac:dyDescent="0.2">
      <c r="A69" s="50" t="str">
        <f t="shared" si="6"/>
        <v>5</v>
      </c>
      <c r="B69" s="51" t="str">
        <f t="shared" si="7"/>
        <v>Sam Hogle</v>
      </c>
      <c r="C69" s="52"/>
      <c r="D69" s="53"/>
      <c r="E69" s="53"/>
      <c r="F69" s="54"/>
      <c r="G69" s="52"/>
      <c r="H69" s="53"/>
      <c r="I69" s="53"/>
      <c r="J69" s="54"/>
      <c r="K69" s="52"/>
      <c r="L69" s="53"/>
      <c r="M69" s="53"/>
      <c r="N69" s="54"/>
      <c r="O69" s="66">
        <f t="shared" si="8"/>
        <v>7</v>
      </c>
      <c r="P69" s="67">
        <f t="shared" si="8"/>
        <v>1</v>
      </c>
      <c r="Q69" s="67">
        <f t="shared" si="8"/>
        <v>2</v>
      </c>
      <c r="R69" s="68">
        <f t="shared" si="8"/>
        <v>1</v>
      </c>
      <c r="S69" s="116">
        <f t="shared" si="9"/>
        <v>0.14285714285714285</v>
      </c>
      <c r="U69" s="3" t="s">
        <v>303</v>
      </c>
      <c r="V69" s="51" t="s">
        <v>127</v>
      </c>
      <c r="W69" s="113">
        <v>1</v>
      </c>
      <c r="X69" s="113">
        <v>1</v>
      </c>
      <c r="Y69" s="114">
        <v>0.14285714285714285</v>
      </c>
      <c r="Z69" s="114" t="s">
        <v>265</v>
      </c>
      <c r="AA69" s="114">
        <v>0.33333333333333331</v>
      </c>
      <c r="AB69" s="114" t="s">
        <v>288</v>
      </c>
      <c r="AC69" s="113">
        <v>3</v>
      </c>
      <c r="AD69" s="115">
        <v>0.05</v>
      </c>
    </row>
    <row r="70" spans="1:30" x14ac:dyDescent="0.2">
      <c r="A70" s="50">
        <f t="shared" si="6"/>
        <v>0</v>
      </c>
      <c r="B70" s="51">
        <f t="shared" si="7"/>
        <v>0</v>
      </c>
      <c r="C70" s="52"/>
      <c r="D70" s="53"/>
      <c r="E70" s="53"/>
      <c r="F70" s="54"/>
      <c r="G70" s="52"/>
      <c r="H70" s="53"/>
      <c r="I70" s="53"/>
      <c r="J70" s="54"/>
      <c r="K70" s="52"/>
      <c r="L70" s="53"/>
      <c r="M70" s="53"/>
      <c r="N70" s="54"/>
      <c r="O70" s="117">
        <f t="shared" si="8"/>
        <v>0</v>
      </c>
      <c r="P70" s="118">
        <f t="shared" si="8"/>
        <v>0</v>
      </c>
      <c r="Q70" s="118">
        <f t="shared" si="8"/>
        <v>0</v>
      </c>
      <c r="R70" s="119">
        <f t="shared" si="8"/>
        <v>0</v>
      </c>
      <c r="S70" s="116">
        <f t="shared" si="9"/>
        <v>0</v>
      </c>
      <c r="U70" s="3">
        <v>0</v>
      </c>
      <c r="V70" s="51">
        <v>0</v>
      </c>
      <c r="W70" s="113">
        <v>0</v>
      </c>
      <c r="X70" s="113" t="s">
        <v>373</v>
      </c>
      <c r="Y70" s="114">
        <v>0</v>
      </c>
      <c r="Z70" s="114" t="s">
        <v>265</v>
      </c>
      <c r="AA70" s="114">
        <v>0</v>
      </c>
      <c r="AB70" s="114" t="s">
        <v>288</v>
      </c>
      <c r="AC70" s="113">
        <v>0</v>
      </c>
      <c r="AD70" s="115">
        <v>0</v>
      </c>
    </row>
    <row r="71" spans="1:30" x14ac:dyDescent="0.2">
      <c r="A71" s="50">
        <f t="shared" si="6"/>
        <v>0</v>
      </c>
      <c r="B71" s="51">
        <f t="shared" si="7"/>
        <v>0</v>
      </c>
      <c r="C71" s="52"/>
      <c r="D71" s="53"/>
      <c r="E71" s="53"/>
      <c r="F71" s="54"/>
      <c r="G71" s="52"/>
      <c r="H71" s="53"/>
      <c r="I71" s="53"/>
      <c r="J71" s="54"/>
      <c r="K71" s="52"/>
      <c r="L71" s="53"/>
      <c r="M71" s="53"/>
      <c r="N71" s="89"/>
      <c r="O71" s="66">
        <f t="shared" si="8"/>
        <v>0</v>
      </c>
      <c r="P71" s="67">
        <f t="shared" si="8"/>
        <v>0</v>
      </c>
      <c r="Q71" s="67">
        <f t="shared" si="8"/>
        <v>0</v>
      </c>
      <c r="R71" s="68">
        <f t="shared" si="8"/>
        <v>0</v>
      </c>
      <c r="S71" s="116">
        <f t="shared" si="9"/>
        <v>0</v>
      </c>
      <c r="U71" s="3">
        <v>0</v>
      </c>
      <c r="V71" s="51">
        <v>0</v>
      </c>
      <c r="W71" s="113">
        <v>0</v>
      </c>
      <c r="X71" s="113" t="s">
        <v>373</v>
      </c>
      <c r="Y71" s="114">
        <v>0</v>
      </c>
      <c r="Z71" s="114" t="s">
        <v>265</v>
      </c>
      <c r="AA71" s="114">
        <v>0</v>
      </c>
      <c r="AB71" s="114" t="s">
        <v>288</v>
      </c>
      <c r="AC71" s="113">
        <v>0</v>
      </c>
      <c r="AD71" s="115">
        <v>0</v>
      </c>
    </row>
    <row r="72" spans="1:30" x14ac:dyDescent="0.2">
      <c r="A72" s="50">
        <f t="shared" si="6"/>
        <v>0</v>
      </c>
      <c r="B72" s="51">
        <f t="shared" si="7"/>
        <v>0</v>
      </c>
      <c r="C72" s="52"/>
      <c r="D72" s="53"/>
      <c r="E72" s="53"/>
      <c r="F72" s="54"/>
      <c r="G72" s="52"/>
      <c r="H72" s="53"/>
      <c r="I72" s="53"/>
      <c r="J72" s="54"/>
      <c r="K72" s="52"/>
      <c r="L72" s="53"/>
      <c r="M72" s="53"/>
      <c r="N72" s="89"/>
      <c r="O72" s="66">
        <f t="shared" si="8"/>
        <v>0</v>
      </c>
      <c r="P72" s="67">
        <f t="shared" si="8"/>
        <v>0</v>
      </c>
      <c r="Q72" s="67">
        <f t="shared" si="8"/>
        <v>0</v>
      </c>
      <c r="R72" s="68">
        <f t="shared" si="8"/>
        <v>0</v>
      </c>
      <c r="S72" s="116">
        <f t="shared" si="9"/>
        <v>0</v>
      </c>
      <c r="U72" s="3">
        <v>0</v>
      </c>
      <c r="V72" s="51">
        <v>0</v>
      </c>
      <c r="W72" s="113">
        <v>0</v>
      </c>
      <c r="X72" s="113" t="s">
        <v>373</v>
      </c>
      <c r="Y72" s="114">
        <v>0</v>
      </c>
      <c r="Z72" s="114" t="s">
        <v>265</v>
      </c>
      <c r="AA72" s="114">
        <v>0</v>
      </c>
      <c r="AB72" s="114" t="s">
        <v>288</v>
      </c>
      <c r="AC72" s="113">
        <v>0</v>
      </c>
      <c r="AD72" s="115">
        <v>0</v>
      </c>
    </row>
    <row r="73" spans="1:30" x14ac:dyDescent="0.2">
      <c r="A73" s="50">
        <f t="shared" si="6"/>
        <v>0</v>
      </c>
      <c r="B73" s="51">
        <f t="shared" si="7"/>
        <v>0</v>
      </c>
      <c r="C73" s="52"/>
      <c r="D73" s="53"/>
      <c r="E73" s="53"/>
      <c r="F73" s="54"/>
      <c r="G73" s="52"/>
      <c r="H73" s="53"/>
      <c r="I73" s="53"/>
      <c r="J73" s="54"/>
      <c r="K73" s="52"/>
      <c r="L73" s="53"/>
      <c r="M73" s="53"/>
      <c r="N73" s="54"/>
      <c r="O73" s="66">
        <f t="shared" si="8"/>
        <v>0</v>
      </c>
      <c r="P73" s="67">
        <f t="shared" si="8"/>
        <v>0</v>
      </c>
      <c r="Q73" s="67">
        <f t="shared" si="8"/>
        <v>0</v>
      </c>
      <c r="R73" s="68">
        <f t="shared" si="8"/>
        <v>0</v>
      </c>
      <c r="S73" s="116">
        <f t="shared" si="9"/>
        <v>0</v>
      </c>
      <c r="U73" s="3">
        <v>0</v>
      </c>
      <c r="V73" s="51">
        <v>0</v>
      </c>
      <c r="W73" s="113">
        <v>0</v>
      </c>
      <c r="X73" s="113" t="s">
        <v>373</v>
      </c>
      <c r="Y73" s="114">
        <v>0</v>
      </c>
      <c r="Z73" s="114" t="s">
        <v>265</v>
      </c>
      <c r="AA73" s="114">
        <v>0</v>
      </c>
      <c r="AB73" s="114" t="s">
        <v>288</v>
      </c>
      <c r="AC73" s="113">
        <v>0</v>
      </c>
      <c r="AD73" s="115">
        <v>0</v>
      </c>
    </row>
    <row r="74" spans="1:30" x14ac:dyDescent="0.2">
      <c r="A74" s="50">
        <f t="shared" si="6"/>
        <v>0</v>
      </c>
      <c r="B74" s="51">
        <f t="shared" si="7"/>
        <v>0</v>
      </c>
      <c r="C74" s="120"/>
      <c r="D74" s="121"/>
      <c r="E74" s="121"/>
      <c r="F74" s="122"/>
      <c r="G74" s="120"/>
      <c r="H74" s="121"/>
      <c r="I74" s="121"/>
      <c r="J74" s="122"/>
      <c r="K74" s="120"/>
      <c r="L74" s="121"/>
      <c r="M74" s="121"/>
      <c r="N74" s="122"/>
      <c r="O74" s="66">
        <f t="shared" si="8"/>
        <v>0</v>
      </c>
      <c r="P74" s="67">
        <f t="shared" si="8"/>
        <v>0</v>
      </c>
      <c r="Q74" s="67">
        <f t="shared" si="8"/>
        <v>0</v>
      </c>
      <c r="R74" s="68">
        <f t="shared" si="8"/>
        <v>0</v>
      </c>
      <c r="S74" s="116">
        <f t="shared" si="9"/>
        <v>0</v>
      </c>
      <c r="U74" s="3">
        <v>0</v>
      </c>
      <c r="V74" s="51">
        <v>0</v>
      </c>
      <c r="W74" s="113">
        <v>0</v>
      </c>
      <c r="X74" s="113" t="s">
        <v>373</v>
      </c>
      <c r="Y74" s="114">
        <v>0</v>
      </c>
      <c r="Z74" s="114" t="s">
        <v>265</v>
      </c>
      <c r="AA74" s="114">
        <v>0</v>
      </c>
      <c r="AB74" s="114" t="s">
        <v>288</v>
      </c>
      <c r="AC74" s="113">
        <v>0</v>
      </c>
      <c r="AD74" s="115">
        <v>0</v>
      </c>
    </row>
    <row r="75" spans="1:30" x14ac:dyDescent="0.2">
      <c r="A75" s="50">
        <f t="shared" si="6"/>
        <v>0</v>
      </c>
      <c r="B75" s="51">
        <f t="shared" si="7"/>
        <v>0</v>
      </c>
      <c r="C75" s="52"/>
      <c r="D75" s="53"/>
      <c r="E75" s="53"/>
      <c r="F75" s="54"/>
      <c r="G75" s="52"/>
      <c r="H75" s="53"/>
      <c r="I75" s="53"/>
      <c r="J75" s="54"/>
      <c r="K75" s="52"/>
      <c r="L75" s="53"/>
      <c r="M75" s="53"/>
      <c r="N75" s="89"/>
      <c r="O75" s="66">
        <f t="shared" si="8"/>
        <v>0</v>
      </c>
      <c r="P75" s="67">
        <f t="shared" si="8"/>
        <v>0</v>
      </c>
      <c r="Q75" s="67">
        <f t="shared" si="8"/>
        <v>0</v>
      </c>
      <c r="R75" s="68">
        <f t="shared" si="8"/>
        <v>0</v>
      </c>
      <c r="S75" s="116">
        <f t="shared" si="9"/>
        <v>0</v>
      </c>
      <c r="U75" s="3">
        <v>0</v>
      </c>
      <c r="V75" s="51">
        <v>0</v>
      </c>
      <c r="W75" s="113">
        <v>0</v>
      </c>
      <c r="X75" s="113" t="s">
        <v>373</v>
      </c>
      <c r="Y75" s="114">
        <v>0</v>
      </c>
      <c r="Z75" s="114" t="s">
        <v>265</v>
      </c>
      <c r="AA75" s="114">
        <v>0</v>
      </c>
      <c r="AB75" s="114" t="s">
        <v>288</v>
      </c>
      <c r="AC75" s="113">
        <v>0</v>
      </c>
      <c r="AD75" s="115">
        <v>0</v>
      </c>
    </row>
    <row r="76" spans="1:30" x14ac:dyDescent="0.2">
      <c r="A76" s="50">
        <f t="shared" si="6"/>
        <v>0</v>
      </c>
      <c r="B76" s="51">
        <f t="shared" si="7"/>
        <v>0</v>
      </c>
      <c r="C76" s="52"/>
      <c r="D76" s="53"/>
      <c r="E76" s="53"/>
      <c r="F76" s="54"/>
      <c r="G76" s="52"/>
      <c r="H76" s="53"/>
      <c r="I76" s="53"/>
      <c r="J76" s="54"/>
      <c r="K76" s="52"/>
      <c r="L76" s="53"/>
      <c r="M76" s="53"/>
      <c r="N76" s="89"/>
      <c r="O76" s="66">
        <f t="shared" ref="O76:R76" si="10">SUM(C20,G20,K20,O20,C48,G48,K48,O48,C76,G76,K76)</f>
        <v>0</v>
      </c>
      <c r="P76" s="67">
        <f t="shared" si="10"/>
        <v>0</v>
      </c>
      <c r="Q76" s="67">
        <f t="shared" si="10"/>
        <v>0</v>
      </c>
      <c r="R76" s="68">
        <f t="shared" si="10"/>
        <v>0</v>
      </c>
      <c r="S76" s="116">
        <f t="shared" si="9"/>
        <v>0</v>
      </c>
      <c r="U76" s="3">
        <v>0</v>
      </c>
      <c r="V76" s="51">
        <v>0</v>
      </c>
      <c r="W76" s="113">
        <v>0</v>
      </c>
      <c r="X76" s="113" t="s">
        <v>373</v>
      </c>
      <c r="Y76" s="114">
        <v>0</v>
      </c>
      <c r="Z76" s="114" t="s">
        <v>265</v>
      </c>
      <c r="AA76" s="114">
        <v>0</v>
      </c>
      <c r="AB76" s="114" t="s">
        <v>288</v>
      </c>
      <c r="AC76" s="113">
        <v>0</v>
      </c>
      <c r="AD76" s="115">
        <v>0</v>
      </c>
    </row>
    <row r="77" spans="1:30" ht="13.5" thickBot="1" x14ac:dyDescent="0.25">
      <c r="A77" s="50"/>
      <c r="B77" s="56"/>
      <c r="C77" s="57"/>
      <c r="D77" s="58"/>
      <c r="E77" s="58"/>
      <c r="F77" s="59"/>
      <c r="G77" s="57"/>
      <c r="H77" s="58"/>
      <c r="I77" s="58"/>
      <c r="J77" s="59"/>
      <c r="K77" s="57"/>
      <c r="L77" s="58"/>
      <c r="M77" s="58"/>
      <c r="N77" s="92"/>
      <c r="O77" s="123"/>
      <c r="P77" s="124"/>
      <c r="Q77" s="124"/>
      <c r="R77" s="125"/>
      <c r="S77" s="126"/>
      <c r="V77" s="127"/>
      <c r="W77" s="128"/>
      <c r="X77" s="128"/>
      <c r="Y77" s="129"/>
      <c r="Z77" s="129"/>
      <c r="AA77" s="129"/>
      <c r="AB77" s="129"/>
      <c r="AC77" s="130"/>
    </row>
    <row r="78" spans="1:30" x14ac:dyDescent="0.2">
      <c r="A78" s="1" t="s">
        <v>4</v>
      </c>
      <c r="B78" s="131" t="str">
        <f>B50</f>
        <v>Greg Hogle</v>
      </c>
      <c r="C78" s="61"/>
      <c r="D78" s="62"/>
      <c r="E78" s="62"/>
      <c r="F78" s="63"/>
      <c r="G78" s="132"/>
      <c r="H78" s="133"/>
      <c r="I78" s="133"/>
      <c r="J78" s="134"/>
      <c r="K78" s="132"/>
      <c r="L78" s="133"/>
      <c r="M78" s="133"/>
      <c r="N78" s="134"/>
      <c r="O78" s="73">
        <f t="shared" ref="O78:Q81" si="11">SUM(C22,G22,K22,O22,C50,G50,K50,O50,C78,G78,K78)</f>
        <v>153</v>
      </c>
      <c r="P78" s="62">
        <f t="shared" si="11"/>
        <v>19</v>
      </c>
      <c r="Q78" s="135">
        <f t="shared" si="11"/>
        <v>88</v>
      </c>
      <c r="R78" s="136"/>
      <c r="S78" s="137">
        <f>SUM(Q78/O78)</f>
        <v>0.57516339869281041</v>
      </c>
      <c r="V78" s="67" t="s">
        <v>319</v>
      </c>
      <c r="W78" s="113">
        <v>71</v>
      </c>
      <c r="X78" s="113">
        <v>71</v>
      </c>
      <c r="Y78" s="130"/>
      <c r="Z78" s="130"/>
      <c r="AA78" s="130"/>
      <c r="AB78" s="130"/>
      <c r="AC78" s="39"/>
    </row>
    <row r="79" spans="1:30" x14ac:dyDescent="0.2">
      <c r="A79" s="28"/>
      <c r="B79" s="138">
        <f>B51</f>
        <v>0</v>
      </c>
      <c r="C79" s="66"/>
      <c r="D79" s="67"/>
      <c r="E79" s="67"/>
      <c r="F79" s="68"/>
      <c r="G79" s="52"/>
      <c r="H79" s="53"/>
      <c r="I79" s="53"/>
      <c r="J79" s="54"/>
      <c r="K79" s="52"/>
      <c r="L79" s="53"/>
      <c r="M79" s="53"/>
      <c r="N79" s="54"/>
      <c r="O79" s="66">
        <f t="shared" si="11"/>
        <v>0</v>
      </c>
      <c r="P79" s="67">
        <f t="shared" si="11"/>
        <v>0</v>
      </c>
      <c r="Q79" s="67">
        <f t="shared" si="11"/>
        <v>0</v>
      </c>
      <c r="R79" s="68"/>
      <c r="S79" s="139" t="e">
        <f>SUM(Q79/O79)</f>
        <v>#DIV/0!</v>
      </c>
      <c r="V79" s="40" t="s">
        <v>320</v>
      </c>
      <c r="W79" s="39"/>
      <c r="X79" s="39"/>
      <c r="Y79" s="140">
        <v>0.29629629629629628</v>
      </c>
      <c r="Z79" s="140"/>
      <c r="AA79" s="140">
        <v>7.333333333333333</v>
      </c>
      <c r="AB79" s="140"/>
      <c r="AC79" s="39"/>
    </row>
    <row r="80" spans="1:30" x14ac:dyDescent="0.2">
      <c r="A80" s="28"/>
      <c r="B80" s="138">
        <f>B52</f>
        <v>0</v>
      </c>
      <c r="C80" s="52"/>
      <c r="D80" s="53"/>
      <c r="E80" s="53"/>
      <c r="F80" s="54"/>
      <c r="G80" s="52"/>
      <c r="H80" s="53"/>
      <c r="I80" s="53"/>
      <c r="J80" s="54"/>
      <c r="K80" s="52"/>
      <c r="L80" s="53"/>
      <c r="M80" s="53"/>
      <c r="N80" s="54"/>
      <c r="O80" s="66">
        <f t="shared" si="11"/>
        <v>0</v>
      </c>
      <c r="P80" s="67">
        <f t="shared" si="11"/>
        <v>0</v>
      </c>
      <c r="Q80" s="67">
        <f t="shared" si="11"/>
        <v>0</v>
      </c>
      <c r="R80" s="68"/>
      <c r="S80" s="139" t="e">
        <f>SUM(Q80/O80)</f>
        <v>#DIV/0!</v>
      </c>
      <c r="V80" s="40"/>
      <c r="W80" s="39"/>
      <c r="X80" s="39"/>
      <c r="Y80" s="140"/>
      <c r="Z80" s="140"/>
      <c r="AA80" s="140"/>
      <c r="AB80" s="140"/>
      <c r="AC80" s="39"/>
    </row>
    <row r="81" spans="1:29" ht="13.5" thickBot="1" x14ac:dyDescent="0.25">
      <c r="A81" s="28"/>
      <c r="B81" s="138">
        <f>B53</f>
        <v>0</v>
      </c>
      <c r="C81" s="141"/>
      <c r="D81" s="142"/>
      <c r="E81" s="142"/>
      <c r="F81" s="143"/>
      <c r="G81" s="141"/>
      <c r="H81" s="142"/>
      <c r="I81" s="142"/>
      <c r="J81" s="143"/>
      <c r="K81" s="141"/>
      <c r="L81" s="142"/>
      <c r="M81" s="142"/>
      <c r="N81" s="143"/>
      <c r="O81" s="144">
        <f t="shared" si="11"/>
        <v>0</v>
      </c>
      <c r="P81" s="145">
        <f t="shared" si="11"/>
        <v>0</v>
      </c>
      <c r="Q81" s="145">
        <f t="shared" si="11"/>
        <v>0</v>
      </c>
      <c r="R81" s="146"/>
      <c r="S81" s="147" t="e">
        <f>SUM(Q81/O81)</f>
        <v>#DIV/0!</v>
      </c>
      <c r="V81" s="40"/>
      <c r="W81" s="39"/>
      <c r="X81" s="39"/>
      <c r="Y81" s="140"/>
      <c r="Z81" s="140"/>
      <c r="AA81" s="140"/>
      <c r="AB81" s="140"/>
      <c r="AC81" s="39"/>
    </row>
    <row r="82" spans="1:29" ht="13.5" thickBot="1" x14ac:dyDescent="0.25">
      <c r="A82" s="1"/>
      <c r="B82" s="69" t="s">
        <v>304</v>
      </c>
      <c r="C82" s="70">
        <f t="shared" ref="C82:R82" si="12">SUM(C59:C76)</f>
        <v>0</v>
      </c>
      <c r="D82" s="70">
        <f t="shared" si="12"/>
        <v>0</v>
      </c>
      <c r="E82" s="70">
        <f t="shared" si="12"/>
        <v>0</v>
      </c>
      <c r="F82" s="70">
        <f t="shared" si="12"/>
        <v>0</v>
      </c>
      <c r="G82" s="70">
        <f t="shared" si="12"/>
        <v>0</v>
      </c>
      <c r="H82" s="70">
        <f t="shared" si="12"/>
        <v>0</v>
      </c>
      <c r="I82" s="70">
        <f t="shared" si="12"/>
        <v>0</v>
      </c>
      <c r="J82" s="70">
        <f t="shared" si="12"/>
        <v>0</v>
      </c>
      <c r="K82" s="70">
        <f t="shared" si="12"/>
        <v>0</v>
      </c>
      <c r="L82" s="70">
        <f t="shared" si="12"/>
        <v>0</v>
      </c>
      <c r="M82" s="70">
        <f t="shared" si="12"/>
        <v>0</v>
      </c>
      <c r="N82" s="70">
        <f t="shared" si="12"/>
        <v>0</v>
      </c>
      <c r="O82" s="70">
        <f t="shared" si="12"/>
        <v>153</v>
      </c>
      <c r="P82" s="70">
        <f t="shared" si="12"/>
        <v>19</v>
      </c>
      <c r="Q82" s="70">
        <f t="shared" si="12"/>
        <v>88</v>
      </c>
      <c r="R82" s="70">
        <f t="shared" si="12"/>
        <v>71</v>
      </c>
      <c r="S82" s="148">
        <f>AVERAGE(P82/O82)</f>
        <v>0.12418300653594772</v>
      </c>
      <c r="Y82" s="39"/>
      <c r="Z82" s="39"/>
    </row>
    <row r="83" spans="1:29" ht="13.5" thickBot="1" x14ac:dyDescent="0.25">
      <c r="A83" s="1"/>
      <c r="B83" s="69" t="s">
        <v>305</v>
      </c>
      <c r="C83" s="70">
        <f>SUM(O55,C82)</f>
        <v>153</v>
      </c>
      <c r="D83" s="70">
        <f>SUM(P55,D82)</f>
        <v>19</v>
      </c>
      <c r="E83" s="70">
        <f>SUM(Q55,E82)</f>
        <v>88</v>
      </c>
      <c r="F83" s="70">
        <f>SUM(R55,F82)</f>
        <v>71</v>
      </c>
      <c r="G83" s="70">
        <f t="shared" ref="G83:M83" si="13">SUM(C83,G82)</f>
        <v>153</v>
      </c>
      <c r="H83" s="70">
        <f t="shared" si="13"/>
        <v>19</v>
      </c>
      <c r="I83" s="70">
        <f t="shared" si="13"/>
        <v>88</v>
      </c>
      <c r="J83" s="70">
        <f t="shared" si="13"/>
        <v>71</v>
      </c>
      <c r="K83" s="70">
        <f t="shared" si="13"/>
        <v>153</v>
      </c>
      <c r="L83" s="70">
        <f t="shared" si="13"/>
        <v>19</v>
      </c>
      <c r="M83" s="70">
        <f t="shared" si="13"/>
        <v>88</v>
      </c>
      <c r="N83" s="70">
        <f>SUM(AA27,N82)</f>
        <v>0</v>
      </c>
      <c r="O83" s="149"/>
      <c r="P83" s="150"/>
      <c r="Q83" s="150"/>
      <c r="R83" s="150"/>
      <c r="S83" s="151"/>
      <c r="Y83" s="39"/>
      <c r="Z83" s="39"/>
      <c r="AC83" s="39"/>
    </row>
    <row r="84" spans="1:29" ht="13.5" thickBot="1" x14ac:dyDescent="0.25">
      <c r="B84" s="101" t="s">
        <v>306</v>
      </c>
      <c r="C84" s="152"/>
      <c r="D84" s="153"/>
      <c r="E84" s="153"/>
      <c r="F84" s="154"/>
      <c r="G84" s="152"/>
      <c r="H84" s="153"/>
      <c r="I84" s="153"/>
      <c r="J84" s="154"/>
      <c r="K84" s="152"/>
      <c r="L84" s="153"/>
      <c r="M84" s="153"/>
      <c r="N84" s="154"/>
      <c r="O84" s="152"/>
      <c r="P84" s="153"/>
      <c r="Q84" s="153">
        <f>SUM(E28,I28,M28,Q28,E56,I56,M56,Q56,E84,I84,M84)</f>
        <v>0</v>
      </c>
      <c r="R84" s="154"/>
      <c r="S84" s="24">
        <f>1-(P82/(O82-Q82))</f>
        <v>0.70769230769230762</v>
      </c>
      <c r="V84" s="190" t="s">
        <v>321</v>
      </c>
      <c r="W84" s="191"/>
      <c r="X84" s="192"/>
      <c r="Y84" s="39"/>
      <c r="Z84" s="39"/>
      <c r="AA84" s="155" t="s">
        <v>322</v>
      </c>
      <c r="AB84" s="155"/>
      <c r="AC84" s="39"/>
    </row>
    <row r="85" spans="1:29" x14ac:dyDescent="0.2">
      <c r="V85" s="156" t="s">
        <v>323</v>
      </c>
      <c r="W85" s="130"/>
      <c r="X85" s="157"/>
      <c r="Y85" s="39"/>
      <c r="Z85" s="39"/>
      <c r="AA85" s="155" t="s">
        <v>324</v>
      </c>
      <c r="AB85" s="155"/>
      <c r="AC85" s="39"/>
    </row>
    <row r="86" spans="1:29" x14ac:dyDescent="0.2">
      <c r="A86" s="40" t="s">
        <v>325</v>
      </c>
      <c r="C86" s="53">
        <f>MAX(AC59:AC76)</f>
        <v>7</v>
      </c>
      <c r="E86" s="155" t="s">
        <v>326</v>
      </c>
      <c r="V86" s="156" t="s">
        <v>327</v>
      </c>
      <c r="W86" s="130" t="s">
        <v>276</v>
      </c>
      <c r="X86" s="158">
        <v>0.42483660130718959</v>
      </c>
      <c r="Y86" s="39" t="s">
        <v>260</v>
      </c>
      <c r="Z86" s="39"/>
      <c r="AA86" s="155" t="s">
        <v>328</v>
      </c>
      <c r="AB86" s="155"/>
      <c r="AC86" s="39"/>
    </row>
    <row r="87" spans="1:29" x14ac:dyDescent="0.2">
      <c r="E87" s="155"/>
      <c r="V87" s="156" t="s">
        <v>327</v>
      </c>
      <c r="W87" s="130">
        <v>0</v>
      </c>
      <c r="X87" s="159" t="e">
        <v>#DIV/0!</v>
      </c>
      <c r="Y87" s="39" t="s">
        <v>279</v>
      </c>
      <c r="Z87" s="39"/>
      <c r="AA87" s="39"/>
      <c r="AB87" s="39"/>
      <c r="AC87" s="39"/>
    </row>
    <row r="88" spans="1:29" x14ac:dyDescent="0.2">
      <c r="V88" s="156" t="s">
        <v>327</v>
      </c>
      <c r="W88" s="130">
        <v>0</v>
      </c>
      <c r="X88" s="159" t="e">
        <v>#DIV/0!</v>
      </c>
      <c r="Y88" s="39" t="s">
        <v>279</v>
      </c>
    </row>
    <row r="89" spans="1:29" x14ac:dyDescent="0.2">
      <c r="V89" s="160" t="s">
        <v>327</v>
      </c>
      <c r="W89" s="161">
        <v>0</v>
      </c>
      <c r="X89" s="162" t="e">
        <v>#DIV/0!</v>
      </c>
      <c r="Y89" s="39" t="s">
        <v>279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107" priority="5" stopIfTrue="1" operator="equal">
      <formula>$Y$79</formula>
    </cfRule>
  </conditionalFormatting>
  <conditionalFormatting sqref="AA59:AB74 AA77:AB77">
    <cfRule type="cellIs" dxfId="106" priority="6" stopIfTrue="1" operator="equal">
      <formula>$AA$79</formula>
    </cfRule>
  </conditionalFormatting>
  <conditionalFormatting sqref="Y75:Z75">
    <cfRule type="cellIs" dxfId="105" priority="3" stopIfTrue="1" operator="equal">
      <formula>$Y$79</formula>
    </cfRule>
  </conditionalFormatting>
  <conditionalFormatting sqref="AA75:AB75">
    <cfRule type="cellIs" dxfId="104" priority="4" stopIfTrue="1" operator="equal">
      <formula>$AA$79</formula>
    </cfRule>
  </conditionalFormatting>
  <conditionalFormatting sqref="Y76:Z76">
    <cfRule type="cellIs" dxfId="103" priority="1" stopIfTrue="1" operator="equal">
      <formula>$Y$79</formula>
    </cfRule>
  </conditionalFormatting>
  <conditionalFormatting sqref="AA76:AB76">
    <cfRule type="cellIs" dxfId="102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J200"/>
  <sheetViews>
    <sheetView zoomScaleNormal="100" workbookViewId="0"/>
  </sheetViews>
  <sheetFormatPr defaultRowHeight="12.75" x14ac:dyDescent="0.2"/>
  <cols>
    <col min="1" max="1" width="22.28515625" style="10" bestFit="1" customWidth="1"/>
    <col min="2" max="2" width="19" style="10" bestFit="1" customWidth="1"/>
    <col min="3" max="3" width="5" style="14" customWidth="1"/>
    <col min="4" max="7" width="4.7109375" style="10" customWidth="1"/>
    <col min="8" max="8" width="6.42578125" style="15" bestFit="1" customWidth="1"/>
    <col min="9" max="10" width="7.7109375" style="10" bestFit="1" customWidth="1"/>
    <col min="11" max="16384" width="9.140625" style="10"/>
  </cols>
  <sheetData>
    <row r="1" spans="1:10" x14ac:dyDescent="0.2">
      <c r="A1" s="10" t="s">
        <v>36</v>
      </c>
      <c r="B1" s="10" t="s">
        <v>36</v>
      </c>
      <c r="C1" s="10" t="s">
        <v>36</v>
      </c>
      <c r="D1" s="10" t="s">
        <v>36</v>
      </c>
      <c r="E1" s="10" t="s">
        <v>36</v>
      </c>
      <c r="F1" s="10" t="s">
        <v>36</v>
      </c>
      <c r="G1" s="10" t="s">
        <v>36</v>
      </c>
      <c r="H1" s="10" t="s">
        <v>36</v>
      </c>
      <c r="I1" s="10" t="s">
        <v>36</v>
      </c>
      <c r="J1" s="10" t="s">
        <v>36</v>
      </c>
    </row>
    <row r="2" spans="1:10" x14ac:dyDescent="0.2">
      <c r="A2" s="7" t="s">
        <v>7</v>
      </c>
      <c r="B2" s="7" t="s">
        <v>5</v>
      </c>
      <c r="C2" s="8" t="s">
        <v>10</v>
      </c>
      <c r="D2" s="22" t="s">
        <v>0</v>
      </c>
      <c r="E2" s="9" t="s">
        <v>1</v>
      </c>
      <c r="F2" s="22" t="s">
        <v>2</v>
      </c>
      <c r="G2" s="9" t="s">
        <v>3</v>
      </c>
      <c r="H2" s="22" t="s">
        <v>11</v>
      </c>
      <c r="I2" s="22" t="s">
        <v>233</v>
      </c>
      <c r="J2" s="29" t="s">
        <v>12</v>
      </c>
    </row>
    <row r="3" spans="1:10" x14ac:dyDescent="0.2">
      <c r="A3" s="17" t="s">
        <v>112</v>
      </c>
      <c r="B3" s="25" t="s">
        <v>72</v>
      </c>
      <c r="C3" s="18">
        <v>7</v>
      </c>
      <c r="D3" s="20">
        <v>24</v>
      </c>
      <c r="E3" s="12">
        <v>0</v>
      </c>
      <c r="F3" s="21">
        <v>14</v>
      </c>
      <c r="G3" s="12">
        <v>1</v>
      </c>
      <c r="H3" s="23">
        <f t="shared" ref="H3" si="0">IF(D3=0,0,E3/D3)</f>
        <v>0</v>
      </c>
      <c r="I3" s="23">
        <f>IF(D3=0,0,F3/D3)</f>
        <v>0.58333333333333337</v>
      </c>
      <c r="J3" s="13">
        <f t="shared" ref="J3" si="1">G3/C3</f>
        <v>0.14285714285714285</v>
      </c>
    </row>
    <row r="4" spans="1:10" x14ac:dyDescent="0.2">
      <c r="A4" s="17" t="s">
        <v>112</v>
      </c>
      <c r="B4" s="16" t="s">
        <v>219</v>
      </c>
      <c r="C4" s="18">
        <v>7</v>
      </c>
      <c r="D4" s="16">
        <v>23</v>
      </c>
      <c r="E4" s="15">
        <v>3</v>
      </c>
      <c r="F4" s="16">
        <v>13</v>
      </c>
      <c r="G4" s="15">
        <v>9</v>
      </c>
      <c r="H4" s="23">
        <f t="shared" ref="H4:H67" si="2">IF(D4=0,0,E4/D4)</f>
        <v>0.13043478260869565</v>
      </c>
      <c r="I4" s="23">
        <f t="shared" ref="I4:I67" si="3">IF(D4=0,0,F4/D4)</f>
        <v>0.56521739130434778</v>
      </c>
      <c r="J4" s="13">
        <f t="shared" ref="J4:J67" si="4">G4/C4</f>
        <v>1.2857142857142858</v>
      </c>
    </row>
    <row r="5" spans="1:10" x14ac:dyDescent="0.2">
      <c r="A5" s="17" t="s">
        <v>112</v>
      </c>
      <c r="B5" s="11" t="s">
        <v>205</v>
      </c>
      <c r="C5" s="18">
        <v>7</v>
      </c>
      <c r="D5" s="21">
        <v>20</v>
      </c>
      <c r="E5" s="12">
        <v>0</v>
      </c>
      <c r="F5" s="21">
        <v>18</v>
      </c>
      <c r="G5" s="12">
        <v>0</v>
      </c>
      <c r="H5" s="23">
        <f t="shared" si="2"/>
        <v>0</v>
      </c>
      <c r="I5" s="23">
        <f t="shared" si="3"/>
        <v>0.9</v>
      </c>
      <c r="J5" s="13">
        <f t="shared" si="4"/>
        <v>0</v>
      </c>
    </row>
    <row r="6" spans="1:10" x14ac:dyDescent="0.2">
      <c r="A6" s="17" t="s">
        <v>112</v>
      </c>
      <c r="B6" s="11" t="s">
        <v>193</v>
      </c>
      <c r="C6" s="18">
        <v>4</v>
      </c>
      <c r="D6" s="21">
        <v>2</v>
      </c>
      <c r="E6" s="12">
        <v>0</v>
      </c>
      <c r="F6" s="21">
        <v>2</v>
      </c>
      <c r="G6" s="12">
        <v>0</v>
      </c>
      <c r="H6" s="23">
        <f t="shared" si="2"/>
        <v>0</v>
      </c>
      <c r="I6" s="23">
        <f t="shared" si="3"/>
        <v>1</v>
      </c>
      <c r="J6" s="13">
        <f t="shared" si="4"/>
        <v>0</v>
      </c>
    </row>
    <row r="7" spans="1:10" x14ac:dyDescent="0.2">
      <c r="A7" s="17" t="s">
        <v>112</v>
      </c>
      <c r="B7" s="38" t="s">
        <v>242</v>
      </c>
      <c r="C7" s="18">
        <v>7</v>
      </c>
      <c r="D7" s="21">
        <v>24</v>
      </c>
      <c r="E7" s="12">
        <v>0</v>
      </c>
      <c r="F7" s="21">
        <v>15</v>
      </c>
      <c r="G7" s="12">
        <v>39</v>
      </c>
      <c r="H7" s="23">
        <f t="shared" si="2"/>
        <v>0</v>
      </c>
      <c r="I7" s="23">
        <f t="shared" si="3"/>
        <v>0.625</v>
      </c>
      <c r="J7" s="13">
        <f t="shared" si="4"/>
        <v>5.5714285714285712</v>
      </c>
    </row>
    <row r="8" spans="1:10" x14ac:dyDescent="0.2">
      <c r="A8" s="17" t="s">
        <v>112</v>
      </c>
      <c r="B8" s="11" t="s">
        <v>232</v>
      </c>
      <c r="C8" s="18">
        <v>7</v>
      </c>
      <c r="D8" s="21">
        <v>23</v>
      </c>
      <c r="E8" s="12">
        <v>0</v>
      </c>
      <c r="F8" s="21">
        <v>16</v>
      </c>
      <c r="G8" s="12">
        <v>1</v>
      </c>
      <c r="H8" s="23">
        <f t="shared" si="2"/>
        <v>0</v>
      </c>
      <c r="I8" s="23">
        <f t="shared" si="3"/>
        <v>0.69565217391304346</v>
      </c>
      <c r="J8" s="13">
        <f t="shared" si="4"/>
        <v>0.14285714285714285</v>
      </c>
    </row>
    <row r="9" spans="1:10" x14ac:dyDescent="0.2">
      <c r="A9" s="17" t="s">
        <v>112</v>
      </c>
      <c r="B9" s="11" t="s">
        <v>226</v>
      </c>
      <c r="C9" s="18">
        <v>6</v>
      </c>
      <c r="D9" s="21">
        <v>20</v>
      </c>
      <c r="E9" s="12">
        <v>0</v>
      </c>
      <c r="F9" s="21">
        <v>18</v>
      </c>
      <c r="G9" s="12">
        <v>3</v>
      </c>
      <c r="H9" s="23">
        <f t="shared" si="2"/>
        <v>0</v>
      </c>
      <c r="I9" s="23">
        <f t="shared" si="3"/>
        <v>0.9</v>
      </c>
      <c r="J9" s="13">
        <f t="shared" si="4"/>
        <v>0.5</v>
      </c>
    </row>
    <row r="10" spans="1:10" x14ac:dyDescent="0.2">
      <c r="A10" s="17" t="s">
        <v>112</v>
      </c>
      <c r="B10" s="16" t="s">
        <v>206</v>
      </c>
      <c r="C10" s="18">
        <v>1</v>
      </c>
      <c r="D10" s="16">
        <v>3</v>
      </c>
      <c r="E10" s="15">
        <v>0</v>
      </c>
      <c r="F10" s="16">
        <v>3</v>
      </c>
      <c r="G10" s="15">
        <v>0</v>
      </c>
      <c r="H10" s="23">
        <f t="shared" si="2"/>
        <v>0</v>
      </c>
      <c r="I10" s="23">
        <f t="shared" si="3"/>
        <v>1</v>
      </c>
      <c r="J10" s="13">
        <f t="shared" si="4"/>
        <v>0</v>
      </c>
    </row>
    <row r="11" spans="1:10" x14ac:dyDescent="0.2">
      <c r="A11" s="17" t="s">
        <v>112</v>
      </c>
      <c r="B11" s="11" t="s">
        <v>116</v>
      </c>
      <c r="C11" s="18">
        <v>1</v>
      </c>
      <c r="D11" s="21">
        <v>1</v>
      </c>
      <c r="E11" s="12">
        <v>0</v>
      </c>
      <c r="F11" s="21">
        <v>1</v>
      </c>
      <c r="G11" s="12">
        <v>0</v>
      </c>
      <c r="H11" s="23">
        <f t="shared" si="2"/>
        <v>0</v>
      </c>
      <c r="I11" s="23">
        <f t="shared" si="3"/>
        <v>1</v>
      </c>
      <c r="J11" s="13">
        <f t="shared" si="4"/>
        <v>0</v>
      </c>
    </row>
    <row r="12" spans="1:10" x14ac:dyDescent="0.2">
      <c r="A12" s="17" t="s">
        <v>112</v>
      </c>
      <c r="B12" s="16" t="s">
        <v>215</v>
      </c>
      <c r="C12" s="18">
        <v>3</v>
      </c>
      <c r="D12" s="16">
        <v>3</v>
      </c>
      <c r="E12" s="15">
        <v>0</v>
      </c>
      <c r="F12" s="16">
        <v>2</v>
      </c>
      <c r="G12" s="15">
        <v>0</v>
      </c>
      <c r="H12" s="23">
        <f t="shared" si="2"/>
        <v>0</v>
      </c>
      <c r="I12" s="23">
        <f t="shared" si="3"/>
        <v>0.66666666666666663</v>
      </c>
      <c r="J12" s="13">
        <f t="shared" si="4"/>
        <v>0</v>
      </c>
    </row>
    <row r="13" spans="1:10" x14ac:dyDescent="0.2">
      <c r="A13" s="17" t="s">
        <v>114</v>
      </c>
      <c r="B13" s="16" t="s">
        <v>125</v>
      </c>
      <c r="C13" s="18">
        <v>6</v>
      </c>
      <c r="D13" s="21">
        <v>8</v>
      </c>
      <c r="E13" s="12">
        <v>0</v>
      </c>
      <c r="F13" s="21">
        <v>3</v>
      </c>
      <c r="G13" s="12">
        <v>9</v>
      </c>
      <c r="H13" s="23">
        <f t="shared" si="2"/>
        <v>0</v>
      </c>
      <c r="I13" s="23">
        <f t="shared" si="3"/>
        <v>0.375</v>
      </c>
      <c r="J13" s="13">
        <f t="shared" si="4"/>
        <v>1.5</v>
      </c>
    </row>
    <row r="14" spans="1:10" x14ac:dyDescent="0.2">
      <c r="A14" s="17" t="s">
        <v>114</v>
      </c>
      <c r="B14" s="16" t="s">
        <v>126</v>
      </c>
      <c r="C14" s="18">
        <v>7</v>
      </c>
      <c r="D14" s="16">
        <v>27</v>
      </c>
      <c r="E14" s="15">
        <v>8</v>
      </c>
      <c r="F14" s="16">
        <v>13</v>
      </c>
      <c r="G14" s="15">
        <v>2</v>
      </c>
      <c r="H14" s="23">
        <f t="shared" si="2"/>
        <v>0.29629629629629628</v>
      </c>
      <c r="I14" s="23">
        <f t="shared" si="3"/>
        <v>0.48148148148148145</v>
      </c>
      <c r="J14" s="13">
        <f t="shared" si="4"/>
        <v>0.2857142857142857</v>
      </c>
    </row>
    <row r="15" spans="1:10" x14ac:dyDescent="0.2">
      <c r="A15" s="17" t="s">
        <v>114</v>
      </c>
      <c r="B15" s="11" t="s">
        <v>151</v>
      </c>
      <c r="C15" s="18">
        <v>5</v>
      </c>
      <c r="D15" s="21">
        <v>11</v>
      </c>
      <c r="E15" s="12">
        <v>1</v>
      </c>
      <c r="F15" s="21">
        <v>7</v>
      </c>
      <c r="G15" s="12">
        <v>1</v>
      </c>
      <c r="H15" s="23">
        <f t="shared" si="2"/>
        <v>9.0909090909090912E-2</v>
      </c>
      <c r="I15" s="23">
        <f t="shared" si="3"/>
        <v>0.63636363636363635</v>
      </c>
      <c r="J15" s="13">
        <f t="shared" si="4"/>
        <v>0.2</v>
      </c>
    </row>
    <row r="16" spans="1:10" x14ac:dyDescent="0.2">
      <c r="A16" s="17" t="s">
        <v>114</v>
      </c>
      <c r="B16" s="16" t="s">
        <v>101</v>
      </c>
      <c r="C16" s="18">
        <v>6</v>
      </c>
      <c r="D16" s="16">
        <v>18</v>
      </c>
      <c r="E16" s="15">
        <v>0</v>
      </c>
      <c r="F16" s="16">
        <v>12</v>
      </c>
      <c r="G16" s="15">
        <v>3</v>
      </c>
      <c r="H16" s="23">
        <f t="shared" si="2"/>
        <v>0</v>
      </c>
      <c r="I16" s="23">
        <f t="shared" si="3"/>
        <v>0.66666666666666663</v>
      </c>
      <c r="J16" s="13">
        <f t="shared" si="4"/>
        <v>0.5</v>
      </c>
    </row>
    <row r="17" spans="1:10" x14ac:dyDescent="0.2">
      <c r="A17" s="17" t="s">
        <v>114</v>
      </c>
      <c r="B17" s="16" t="s">
        <v>152</v>
      </c>
      <c r="C17" s="18">
        <v>5</v>
      </c>
      <c r="D17" s="16">
        <v>19</v>
      </c>
      <c r="E17" s="15">
        <v>2</v>
      </c>
      <c r="F17" s="16">
        <v>9</v>
      </c>
      <c r="G17" s="15">
        <v>3</v>
      </c>
      <c r="H17" s="23">
        <f t="shared" si="2"/>
        <v>0.10526315789473684</v>
      </c>
      <c r="I17" s="23">
        <f t="shared" si="3"/>
        <v>0.47368421052631576</v>
      </c>
      <c r="J17" s="13">
        <f t="shared" si="4"/>
        <v>0.6</v>
      </c>
    </row>
    <row r="18" spans="1:10" x14ac:dyDescent="0.2">
      <c r="A18" s="17" t="s">
        <v>114</v>
      </c>
      <c r="B18" s="16" t="s">
        <v>220</v>
      </c>
      <c r="C18" s="18">
        <v>6</v>
      </c>
      <c r="D18" s="16">
        <v>21</v>
      </c>
      <c r="E18" s="15">
        <v>6</v>
      </c>
      <c r="F18" s="16">
        <v>11</v>
      </c>
      <c r="G18" s="15">
        <v>44</v>
      </c>
      <c r="H18" s="23">
        <f t="shared" si="2"/>
        <v>0.2857142857142857</v>
      </c>
      <c r="I18" s="23">
        <f t="shared" si="3"/>
        <v>0.52380952380952384</v>
      </c>
      <c r="J18" s="13">
        <f t="shared" si="4"/>
        <v>7.333333333333333</v>
      </c>
    </row>
    <row r="19" spans="1:10" x14ac:dyDescent="0.2">
      <c r="A19" s="17" t="s">
        <v>114</v>
      </c>
      <c r="B19" s="16" t="s">
        <v>221</v>
      </c>
      <c r="C19" s="18">
        <v>5</v>
      </c>
      <c r="D19" s="16">
        <v>19</v>
      </c>
      <c r="E19" s="15">
        <v>1</v>
      </c>
      <c r="F19" s="16">
        <v>11</v>
      </c>
      <c r="G19" s="15">
        <v>0</v>
      </c>
      <c r="H19" s="23">
        <f t="shared" si="2"/>
        <v>5.2631578947368418E-2</v>
      </c>
      <c r="I19" s="23">
        <f t="shared" si="3"/>
        <v>0.57894736842105265</v>
      </c>
      <c r="J19" s="13">
        <f t="shared" si="4"/>
        <v>0</v>
      </c>
    </row>
    <row r="20" spans="1:10" x14ac:dyDescent="0.2">
      <c r="A20" s="17" t="s">
        <v>114</v>
      </c>
      <c r="B20" s="16" t="s">
        <v>222</v>
      </c>
      <c r="C20" s="18">
        <v>3</v>
      </c>
      <c r="D20" s="16">
        <v>7</v>
      </c>
      <c r="E20" s="15">
        <v>0</v>
      </c>
      <c r="F20" s="16">
        <v>6</v>
      </c>
      <c r="G20" s="15">
        <v>3</v>
      </c>
      <c r="H20" s="23">
        <f t="shared" si="2"/>
        <v>0</v>
      </c>
      <c r="I20" s="23">
        <f t="shared" si="3"/>
        <v>0.8571428571428571</v>
      </c>
      <c r="J20" s="13">
        <f t="shared" si="4"/>
        <v>1</v>
      </c>
    </row>
    <row r="21" spans="1:10" x14ac:dyDescent="0.2">
      <c r="A21" s="17" t="s">
        <v>114</v>
      </c>
      <c r="B21" s="16" t="s">
        <v>201</v>
      </c>
      <c r="C21" s="18">
        <v>4</v>
      </c>
      <c r="D21" s="16">
        <v>10</v>
      </c>
      <c r="E21" s="15">
        <v>0</v>
      </c>
      <c r="F21" s="16">
        <v>9</v>
      </c>
      <c r="G21" s="15">
        <v>5</v>
      </c>
      <c r="H21" s="23">
        <f t="shared" si="2"/>
        <v>0</v>
      </c>
      <c r="I21" s="23">
        <f t="shared" si="3"/>
        <v>0.9</v>
      </c>
      <c r="J21" s="13">
        <f t="shared" si="4"/>
        <v>1.25</v>
      </c>
    </row>
    <row r="22" spans="1:10" x14ac:dyDescent="0.2">
      <c r="A22" s="17" t="s">
        <v>114</v>
      </c>
      <c r="B22" s="16" t="s">
        <v>228</v>
      </c>
      <c r="C22" s="18">
        <v>2</v>
      </c>
      <c r="D22" s="16">
        <v>6</v>
      </c>
      <c r="E22" s="15">
        <v>0</v>
      </c>
      <c r="F22" s="16">
        <v>5</v>
      </c>
      <c r="G22" s="15">
        <v>0</v>
      </c>
      <c r="H22" s="23">
        <f t="shared" si="2"/>
        <v>0</v>
      </c>
      <c r="I22" s="23">
        <f t="shared" si="3"/>
        <v>0.83333333333333337</v>
      </c>
      <c r="J22" s="13">
        <f t="shared" si="4"/>
        <v>0</v>
      </c>
    </row>
    <row r="23" spans="1:10" x14ac:dyDescent="0.2">
      <c r="A23" s="17" t="s">
        <v>114</v>
      </c>
      <c r="B23" s="16" t="s">
        <v>127</v>
      </c>
      <c r="C23" s="18">
        <v>3</v>
      </c>
      <c r="D23" s="16">
        <v>7</v>
      </c>
      <c r="E23" s="15">
        <v>1</v>
      </c>
      <c r="F23" s="16">
        <v>2</v>
      </c>
      <c r="G23" s="15">
        <v>1</v>
      </c>
      <c r="H23" s="23">
        <f t="shared" si="2"/>
        <v>0.14285714285714285</v>
      </c>
      <c r="I23" s="23">
        <f t="shared" si="3"/>
        <v>0.2857142857142857</v>
      </c>
      <c r="J23" s="13">
        <f t="shared" si="4"/>
        <v>0.33333333333333331</v>
      </c>
    </row>
    <row r="24" spans="1:10" x14ac:dyDescent="0.2">
      <c r="A24" s="17" t="s">
        <v>32</v>
      </c>
      <c r="B24" s="16" t="s">
        <v>29</v>
      </c>
      <c r="C24" s="18">
        <v>7</v>
      </c>
      <c r="D24" s="16">
        <v>27</v>
      </c>
      <c r="E24" s="15">
        <v>21</v>
      </c>
      <c r="F24" s="16">
        <v>0</v>
      </c>
      <c r="G24" s="15">
        <v>6</v>
      </c>
      <c r="H24" s="23">
        <f t="shared" si="2"/>
        <v>0.77777777777777779</v>
      </c>
      <c r="I24" s="23">
        <f t="shared" si="3"/>
        <v>0</v>
      </c>
      <c r="J24" s="13">
        <f t="shared" si="4"/>
        <v>0.8571428571428571</v>
      </c>
    </row>
    <row r="25" spans="1:10" x14ac:dyDescent="0.2">
      <c r="A25" s="17" t="s">
        <v>32</v>
      </c>
      <c r="B25" s="16" t="s">
        <v>13</v>
      </c>
      <c r="C25" s="18">
        <v>2</v>
      </c>
      <c r="D25" s="16">
        <v>3</v>
      </c>
      <c r="E25" s="15">
        <v>2</v>
      </c>
      <c r="F25" s="16">
        <v>1</v>
      </c>
      <c r="G25" s="15">
        <v>0</v>
      </c>
      <c r="H25" s="23">
        <f t="shared" si="2"/>
        <v>0.66666666666666663</v>
      </c>
      <c r="I25" s="23">
        <f t="shared" si="3"/>
        <v>0.33333333333333331</v>
      </c>
      <c r="J25" s="13">
        <f t="shared" si="4"/>
        <v>0</v>
      </c>
    </row>
    <row r="26" spans="1:10" x14ac:dyDescent="0.2">
      <c r="A26" s="17" t="s">
        <v>32</v>
      </c>
      <c r="B26" s="16" t="s">
        <v>153</v>
      </c>
      <c r="C26" s="18">
        <v>7</v>
      </c>
      <c r="D26" s="16">
        <v>28</v>
      </c>
      <c r="E26" s="15">
        <v>19</v>
      </c>
      <c r="F26" s="16">
        <v>2</v>
      </c>
      <c r="G26" s="15">
        <v>1</v>
      </c>
      <c r="H26" s="23">
        <f t="shared" si="2"/>
        <v>0.6785714285714286</v>
      </c>
      <c r="I26" s="23">
        <f t="shared" si="3"/>
        <v>7.1428571428571425E-2</v>
      </c>
      <c r="J26" s="13">
        <f t="shared" si="4"/>
        <v>0.14285714285714285</v>
      </c>
    </row>
    <row r="27" spans="1:10" x14ac:dyDescent="0.2">
      <c r="A27" s="17" t="s">
        <v>32</v>
      </c>
      <c r="B27" s="16" t="s">
        <v>50</v>
      </c>
      <c r="C27" s="18">
        <v>7</v>
      </c>
      <c r="D27" s="16">
        <v>27</v>
      </c>
      <c r="E27" s="15">
        <v>14</v>
      </c>
      <c r="F27" s="16">
        <v>1</v>
      </c>
      <c r="G27" s="15">
        <v>5</v>
      </c>
      <c r="H27" s="23">
        <f t="shared" si="2"/>
        <v>0.51851851851851849</v>
      </c>
      <c r="I27" s="23">
        <f t="shared" si="3"/>
        <v>3.7037037037037035E-2</v>
      </c>
      <c r="J27" s="13">
        <f t="shared" si="4"/>
        <v>0.7142857142857143</v>
      </c>
    </row>
    <row r="28" spans="1:10" x14ac:dyDescent="0.2">
      <c r="A28" s="17" t="s">
        <v>32</v>
      </c>
      <c r="B28" s="16" t="s">
        <v>14</v>
      </c>
      <c r="C28" s="18">
        <v>4</v>
      </c>
      <c r="D28" s="16">
        <v>4</v>
      </c>
      <c r="E28" s="15">
        <v>0</v>
      </c>
      <c r="F28" s="16">
        <v>3</v>
      </c>
      <c r="G28" s="15">
        <v>0</v>
      </c>
      <c r="H28" s="23">
        <f t="shared" si="2"/>
        <v>0</v>
      </c>
      <c r="I28" s="23">
        <f t="shared" si="3"/>
        <v>0.75</v>
      </c>
      <c r="J28" s="13">
        <f t="shared" si="4"/>
        <v>0</v>
      </c>
    </row>
    <row r="29" spans="1:10" x14ac:dyDescent="0.2">
      <c r="A29" s="17" t="s">
        <v>32</v>
      </c>
      <c r="B29" s="16" t="s">
        <v>122</v>
      </c>
      <c r="C29" s="18">
        <v>4</v>
      </c>
      <c r="D29" s="16">
        <v>4</v>
      </c>
      <c r="E29" s="15">
        <v>2</v>
      </c>
      <c r="F29" s="16">
        <v>0</v>
      </c>
      <c r="G29" s="15">
        <v>1</v>
      </c>
      <c r="H29" s="23">
        <f t="shared" si="2"/>
        <v>0.5</v>
      </c>
      <c r="I29" s="23">
        <f t="shared" si="3"/>
        <v>0</v>
      </c>
      <c r="J29" s="13">
        <f t="shared" si="4"/>
        <v>0.25</v>
      </c>
    </row>
    <row r="30" spans="1:10" x14ac:dyDescent="0.2">
      <c r="A30" s="17" t="s">
        <v>32</v>
      </c>
      <c r="B30" s="16" t="s">
        <v>211</v>
      </c>
      <c r="C30" s="18">
        <v>5</v>
      </c>
      <c r="D30" s="16">
        <v>4</v>
      </c>
      <c r="E30" s="15">
        <v>1</v>
      </c>
      <c r="F30" s="16">
        <v>2</v>
      </c>
      <c r="G30" s="15">
        <v>9</v>
      </c>
      <c r="H30" s="23">
        <f t="shared" si="2"/>
        <v>0.25</v>
      </c>
      <c r="I30" s="23">
        <f t="shared" si="3"/>
        <v>0.5</v>
      </c>
      <c r="J30" s="13">
        <f t="shared" si="4"/>
        <v>1.8</v>
      </c>
    </row>
    <row r="31" spans="1:10" x14ac:dyDescent="0.2">
      <c r="A31" s="17" t="s">
        <v>32</v>
      </c>
      <c r="B31" s="16" t="s">
        <v>120</v>
      </c>
      <c r="C31" s="18">
        <v>7</v>
      </c>
      <c r="D31" s="16">
        <v>19</v>
      </c>
      <c r="E31" s="15">
        <v>12</v>
      </c>
      <c r="F31" s="16">
        <v>1</v>
      </c>
      <c r="G31" s="15">
        <v>22</v>
      </c>
      <c r="H31" s="23">
        <f t="shared" si="2"/>
        <v>0.63157894736842102</v>
      </c>
      <c r="I31" s="23">
        <f t="shared" si="3"/>
        <v>5.2631578947368418E-2</v>
      </c>
      <c r="J31" s="13">
        <f t="shared" si="4"/>
        <v>3.1428571428571428</v>
      </c>
    </row>
    <row r="32" spans="1:10" x14ac:dyDescent="0.2">
      <c r="A32" s="17" t="s">
        <v>32</v>
      </c>
      <c r="B32" s="16" t="s">
        <v>90</v>
      </c>
      <c r="C32" s="18">
        <v>6</v>
      </c>
      <c r="D32" s="16">
        <v>18</v>
      </c>
      <c r="E32" s="15">
        <v>6</v>
      </c>
      <c r="F32" s="16">
        <v>2</v>
      </c>
      <c r="G32" s="15">
        <v>2</v>
      </c>
      <c r="H32" s="23">
        <f t="shared" si="2"/>
        <v>0.33333333333333331</v>
      </c>
      <c r="I32" s="23">
        <f t="shared" si="3"/>
        <v>0.1111111111111111</v>
      </c>
      <c r="J32" s="13">
        <f t="shared" si="4"/>
        <v>0.33333333333333331</v>
      </c>
    </row>
    <row r="33" spans="1:10" x14ac:dyDescent="0.2">
      <c r="A33" s="17" t="s">
        <v>32</v>
      </c>
      <c r="B33" s="16" t="s">
        <v>89</v>
      </c>
      <c r="C33" s="18">
        <v>7</v>
      </c>
      <c r="D33" s="16">
        <v>23</v>
      </c>
      <c r="E33" s="15">
        <v>17</v>
      </c>
      <c r="F33" s="16">
        <v>1</v>
      </c>
      <c r="G33" s="15">
        <v>14</v>
      </c>
      <c r="H33" s="23">
        <f t="shared" si="2"/>
        <v>0.73913043478260865</v>
      </c>
      <c r="I33" s="23">
        <f t="shared" si="3"/>
        <v>4.3478260869565216E-2</v>
      </c>
      <c r="J33" s="13">
        <f t="shared" si="4"/>
        <v>2</v>
      </c>
    </row>
    <row r="34" spans="1:10" x14ac:dyDescent="0.2">
      <c r="A34" s="17" t="s">
        <v>32</v>
      </c>
      <c r="B34" s="16" t="s">
        <v>154</v>
      </c>
      <c r="C34" s="18">
        <v>7</v>
      </c>
      <c r="D34" s="16">
        <v>4</v>
      </c>
      <c r="E34" s="15">
        <v>2</v>
      </c>
      <c r="F34" s="16">
        <v>0</v>
      </c>
      <c r="G34" s="15">
        <v>22</v>
      </c>
      <c r="H34" s="23">
        <f t="shared" si="2"/>
        <v>0.5</v>
      </c>
      <c r="I34" s="23">
        <f t="shared" si="3"/>
        <v>0</v>
      </c>
      <c r="J34" s="13">
        <f t="shared" si="4"/>
        <v>3.1428571428571428</v>
      </c>
    </row>
    <row r="35" spans="1:10" x14ac:dyDescent="0.2">
      <c r="A35" s="17" t="s">
        <v>32</v>
      </c>
      <c r="B35" s="16" t="s">
        <v>91</v>
      </c>
      <c r="C35" s="18">
        <v>3</v>
      </c>
      <c r="D35" s="16">
        <v>1</v>
      </c>
      <c r="E35" s="15">
        <v>0</v>
      </c>
      <c r="F35" s="16">
        <v>0</v>
      </c>
      <c r="G35" s="15">
        <v>2</v>
      </c>
      <c r="H35" s="23">
        <f t="shared" si="2"/>
        <v>0</v>
      </c>
      <c r="I35" s="23">
        <f t="shared" si="3"/>
        <v>0</v>
      </c>
      <c r="J35" s="13">
        <f t="shared" si="4"/>
        <v>0.66666666666666663</v>
      </c>
    </row>
    <row r="36" spans="1:10" x14ac:dyDescent="0.2">
      <c r="A36" s="17" t="s">
        <v>32</v>
      </c>
      <c r="B36" s="16" t="s">
        <v>79</v>
      </c>
      <c r="C36" s="18">
        <v>1</v>
      </c>
      <c r="D36" s="16">
        <v>1</v>
      </c>
      <c r="E36" s="15">
        <v>0</v>
      </c>
      <c r="F36" s="16">
        <v>0</v>
      </c>
      <c r="G36" s="15">
        <v>0</v>
      </c>
      <c r="H36" s="23">
        <f t="shared" si="2"/>
        <v>0</v>
      </c>
      <c r="I36" s="23">
        <f t="shared" si="3"/>
        <v>0</v>
      </c>
      <c r="J36" s="13">
        <f t="shared" si="4"/>
        <v>0</v>
      </c>
    </row>
    <row r="37" spans="1:10" x14ac:dyDescent="0.2">
      <c r="A37" s="17" t="s">
        <v>32</v>
      </c>
      <c r="B37" s="16" t="s">
        <v>121</v>
      </c>
      <c r="C37" s="18">
        <v>1</v>
      </c>
      <c r="D37" s="16">
        <v>0</v>
      </c>
      <c r="E37" s="15">
        <v>0</v>
      </c>
      <c r="F37" s="16">
        <v>0</v>
      </c>
      <c r="G37" s="15">
        <v>0</v>
      </c>
      <c r="H37" s="23">
        <f t="shared" si="2"/>
        <v>0</v>
      </c>
      <c r="I37" s="23">
        <f t="shared" si="3"/>
        <v>0</v>
      </c>
      <c r="J37" s="13">
        <f t="shared" si="4"/>
        <v>0</v>
      </c>
    </row>
    <row r="38" spans="1:10" x14ac:dyDescent="0.2">
      <c r="A38" s="17" t="s">
        <v>32</v>
      </c>
      <c r="B38" s="16" t="s">
        <v>31</v>
      </c>
      <c r="C38" s="18">
        <v>2</v>
      </c>
      <c r="D38" s="16">
        <v>1</v>
      </c>
      <c r="E38" s="15">
        <v>0</v>
      </c>
      <c r="F38" s="16">
        <v>0</v>
      </c>
      <c r="G38" s="15">
        <v>0</v>
      </c>
      <c r="H38" s="23">
        <f t="shared" si="2"/>
        <v>0</v>
      </c>
      <c r="I38" s="23">
        <f t="shared" si="3"/>
        <v>0</v>
      </c>
      <c r="J38" s="13">
        <f t="shared" si="4"/>
        <v>0</v>
      </c>
    </row>
    <row r="39" spans="1:10" x14ac:dyDescent="0.2">
      <c r="A39" s="17" t="s">
        <v>32</v>
      </c>
      <c r="B39" s="16" t="s">
        <v>62</v>
      </c>
      <c r="C39" s="18">
        <v>1</v>
      </c>
      <c r="D39" s="16">
        <v>1</v>
      </c>
      <c r="E39" s="15">
        <v>0</v>
      </c>
      <c r="F39" s="16">
        <v>0</v>
      </c>
      <c r="G39" s="15">
        <v>1</v>
      </c>
      <c r="H39" s="23">
        <f t="shared" si="2"/>
        <v>0</v>
      </c>
      <c r="I39" s="23">
        <f t="shared" si="3"/>
        <v>0</v>
      </c>
      <c r="J39" s="13">
        <f t="shared" si="4"/>
        <v>1</v>
      </c>
    </row>
    <row r="40" spans="1:10" x14ac:dyDescent="0.2">
      <c r="A40" s="17" t="s">
        <v>35</v>
      </c>
      <c r="B40" s="16" t="s">
        <v>155</v>
      </c>
      <c r="C40" s="18">
        <v>8</v>
      </c>
      <c r="D40" s="16">
        <v>36</v>
      </c>
      <c r="E40" s="15">
        <v>20</v>
      </c>
      <c r="F40" s="16">
        <v>2</v>
      </c>
      <c r="G40" s="15">
        <v>7</v>
      </c>
      <c r="H40" s="23">
        <f t="shared" si="2"/>
        <v>0.55555555555555558</v>
      </c>
      <c r="I40" s="23">
        <f t="shared" si="3"/>
        <v>5.5555555555555552E-2</v>
      </c>
      <c r="J40" s="13">
        <f t="shared" si="4"/>
        <v>0.875</v>
      </c>
    </row>
    <row r="41" spans="1:10" x14ac:dyDescent="0.2">
      <c r="A41" s="17" t="s">
        <v>35</v>
      </c>
      <c r="B41" s="16" t="s">
        <v>231</v>
      </c>
      <c r="C41" s="18">
        <v>1</v>
      </c>
      <c r="D41" s="16">
        <v>0</v>
      </c>
      <c r="E41" s="15">
        <v>0</v>
      </c>
      <c r="F41" s="16">
        <v>0</v>
      </c>
      <c r="G41" s="15">
        <v>0</v>
      </c>
      <c r="H41" s="23">
        <f t="shared" si="2"/>
        <v>0</v>
      </c>
      <c r="I41" s="23">
        <f t="shared" si="3"/>
        <v>0</v>
      </c>
      <c r="J41" s="13">
        <f t="shared" si="4"/>
        <v>0</v>
      </c>
    </row>
    <row r="42" spans="1:10" x14ac:dyDescent="0.2">
      <c r="A42" s="17" t="s">
        <v>35</v>
      </c>
      <c r="B42" s="16" t="s">
        <v>46</v>
      </c>
      <c r="C42" s="18">
        <v>8</v>
      </c>
      <c r="D42" s="16">
        <v>33</v>
      </c>
      <c r="E42" s="15">
        <v>13</v>
      </c>
      <c r="F42" s="16">
        <v>2</v>
      </c>
      <c r="G42" s="15">
        <v>29</v>
      </c>
      <c r="H42" s="23">
        <f t="shared" si="2"/>
        <v>0.39393939393939392</v>
      </c>
      <c r="I42" s="23">
        <f t="shared" si="3"/>
        <v>6.0606060606060608E-2</v>
      </c>
      <c r="J42" s="13">
        <f t="shared" si="4"/>
        <v>3.625</v>
      </c>
    </row>
    <row r="43" spans="1:10" x14ac:dyDescent="0.2">
      <c r="A43" s="17" t="s">
        <v>35</v>
      </c>
      <c r="B43" s="16" t="s">
        <v>30</v>
      </c>
      <c r="C43" s="18">
        <v>7</v>
      </c>
      <c r="D43" s="16">
        <v>19</v>
      </c>
      <c r="E43" s="15">
        <v>9</v>
      </c>
      <c r="F43" s="16">
        <v>3</v>
      </c>
      <c r="G43" s="15">
        <v>3</v>
      </c>
      <c r="H43" s="23">
        <f t="shared" si="2"/>
        <v>0.47368421052631576</v>
      </c>
      <c r="I43" s="23">
        <f t="shared" si="3"/>
        <v>0.15789473684210525</v>
      </c>
      <c r="J43" s="13">
        <f t="shared" si="4"/>
        <v>0.42857142857142855</v>
      </c>
    </row>
    <row r="44" spans="1:10" x14ac:dyDescent="0.2">
      <c r="A44" s="17" t="s">
        <v>35</v>
      </c>
      <c r="B44" s="16" t="s">
        <v>98</v>
      </c>
      <c r="C44" s="18">
        <v>3</v>
      </c>
      <c r="D44" s="16">
        <v>11</v>
      </c>
      <c r="E44" s="15">
        <v>1</v>
      </c>
      <c r="F44" s="16">
        <v>5</v>
      </c>
      <c r="G44" s="15">
        <v>1</v>
      </c>
      <c r="H44" s="23">
        <f t="shared" si="2"/>
        <v>9.0909090909090912E-2</v>
      </c>
      <c r="I44" s="23">
        <f t="shared" si="3"/>
        <v>0.45454545454545453</v>
      </c>
      <c r="J44" s="13">
        <f t="shared" si="4"/>
        <v>0.33333333333333331</v>
      </c>
    </row>
    <row r="45" spans="1:10" x14ac:dyDescent="0.2">
      <c r="A45" s="17" t="s">
        <v>35</v>
      </c>
      <c r="B45" s="16" t="s">
        <v>15</v>
      </c>
      <c r="C45" s="18">
        <v>6</v>
      </c>
      <c r="D45" s="16">
        <v>4</v>
      </c>
      <c r="E45" s="15">
        <v>1</v>
      </c>
      <c r="F45" s="16">
        <v>1</v>
      </c>
      <c r="G45" s="15">
        <v>13</v>
      </c>
      <c r="H45" s="23">
        <f t="shared" si="2"/>
        <v>0.25</v>
      </c>
      <c r="I45" s="23">
        <f t="shared" si="3"/>
        <v>0.25</v>
      </c>
      <c r="J45" s="13">
        <f t="shared" si="4"/>
        <v>2.1666666666666665</v>
      </c>
    </row>
    <row r="46" spans="1:10" x14ac:dyDescent="0.2">
      <c r="A46" s="17" t="s">
        <v>35</v>
      </c>
      <c r="B46" s="16" t="s">
        <v>103</v>
      </c>
      <c r="C46" s="18">
        <v>8</v>
      </c>
      <c r="D46" s="16">
        <v>35</v>
      </c>
      <c r="E46" s="15">
        <v>10</v>
      </c>
      <c r="F46" s="16">
        <v>4</v>
      </c>
      <c r="G46" s="15">
        <v>18</v>
      </c>
      <c r="H46" s="23">
        <f t="shared" si="2"/>
        <v>0.2857142857142857</v>
      </c>
      <c r="I46" s="23">
        <f t="shared" si="3"/>
        <v>0.11428571428571428</v>
      </c>
      <c r="J46" s="13">
        <f t="shared" si="4"/>
        <v>2.25</v>
      </c>
    </row>
    <row r="47" spans="1:10" x14ac:dyDescent="0.2">
      <c r="A47" s="17" t="s">
        <v>35</v>
      </c>
      <c r="B47" s="16" t="s">
        <v>74</v>
      </c>
      <c r="C47" s="18">
        <v>8</v>
      </c>
      <c r="D47" s="16">
        <v>25</v>
      </c>
      <c r="E47" s="15">
        <v>6</v>
      </c>
      <c r="F47" s="16">
        <v>15</v>
      </c>
      <c r="G47" s="15">
        <v>0</v>
      </c>
      <c r="H47" s="23">
        <f t="shared" si="2"/>
        <v>0.24</v>
      </c>
      <c r="I47" s="23">
        <f t="shared" si="3"/>
        <v>0.6</v>
      </c>
      <c r="J47" s="13">
        <f t="shared" si="4"/>
        <v>0</v>
      </c>
    </row>
    <row r="48" spans="1:10" x14ac:dyDescent="0.2">
      <c r="A48" s="17" t="s">
        <v>35</v>
      </c>
      <c r="B48" s="16" t="s">
        <v>202</v>
      </c>
      <c r="C48" s="18">
        <v>1</v>
      </c>
      <c r="D48" s="16">
        <v>4</v>
      </c>
      <c r="E48" s="15">
        <v>3</v>
      </c>
      <c r="F48" s="16">
        <v>1</v>
      </c>
      <c r="G48" s="15">
        <v>0</v>
      </c>
      <c r="H48" s="23">
        <f t="shared" si="2"/>
        <v>0.75</v>
      </c>
      <c r="I48" s="23">
        <f t="shared" si="3"/>
        <v>0.25</v>
      </c>
      <c r="J48" s="13">
        <f t="shared" si="4"/>
        <v>0</v>
      </c>
    </row>
    <row r="49" spans="1:10" x14ac:dyDescent="0.2">
      <c r="A49" s="17" t="s">
        <v>35</v>
      </c>
      <c r="B49" s="16" t="s">
        <v>223</v>
      </c>
      <c r="C49" s="18">
        <v>7</v>
      </c>
      <c r="D49" s="16">
        <v>18</v>
      </c>
      <c r="E49" s="15">
        <v>3</v>
      </c>
      <c r="F49" s="16">
        <v>5</v>
      </c>
      <c r="G49" s="15">
        <v>2</v>
      </c>
      <c r="H49" s="23">
        <f t="shared" si="2"/>
        <v>0.16666666666666666</v>
      </c>
      <c r="I49" s="23">
        <f t="shared" si="3"/>
        <v>0.27777777777777779</v>
      </c>
      <c r="J49" s="13">
        <f t="shared" si="4"/>
        <v>0.2857142857142857</v>
      </c>
    </row>
    <row r="50" spans="1:10" x14ac:dyDescent="0.2">
      <c r="A50" s="17" t="s">
        <v>35</v>
      </c>
      <c r="B50" s="16" t="s">
        <v>124</v>
      </c>
      <c r="C50" s="18">
        <v>6</v>
      </c>
      <c r="D50" s="16">
        <v>28</v>
      </c>
      <c r="E50" s="15">
        <v>21</v>
      </c>
      <c r="F50" s="16">
        <v>2</v>
      </c>
      <c r="G50" s="15">
        <v>7</v>
      </c>
      <c r="H50" s="23">
        <f t="shared" si="2"/>
        <v>0.75</v>
      </c>
      <c r="I50" s="23">
        <f t="shared" si="3"/>
        <v>7.1428571428571425E-2</v>
      </c>
      <c r="J50" s="13">
        <f t="shared" si="4"/>
        <v>1.1666666666666667</v>
      </c>
    </row>
    <row r="51" spans="1:10" x14ac:dyDescent="0.2">
      <c r="A51" s="17" t="s">
        <v>33</v>
      </c>
      <c r="B51" s="16" t="s">
        <v>86</v>
      </c>
      <c r="C51" s="18">
        <v>9</v>
      </c>
      <c r="D51" s="16">
        <v>35</v>
      </c>
      <c r="E51" s="15">
        <v>21</v>
      </c>
      <c r="F51" s="16">
        <v>7</v>
      </c>
      <c r="G51" s="15">
        <v>21</v>
      </c>
      <c r="H51" s="23">
        <f t="shared" si="2"/>
        <v>0.6</v>
      </c>
      <c r="I51" s="23">
        <f t="shared" si="3"/>
        <v>0.2</v>
      </c>
      <c r="J51" s="13">
        <f t="shared" si="4"/>
        <v>2.3333333333333335</v>
      </c>
    </row>
    <row r="52" spans="1:10" x14ac:dyDescent="0.2">
      <c r="A52" s="17" t="s">
        <v>33</v>
      </c>
      <c r="B52" s="16" t="s">
        <v>150</v>
      </c>
      <c r="C52" s="18">
        <v>8</v>
      </c>
      <c r="D52" s="16">
        <v>28</v>
      </c>
      <c r="E52" s="15">
        <v>4</v>
      </c>
      <c r="F52" s="16">
        <v>4</v>
      </c>
      <c r="G52" s="15">
        <v>35</v>
      </c>
      <c r="H52" s="23">
        <f t="shared" si="2"/>
        <v>0.14285714285714285</v>
      </c>
      <c r="I52" s="23">
        <f t="shared" si="3"/>
        <v>0.14285714285714285</v>
      </c>
      <c r="J52" s="13">
        <f t="shared" si="4"/>
        <v>4.375</v>
      </c>
    </row>
    <row r="53" spans="1:10" x14ac:dyDescent="0.2">
      <c r="A53" s="17" t="s">
        <v>33</v>
      </c>
      <c r="B53" s="16" t="s">
        <v>48</v>
      </c>
      <c r="C53" s="18">
        <v>9</v>
      </c>
      <c r="D53" s="16">
        <v>32</v>
      </c>
      <c r="E53" s="15">
        <v>12</v>
      </c>
      <c r="F53" s="16">
        <v>6</v>
      </c>
      <c r="G53" s="15">
        <v>6</v>
      </c>
      <c r="H53" s="23">
        <f t="shared" si="2"/>
        <v>0.375</v>
      </c>
      <c r="I53" s="23">
        <f t="shared" si="3"/>
        <v>0.1875</v>
      </c>
      <c r="J53" s="13">
        <f t="shared" si="4"/>
        <v>0.66666666666666663</v>
      </c>
    </row>
    <row r="54" spans="1:10" x14ac:dyDescent="0.2">
      <c r="A54" s="17" t="s">
        <v>33</v>
      </c>
      <c r="B54" s="16" t="s">
        <v>63</v>
      </c>
      <c r="C54" s="18">
        <v>9</v>
      </c>
      <c r="D54" s="16">
        <v>19</v>
      </c>
      <c r="E54" s="15">
        <v>5</v>
      </c>
      <c r="F54" s="16">
        <v>3</v>
      </c>
      <c r="G54" s="15">
        <v>5</v>
      </c>
      <c r="H54" s="23">
        <f t="shared" si="2"/>
        <v>0.26315789473684209</v>
      </c>
      <c r="I54" s="23">
        <f t="shared" si="3"/>
        <v>0.15789473684210525</v>
      </c>
      <c r="J54" s="13">
        <f t="shared" si="4"/>
        <v>0.55555555555555558</v>
      </c>
    </row>
    <row r="55" spans="1:10" x14ac:dyDescent="0.2">
      <c r="A55" s="17" t="s">
        <v>33</v>
      </c>
      <c r="B55" s="16" t="s">
        <v>128</v>
      </c>
      <c r="C55" s="18">
        <v>5</v>
      </c>
      <c r="D55" s="16">
        <v>7</v>
      </c>
      <c r="E55" s="15">
        <v>1</v>
      </c>
      <c r="F55" s="16">
        <v>0</v>
      </c>
      <c r="G55" s="15">
        <v>0</v>
      </c>
      <c r="H55" s="23">
        <f t="shared" si="2"/>
        <v>0.14285714285714285</v>
      </c>
      <c r="I55" s="23">
        <f t="shared" si="3"/>
        <v>0</v>
      </c>
      <c r="J55" s="13">
        <f t="shared" si="4"/>
        <v>0</v>
      </c>
    </row>
    <row r="56" spans="1:10" x14ac:dyDescent="0.2">
      <c r="A56" s="17" t="s">
        <v>33</v>
      </c>
      <c r="B56" s="16" t="s">
        <v>108</v>
      </c>
      <c r="C56" s="18">
        <v>6</v>
      </c>
      <c r="D56" s="16">
        <v>11</v>
      </c>
      <c r="E56" s="15">
        <v>0</v>
      </c>
      <c r="F56" s="16">
        <v>4</v>
      </c>
      <c r="G56" s="15">
        <v>1</v>
      </c>
      <c r="H56" s="23">
        <f t="shared" si="2"/>
        <v>0</v>
      </c>
      <c r="I56" s="23">
        <f t="shared" si="3"/>
        <v>0.36363636363636365</v>
      </c>
      <c r="J56" s="13">
        <f t="shared" si="4"/>
        <v>0.16666666666666666</v>
      </c>
    </row>
    <row r="57" spans="1:10" x14ac:dyDescent="0.2">
      <c r="A57" s="17" t="s">
        <v>33</v>
      </c>
      <c r="B57" s="16" t="s">
        <v>179</v>
      </c>
      <c r="C57" s="18">
        <v>8</v>
      </c>
      <c r="D57" s="16">
        <v>28</v>
      </c>
      <c r="E57" s="15">
        <v>12</v>
      </c>
      <c r="F57" s="16">
        <v>7</v>
      </c>
      <c r="G57" s="15">
        <v>12</v>
      </c>
      <c r="H57" s="23">
        <f t="shared" si="2"/>
        <v>0.42857142857142855</v>
      </c>
      <c r="I57" s="23">
        <f t="shared" si="3"/>
        <v>0.25</v>
      </c>
      <c r="J57" s="13">
        <f t="shared" si="4"/>
        <v>1.5</v>
      </c>
    </row>
    <row r="58" spans="1:10" x14ac:dyDescent="0.2">
      <c r="A58" s="17" t="s">
        <v>33</v>
      </c>
      <c r="B58" s="16" t="s">
        <v>180</v>
      </c>
      <c r="C58" s="18">
        <v>9</v>
      </c>
      <c r="D58" s="16">
        <v>25</v>
      </c>
      <c r="E58" s="15">
        <v>7</v>
      </c>
      <c r="F58" s="16">
        <v>3</v>
      </c>
      <c r="G58" s="15">
        <v>1</v>
      </c>
      <c r="H58" s="23">
        <f t="shared" si="2"/>
        <v>0.28000000000000003</v>
      </c>
      <c r="I58" s="23">
        <f t="shared" si="3"/>
        <v>0.12</v>
      </c>
      <c r="J58" s="13">
        <f t="shared" si="4"/>
        <v>0.1111111111111111</v>
      </c>
    </row>
    <row r="59" spans="1:10" x14ac:dyDescent="0.2">
      <c r="A59" s="17" t="s">
        <v>33</v>
      </c>
      <c r="B59" s="16" t="s">
        <v>181</v>
      </c>
      <c r="C59" s="18">
        <v>3</v>
      </c>
      <c r="D59" s="16">
        <v>8</v>
      </c>
      <c r="E59" s="15">
        <v>0</v>
      </c>
      <c r="F59" s="16">
        <v>5</v>
      </c>
      <c r="G59" s="15">
        <v>0</v>
      </c>
      <c r="H59" s="23">
        <f t="shared" si="2"/>
        <v>0</v>
      </c>
      <c r="I59" s="23">
        <f t="shared" si="3"/>
        <v>0.625</v>
      </c>
      <c r="J59" s="13">
        <f t="shared" si="4"/>
        <v>0</v>
      </c>
    </row>
    <row r="60" spans="1:10" x14ac:dyDescent="0.2">
      <c r="A60" s="17" t="s">
        <v>33</v>
      </c>
      <c r="B60" s="16" t="s">
        <v>203</v>
      </c>
      <c r="C60" s="18">
        <v>8</v>
      </c>
      <c r="D60" s="16">
        <v>6</v>
      </c>
      <c r="E60" s="15">
        <v>0</v>
      </c>
      <c r="F60" s="16">
        <v>3</v>
      </c>
      <c r="G60" s="15">
        <v>6</v>
      </c>
      <c r="H60" s="23">
        <f t="shared" si="2"/>
        <v>0</v>
      </c>
      <c r="I60" s="23">
        <f t="shared" si="3"/>
        <v>0.5</v>
      </c>
      <c r="J60" s="13">
        <f t="shared" si="4"/>
        <v>0.75</v>
      </c>
    </row>
    <row r="61" spans="1:10" x14ac:dyDescent="0.2">
      <c r="A61" s="17" t="s">
        <v>33</v>
      </c>
      <c r="B61" s="16" t="s">
        <v>182</v>
      </c>
      <c r="C61" s="18">
        <v>9</v>
      </c>
      <c r="D61" s="16">
        <v>17</v>
      </c>
      <c r="E61" s="15">
        <v>4</v>
      </c>
      <c r="F61" s="16">
        <v>3</v>
      </c>
      <c r="G61" s="15">
        <v>14</v>
      </c>
      <c r="H61" s="23">
        <f t="shared" si="2"/>
        <v>0.23529411764705882</v>
      </c>
      <c r="I61" s="23">
        <f t="shared" si="3"/>
        <v>0.17647058823529413</v>
      </c>
      <c r="J61" s="13">
        <f t="shared" si="4"/>
        <v>1.5555555555555556</v>
      </c>
    </row>
    <row r="62" spans="1:10" x14ac:dyDescent="0.2">
      <c r="A62" s="17" t="s">
        <v>115</v>
      </c>
      <c r="B62" s="16" t="s">
        <v>68</v>
      </c>
      <c r="C62" s="18">
        <v>8</v>
      </c>
      <c r="D62" s="16">
        <v>34</v>
      </c>
      <c r="E62" s="15">
        <v>15</v>
      </c>
      <c r="F62" s="16">
        <v>6</v>
      </c>
      <c r="G62" s="15">
        <v>28</v>
      </c>
      <c r="H62" s="23">
        <f t="shared" si="2"/>
        <v>0.44117647058823528</v>
      </c>
      <c r="I62" s="23">
        <f t="shared" si="3"/>
        <v>0.17647058823529413</v>
      </c>
      <c r="J62" s="13">
        <f t="shared" si="4"/>
        <v>3.5</v>
      </c>
    </row>
    <row r="63" spans="1:10" x14ac:dyDescent="0.2">
      <c r="A63" s="17" t="s">
        <v>115</v>
      </c>
      <c r="B63" s="16" t="s">
        <v>129</v>
      </c>
      <c r="C63" s="18">
        <v>8</v>
      </c>
      <c r="D63" s="16">
        <v>35</v>
      </c>
      <c r="E63" s="15">
        <v>15</v>
      </c>
      <c r="F63" s="16">
        <v>3</v>
      </c>
      <c r="G63" s="15">
        <v>4</v>
      </c>
      <c r="H63" s="23">
        <f t="shared" si="2"/>
        <v>0.42857142857142855</v>
      </c>
      <c r="I63" s="23">
        <f t="shared" si="3"/>
        <v>8.5714285714285715E-2</v>
      </c>
      <c r="J63" s="13">
        <f t="shared" si="4"/>
        <v>0.5</v>
      </c>
    </row>
    <row r="64" spans="1:10" x14ac:dyDescent="0.2">
      <c r="A64" s="17" t="s">
        <v>115</v>
      </c>
      <c r="B64" s="16" t="s">
        <v>96</v>
      </c>
      <c r="C64" s="18">
        <v>8</v>
      </c>
      <c r="D64" s="16">
        <v>23</v>
      </c>
      <c r="E64" s="15">
        <v>3</v>
      </c>
      <c r="F64" s="16">
        <v>3</v>
      </c>
      <c r="G64" s="15">
        <v>2</v>
      </c>
      <c r="H64" s="23">
        <f t="shared" si="2"/>
        <v>0.13043478260869565</v>
      </c>
      <c r="I64" s="23">
        <f t="shared" si="3"/>
        <v>0.13043478260869565</v>
      </c>
      <c r="J64" s="13">
        <f t="shared" si="4"/>
        <v>0.25</v>
      </c>
    </row>
    <row r="65" spans="1:10" x14ac:dyDescent="0.2">
      <c r="A65" s="17" t="s">
        <v>115</v>
      </c>
      <c r="B65" s="16" t="s">
        <v>194</v>
      </c>
      <c r="C65" s="18">
        <v>2</v>
      </c>
      <c r="D65" s="16">
        <v>8</v>
      </c>
      <c r="E65" s="15">
        <v>0</v>
      </c>
      <c r="F65" s="16">
        <v>3</v>
      </c>
      <c r="G65" s="15">
        <v>1</v>
      </c>
      <c r="H65" s="23">
        <f t="shared" si="2"/>
        <v>0</v>
      </c>
      <c r="I65" s="23">
        <f t="shared" si="3"/>
        <v>0.375</v>
      </c>
      <c r="J65" s="13">
        <f t="shared" si="4"/>
        <v>0.5</v>
      </c>
    </row>
    <row r="66" spans="1:10" x14ac:dyDescent="0.2">
      <c r="A66" s="17" t="s">
        <v>115</v>
      </c>
      <c r="B66" s="16" t="s">
        <v>195</v>
      </c>
      <c r="C66" s="18">
        <v>8</v>
      </c>
      <c r="D66" s="16">
        <v>33</v>
      </c>
      <c r="E66" s="15">
        <v>12</v>
      </c>
      <c r="F66" s="16">
        <v>2</v>
      </c>
      <c r="G66" s="15">
        <v>14</v>
      </c>
      <c r="H66" s="23">
        <f t="shared" si="2"/>
        <v>0.36363636363636365</v>
      </c>
      <c r="I66" s="23">
        <f t="shared" si="3"/>
        <v>6.0606060606060608E-2</v>
      </c>
      <c r="J66" s="13">
        <f t="shared" si="4"/>
        <v>1.75</v>
      </c>
    </row>
    <row r="67" spans="1:10" x14ac:dyDescent="0.2">
      <c r="A67" s="17" t="s">
        <v>115</v>
      </c>
      <c r="B67" s="16" t="s">
        <v>131</v>
      </c>
      <c r="C67" s="18">
        <v>7</v>
      </c>
      <c r="D67" s="16">
        <v>4</v>
      </c>
      <c r="E67" s="15">
        <v>0</v>
      </c>
      <c r="F67" s="16">
        <v>0</v>
      </c>
      <c r="G67" s="15">
        <v>29</v>
      </c>
      <c r="H67" s="23">
        <f t="shared" si="2"/>
        <v>0</v>
      </c>
      <c r="I67" s="23">
        <f t="shared" si="3"/>
        <v>0</v>
      </c>
      <c r="J67" s="13">
        <f t="shared" si="4"/>
        <v>4.1428571428571432</v>
      </c>
    </row>
    <row r="68" spans="1:10" x14ac:dyDescent="0.2">
      <c r="A68" s="17" t="s">
        <v>115</v>
      </c>
      <c r="B68" s="16" t="s">
        <v>130</v>
      </c>
      <c r="C68" s="18">
        <v>8</v>
      </c>
      <c r="D68" s="16">
        <v>37</v>
      </c>
      <c r="E68" s="15">
        <v>17</v>
      </c>
      <c r="F68" s="16">
        <v>5</v>
      </c>
      <c r="G68" s="15">
        <v>3</v>
      </c>
      <c r="H68" s="23">
        <f t="shared" ref="H68:H131" si="5">IF(D68=0,0,E68/D68)</f>
        <v>0.45945945945945948</v>
      </c>
      <c r="I68" s="23">
        <f t="shared" ref="I68:I131" si="6">IF(D68=0,0,F68/D68)</f>
        <v>0.13513513513513514</v>
      </c>
      <c r="J68" s="13">
        <f t="shared" ref="J68:J131" si="7">G68/C68</f>
        <v>0.375</v>
      </c>
    </row>
    <row r="69" spans="1:10" x14ac:dyDescent="0.2">
      <c r="A69" s="17" t="s">
        <v>115</v>
      </c>
      <c r="B69" s="16" t="s">
        <v>41</v>
      </c>
      <c r="C69" s="18">
        <v>7</v>
      </c>
      <c r="D69" s="16">
        <v>27</v>
      </c>
      <c r="E69" s="15">
        <v>3</v>
      </c>
      <c r="F69" s="16">
        <v>5</v>
      </c>
      <c r="G69" s="15">
        <v>5</v>
      </c>
      <c r="H69" s="23">
        <f t="shared" si="5"/>
        <v>0.1111111111111111</v>
      </c>
      <c r="I69" s="23">
        <f t="shared" si="6"/>
        <v>0.18518518518518517</v>
      </c>
      <c r="J69" s="13">
        <f t="shared" si="7"/>
        <v>0.7142857142857143</v>
      </c>
    </row>
    <row r="70" spans="1:10" x14ac:dyDescent="0.2">
      <c r="A70" s="17" t="s">
        <v>39</v>
      </c>
      <c r="B70" s="16" t="s">
        <v>16</v>
      </c>
      <c r="C70" s="18">
        <v>7</v>
      </c>
      <c r="D70" s="16">
        <v>23</v>
      </c>
      <c r="E70" s="15">
        <v>8</v>
      </c>
      <c r="F70" s="16">
        <v>0</v>
      </c>
      <c r="G70" s="15">
        <v>12</v>
      </c>
      <c r="H70" s="23">
        <f t="shared" si="5"/>
        <v>0.34782608695652173</v>
      </c>
      <c r="I70" s="23">
        <f t="shared" si="6"/>
        <v>0</v>
      </c>
      <c r="J70" s="13">
        <f t="shared" si="7"/>
        <v>1.7142857142857142</v>
      </c>
    </row>
    <row r="71" spans="1:10" x14ac:dyDescent="0.2">
      <c r="A71" s="17" t="s">
        <v>39</v>
      </c>
      <c r="B71" s="16" t="s">
        <v>156</v>
      </c>
      <c r="C71" s="18">
        <v>7</v>
      </c>
      <c r="D71" s="16">
        <v>20</v>
      </c>
      <c r="E71" s="15">
        <v>9</v>
      </c>
      <c r="F71" s="16">
        <v>5</v>
      </c>
      <c r="G71" s="15">
        <v>2</v>
      </c>
      <c r="H71" s="23">
        <f t="shared" si="5"/>
        <v>0.45</v>
      </c>
      <c r="I71" s="23">
        <f t="shared" si="6"/>
        <v>0.25</v>
      </c>
      <c r="J71" s="13">
        <f t="shared" si="7"/>
        <v>0.2857142857142857</v>
      </c>
    </row>
    <row r="72" spans="1:10" x14ac:dyDescent="0.2">
      <c r="A72" s="17" t="s">
        <v>39</v>
      </c>
      <c r="B72" s="16" t="s">
        <v>132</v>
      </c>
      <c r="C72" s="18">
        <v>8</v>
      </c>
      <c r="D72" s="16">
        <v>35</v>
      </c>
      <c r="E72" s="15">
        <v>15</v>
      </c>
      <c r="F72" s="16">
        <v>7</v>
      </c>
      <c r="G72" s="15">
        <v>26</v>
      </c>
      <c r="H72" s="23">
        <f t="shared" si="5"/>
        <v>0.42857142857142855</v>
      </c>
      <c r="I72" s="23">
        <f t="shared" si="6"/>
        <v>0.2</v>
      </c>
      <c r="J72" s="13">
        <f t="shared" si="7"/>
        <v>3.25</v>
      </c>
    </row>
    <row r="73" spans="1:10" x14ac:dyDescent="0.2">
      <c r="A73" s="17" t="s">
        <v>39</v>
      </c>
      <c r="B73" s="16" t="s">
        <v>18</v>
      </c>
      <c r="C73" s="18">
        <v>8</v>
      </c>
      <c r="D73" s="16">
        <v>31</v>
      </c>
      <c r="E73" s="15">
        <v>10</v>
      </c>
      <c r="F73" s="16">
        <v>5</v>
      </c>
      <c r="G73" s="15">
        <v>4</v>
      </c>
      <c r="H73" s="23">
        <f t="shared" si="5"/>
        <v>0.32258064516129031</v>
      </c>
      <c r="I73" s="23">
        <f t="shared" si="6"/>
        <v>0.16129032258064516</v>
      </c>
      <c r="J73" s="13">
        <f t="shared" si="7"/>
        <v>0.5</v>
      </c>
    </row>
    <row r="74" spans="1:10" x14ac:dyDescent="0.2">
      <c r="A74" s="17" t="s">
        <v>39</v>
      </c>
      <c r="B74" s="16" t="s">
        <v>56</v>
      </c>
      <c r="C74" s="18">
        <v>7</v>
      </c>
      <c r="D74" s="16">
        <v>16</v>
      </c>
      <c r="E74" s="15">
        <v>2</v>
      </c>
      <c r="F74" s="16">
        <v>6</v>
      </c>
      <c r="G74" s="15">
        <v>12</v>
      </c>
      <c r="H74" s="23">
        <f t="shared" si="5"/>
        <v>0.125</v>
      </c>
      <c r="I74" s="23">
        <f t="shared" si="6"/>
        <v>0.375</v>
      </c>
      <c r="J74" s="13">
        <f t="shared" si="7"/>
        <v>1.7142857142857142</v>
      </c>
    </row>
    <row r="75" spans="1:10" x14ac:dyDescent="0.2">
      <c r="A75" s="17" t="s">
        <v>39</v>
      </c>
      <c r="B75" s="16" t="s">
        <v>157</v>
      </c>
      <c r="C75" s="18">
        <v>8</v>
      </c>
      <c r="D75" s="16">
        <v>32</v>
      </c>
      <c r="E75" s="15">
        <v>11</v>
      </c>
      <c r="F75" s="16">
        <v>6</v>
      </c>
      <c r="G75" s="15">
        <v>8</v>
      </c>
      <c r="H75" s="23">
        <f t="shared" si="5"/>
        <v>0.34375</v>
      </c>
      <c r="I75" s="23">
        <f t="shared" si="6"/>
        <v>0.1875</v>
      </c>
      <c r="J75" s="13">
        <f t="shared" si="7"/>
        <v>1</v>
      </c>
    </row>
    <row r="76" spans="1:10" x14ac:dyDescent="0.2">
      <c r="A76" s="17" t="s">
        <v>39</v>
      </c>
      <c r="B76" s="16" t="s">
        <v>133</v>
      </c>
      <c r="C76" s="18">
        <v>4</v>
      </c>
      <c r="D76" s="16">
        <v>4</v>
      </c>
      <c r="E76" s="15">
        <v>1</v>
      </c>
      <c r="F76" s="16">
        <v>0</v>
      </c>
      <c r="G76" s="15">
        <v>0</v>
      </c>
      <c r="H76" s="23">
        <f t="shared" si="5"/>
        <v>0.25</v>
      </c>
      <c r="I76" s="23">
        <f t="shared" si="6"/>
        <v>0</v>
      </c>
      <c r="J76" s="13">
        <f t="shared" si="7"/>
        <v>0</v>
      </c>
    </row>
    <row r="77" spans="1:10" x14ac:dyDescent="0.2">
      <c r="A77" s="17" t="s">
        <v>39</v>
      </c>
      <c r="B77" s="16" t="s">
        <v>184</v>
      </c>
      <c r="C77" s="18">
        <v>7</v>
      </c>
      <c r="D77" s="16">
        <v>20</v>
      </c>
      <c r="E77" s="15">
        <v>8</v>
      </c>
      <c r="F77" s="16">
        <v>7</v>
      </c>
      <c r="G77" s="15">
        <v>3</v>
      </c>
      <c r="H77" s="23">
        <f t="shared" si="5"/>
        <v>0.4</v>
      </c>
      <c r="I77" s="23">
        <f t="shared" si="6"/>
        <v>0.35</v>
      </c>
      <c r="J77" s="13">
        <f t="shared" si="7"/>
        <v>0.42857142857142855</v>
      </c>
    </row>
    <row r="78" spans="1:10" x14ac:dyDescent="0.2">
      <c r="A78" s="17" t="s">
        <v>39</v>
      </c>
      <c r="B78" s="16" t="s">
        <v>185</v>
      </c>
      <c r="C78" s="18">
        <v>7</v>
      </c>
      <c r="D78" s="16">
        <v>14</v>
      </c>
      <c r="E78" s="15">
        <v>7</v>
      </c>
      <c r="F78" s="16">
        <v>1</v>
      </c>
      <c r="G78" s="15">
        <v>4</v>
      </c>
      <c r="H78" s="23">
        <f t="shared" si="5"/>
        <v>0.5</v>
      </c>
      <c r="I78" s="23">
        <f t="shared" si="6"/>
        <v>7.1428571428571425E-2</v>
      </c>
      <c r="J78" s="13">
        <f t="shared" si="7"/>
        <v>0.5714285714285714</v>
      </c>
    </row>
    <row r="79" spans="1:10" x14ac:dyDescent="0.2">
      <c r="A79" s="17" t="s">
        <v>39</v>
      </c>
      <c r="B79" s="16" t="s">
        <v>186</v>
      </c>
      <c r="C79" s="18">
        <v>8</v>
      </c>
      <c r="D79" s="16">
        <v>17</v>
      </c>
      <c r="E79" s="15">
        <v>7</v>
      </c>
      <c r="F79" s="16">
        <v>2</v>
      </c>
      <c r="G79" s="15">
        <v>4</v>
      </c>
      <c r="H79" s="23">
        <f t="shared" si="5"/>
        <v>0.41176470588235292</v>
      </c>
      <c r="I79" s="23">
        <f t="shared" si="6"/>
        <v>0.11764705882352941</v>
      </c>
      <c r="J79" s="13">
        <f t="shared" si="7"/>
        <v>0.5</v>
      </c>
    </row>
    <row r="80" spans="1:10" x14ac:dyDescent="0.2">
      <c r="A80" s="17" t="s">
        <v>39</v>
      </c>
      <c r="B80" s="16" t="s">
        <v>47</v>
      </c>
      <c r="C80" s="18">
        <v>2</v>
      </c>
      <c r="D80" s="16">
        <v>1</v>
      </c>
      <c r="E80" s="15">
        <v>0</v>
      </c>
      <c r="F80" s="16">
        <v>0</v>
      </c>
      <c r="G80" s="15">
        <v>2</v>
      </c>
      <c r="H80" s="23">
        <f t="shared" si="5"/>
        <v>0</v>
      </c>
      <c r="I80" s="23">
        <f t="shared" si="6"/>
        <v>0</v>
      </c>
      <c r="J80" s="13">
        <f t="shared" si="7"/>
        <v>1</v>
      </c>
    </row>
    <row r="81" spans="1:10" x14ac:dyDescent="0.2">
      <c r="A81" s="17" t="s">
        <v>38</v>
      </c>
      <c r="B81" s="16" t="s">
        <v>20</v>
      </c>
      <c r="C81" s="18">
        <v>5</v>
      </c>
      <c r="D81" s="16">
        <v>18</v>
      </c>
      <c r="E81" s="15">
        <v>4</v>
      </c>
      <c r="F81" s="16">
        <v>3</v>
      </c>
      <c r="G81" s="15">
        <v>3</v>
      </c>
      <c r="H81" s="23">
        <f t="shared" si="5"/>
        <v>0.22222222222222221</v>
      </c>
      <c r="I81" s="23">
        <f t="shared" si="6"/>
        <v>0.16666666666666666</v>
      </c>
      <c r="J81" s="13">
        <f t="shared" si="7"/>
        <v>0.6</v>
      </c>
    </row>
    <row r="82" spans="1:10" x14ac:dyDescent="0.2">
      <c r="A82" s="17" t="s">
        <v>38</v>
      </c>
      <c r="B82" s="16" t="s">
        <v>51</v>
      </c>
      <c r="C82" s="18">
        <v>10</v>
      </c>
      <c r="D82" s="16">
        <v>43</v>
      </c>
      <c r="E82" s="15">
        <v>23</v>
      </c>
      <c r="F82" s="16">
        <v>5</v>
      </c>
      <c r="G82" s="15">
        <v>47</v>
      </c>
      <c r="H82" s="23">
        <f t="shared" si="5"/>
        <v>0.53488372093023251</v>
      </c>
      <c r="I82" s="23">
        <f t="shared" si="6"/>
        <v>0.11627906976744186</v>
      </c>
      <c r="J82" s="13">
        <f t="shared" si="7"/>
        <v>4.7</v>
      </c>
    </row>
    <row r="83" spans="1:10" x14ac:dyDescent="0.2">
      <c r="A83" s="17" t="s">
        <v>38</v>
      </c>
      <c r="B83" s="16" t="s">
        <v>158</v>
      </c>
      <c r="C83" s="18">
        <v>10</v>
      </c>
      <c r="D83" s="16">
        <v>37</v>
      </c>
      <c r="E83" s="15">
        <v>10</v>
      </c>
      <c r="F83" s="16">
        <v>7</v>
      </c>
      <c r="G83" s="15">
        <v>13</v>
      </c>
      <c r="H83" s="23">
        <f t="shared" si="5"/>
        <v>0.27027027027027029</v>
      </c>
      <c r="I83" s="23">
        <f t="shared" si="6"/>
        <v>0.1891891891891892</v>
      </c>
      <c r="J83" s="13">
        <f t="shared" si="7"/>
        <v>1.3</v>
      </c>
    </row>
    <row r="84" spans="1:10" x14ac:dyDescent="0.2">
      <c r="A84" s="17" t="s">
        <v>38</v>
      </c>
      <c r="B84" s="16" t="s">
        <v>23</v>
      </c>
      <c r="C84" s="18">
        <v>8</v>
      </c>
      <c r="D84" s="16">
        <v>9</v>
      </c>
      <c r="E84" s="15">
        <v>3</v>
      </c>
      <c r="F84" s="16">
        <v>1</v>
      </c>
      <c r="G84" s="15">
        <v>6</v>
      </c>
      <c r="H84" s="23">
        <f t="shared" si="5"/>
        <v>0.33333333333333331</v>
      </c>
      <c r="I84" s="23">
        <f t="shared" si="6"/>
        <v>0.1111111111111111</v>
      </c>
      <c r="J84" s="13">
        <f t="shared" si="7"/>
        <v>0.75</v>
      </c>
    </row>
    <row r="85" spans="1:10" x14ac:dyDescent="0.2">
      <c r="A85" s="17" t="s">
        <v>38</v>
      </c>
      <c r="B85" s="16" t="s">
        <v>106</v>
      </c>
      <c r="C85" s="18">
        <v>9</v>
      </c>
      <c r="D85" s="16">
        <v>38</v>
      </c>
      <c r="E85" s="15">
        <v>17</v>
      </c>
      <c r="F85" s="16">
        <v>6</v>
      </c>
      <c r="G85" s="15">
        <v>6</v>
      </c>
      <c r="H85" s="23">
        <f t="shared" si="5"/>
        <v>0.44736842105263158</v>
      </c>
      <c r="I85" s="23">
        <f t="shared" si="6"/>
        <v>0.15789473684210525</v>
      </c>
      <c r="J85" s="13">
        <f t="shared" si="7"/>
        <v>0.66666666666666663</v>
      </c>
    </row>
    <row r="86" spans="1:10" x14ac:dyDescent="0.2">
      <c r="A86" s="17" t="s">
        <v>38</v>
      </c>
      <c r="B86" s="16" t="s">
        <v>22</v>
      </c>
      <c r="C86" s="18">
        <v>7</v>
      </c>
      <c r="D86" s="16">
        <v>24</v>
      </c>
      <c r="E86" s="15">
        <v>11</v>
      </c>
      <c r="F86" s="16">
        <v>5</v>
      </c>
      <c r="G86" s="15">
        <v>9</v>
      </c>
      <c r="H86" s="23">
        <f t="shared" si="5"/>
        <v>0.45833333333333331</v>
      </c>
      <c r="I86" s="23">
        <f t="shared" si="6"/>
        <v>0.20833333333333334</v>
      </c>
      <c r="J86" s="13">
        <f t="shared" si="7"/>
        <v>1.2857142857142858</v>
      </c>
    </row>
    <row r="87" spans="1:10" x14ac:dyDescent="0.2">
      <c r="A87" s="17" t="s">
        <v>38</v>
      </c>
      <c r="B87" s="16" t="s">
        <v>134</v>
      </c>
      <c r="C87" s="18">
        <v>4</v>
      </c>
      <c r="D87" s="16">
        <v>8</v>
      </c>
      <c r="E87" s="15">
        <v>0</v>
      </c>
      <c r="F87" s="16">
        <v>2</v>
      </c>
      <c r="G87" s="15">
        <v>0</v>
      </c>
      <c r="H87" s="23">
        <f t="shared" si="5"/>
        <v>0</v>
      </c>
      <c r="I87" s="23">
        <f t="shared" si="6"/>
        <v>0.25</v>
      </c>
      <c r="J87" s="13">
        <f t="shared" si="7"/>
        <v>0</v>
      </c>
    </row>
    <row r="88" spans="1:10" x14ac:dyDescent="0.2">
      <c r="A88" s="17" t="s">
        <v>38</v>
      </c>
      <c r="B88" s="16" t="s">
        <v>176</v>
      </c>
      <c r="C88" s="18">
        <v>9</v>
      </c>
      <c r="D88" s="16">
        <v>40</v>
      </c>
      <c r="E88" s="15">
        <v>21</v>
      </c>
      <c r="F88" s="16">
        <v>4</v>
      </c>
      <c r="G88" s="15">
        <v>1</v>
      </c>
      <c r="H88" s="23">
        <f t="shared" si="5"/>
        <v>0.52500000000000002</v>
      </c>
      <c r="I88" s="23">
        <f t="shared" si="6"/>
        <v>0.1</v>
      </c>
      <c r="J88" s="13">
        <f t="shared" si="7"/>
        <v>0.1111111111111111</v>
      </c>
    </row>
    <row r="89" spans="1:10" x14ac:dyDescent="0.2">
      <c r="A89" s="17" t="s">
        <v>38</v>
      </c>
      <c r="B89" s="16" t="s">
        <v>175</v>
      </c>
      <c r="C89" s="18">
        <v>10</v>
      </c>
      <c r="D89" s="16">
        <v>41</v>
      </c>
      <c r="E89" s="15">
        <v>15</v>
      </c>
      <c r="F89" s="16">
        <v>8</v>
      </c>
      <c r="G89" s="15">
        <v>19</v>
      </c>
      <c r="H89" s="23">
        <f t="shared" si="5"/>
        <v>0.36585365853658536</v>
      </c>
      <c r="I89" s="23">
        <f t="shared" si="6"/>
        <v>0.1951219512195122</v>
      </c>
      <c r="J89" s="13">
        <f t="shared" si="7"/>
        <v>1.9</v>
      </c>
    </row>
    <row r="90" spans="1:10" x14ac:dyDescent="0.2">
      <c r="A90" s="17" t="s">
        <v>38</v>
      </c>
      <c r="B90" s="16" t="s">
        <v>24</v>
      </c>
      <c r="C90" s="18">
        <v>8</v>
      </c>
      <c r="D90" s="16">
        <v>23</v>
      </c>
      <c r="E90" s="15">
        <v>6</v>
      </c>
      <c r="F90" s="16">
        <v>4</v>
      </c>
      <c r="G90" s="15">
        <v>10</v>
      </c>
      <c r="H90" s="23">
        <f t="shared" si="5"/>
        <v>0.2608695652173913</v>
      </c>
      <c r="I90" s="23">
        <f t="shared" si="6"/>
        <v>0.17391304347826086</v>
      </c>
      <c r="J90" s="13">
        <f t="shared" si="7"/>
        <v>1.25</v>
      </c>
    </row>
    <row r="91" spans="1:10" x14ac:dyDescent="0.2">
      <c r="A91" s="17" t="s">
        <v>113</v>
      </c>
      <c r="B91" s="16" t="s">
        <v>160</v>
      </c>
      <c r="C91" s="18">
        <v>8</v>
      </c>
      <c r="D91" s="16">
        <v>32</v>
      </c>
      <c r="E91" s="15">
        <v>13</v>
      </c>
      <c r="F91" s="16">
        <v>10</v>
      </c>
      <c r="G91" s="15">
        <v>28</v>
      </c>
      <c r="H91" s="23">
        <f t="shared" si="5"/>
        <v>0.40625</v>
      </c>
      <c r="I91" s="23">
        <f t="shared" si="6"/>
        <v>0.3125</v>
      </c>
      <c r="J91" s="13">
        <f t="shared" si="7"/>
        <v>3.5</v>
      </c>
    </row>
    <row r="92" spans="1:10" x14ac:dyDescent="0.2">
      <c r="A92" s="17" t="s">
        <v>113</v>
      </c>
      <c r="B92" s="16" t="s">
        <v>149</v>
      </c>
      <c r="C92" s="18">
        <v>8</v>
      </c>
      <c r="D92" s="16">
        <v>25</v>
      </c>
      <c r="E92" s="15">
        <v>3</v>
      </c>
      <c r="F92" s="16">
        <v>13</v>
      </c>
      <c r="G92" s="15">
        <v>12</v>
      </c>
      <c r="H92" s="23">
        <f t="shared" si="5"/>
        <v>0.12</v>
      </c>
      <c r="I92" s="23">
        <f t="shared" si="6"/>
        <v>0.52</v>
      </c>
      <c r="J92" s="13">
        <f t="shared" si="7"/>
        <v>1.5</v>
      </c>
    </row>
    <row r="93" spans="1:10" x14ac:dyDescent="0.2">
      <c r="A93" s="17" t="s">
        <v>113</v>
      </c>
      <c r="B93" s="16" t="s">
        <v>159</v>
      </c>
      <c r="C93" s="18">
        <v>8</v>
      </c>
      <c r="D93" s="16">
        <v>26</v>
      </c>
      <c r="E93" s="15">
        <v>0</v>
      </c>
      <c r="F93" s="16">
        <v>20</v>
      </c>
      <c r="G93" s="15">
        <v>1</v>
      </c>
      <c r="H93" s="23">
        <f t="shared" si="5"/>
        <v>0</v>
      </c>
      <c r="I93" s="23">
        <f t="shared" si="6"/>
        <v>0.76923076923076927</v>
      </c>
      <c r="J93" s="13">
        <f t="shared" si="7"/>
        <v>0.125</v>
      </c>
    </row>
    <row r="94" spans="1:10" x14ac:dyDescent="0.2">
      <c r="A94" s="17" t="s">
        <v>113</v>
      </c>
      <c r="B94" s="16" t="s">
        <v>104</v>
      </c>
      <c r="C94" s="18">
        <v>8</v>
      </c>
      <c r="D94" s="16">
        <v>16</v>
      </c>
      <c r="E94" s="15">
        <v>2</v>
      </c>
      <c r="F94" s="16">
        <v>10</v>
      </c>
      <c r="G94" s="15">
        <v>3</v>
      </c>
      <c r="H94" s="23">
        <f t="shared" si="5"/>
        <v>0.125</v>
      </c>
      <c r="I94" s="23">
        <f t="shared" si="6"/>
        <v>0.625</v>
      </c>
      <c r="J94" s="13">
        <f t="shared" si="7"/>
        <v>0.375</v>
      </c>
    </row>
    <row r="95" spans="1:10" x14ac:dyDescent="0.2">
      <c r="A95" s="17" t="s">
        <v>113</v>
      </c>
      <c r="B95" s="16" t="s">
        <v>105</v>
      </c>
      <c r="C95" s="18">
        <v>5</v>
      </c>
      <c r="D95" s="16">
        <v>11</v>
      </c>
      <c r="E95" s="15">
        <v>1</v>
      </c>
      <c r="F95" s="16">
        <v>8</v>
      </c>
      <c r="G95" s="15">
        <v>1</v>
      </c>
      <c r="H95" s="23">
        <f t="shared" si="5"/>
        <v>9.0909090909090912E-2</v>
      </c>
      <c r="I95" s="23">
        <f t="shared" si="6"/>
        <v>0.72727272727272729</v>
      </c>
      <c r="J95" s="13">
        <f t="shared" si="7"/>
        <v>0.2</v>
      </c>
    </row>
    <row r="96" spans="1:10" x14ac:dyDescent="0.2">
      <c r="A96" s="17" t="s">
        <v>113</v>
      </c>
      <c r="B96" s="16" t="s">
        <v>196</v>
      </c>
      <c r="C96" s="18">
        <v>8</v>
      </c>
      <c r="D96" s="16">
        <v>31</v>
      </c>
      <c r="E96" s="15">
        <v>1</v>
      </c>
      <c r="F96" s="16">
        <v>25</v>
      </c>
      <c r="G96" s="15">
        <v>21</v>
      </c>
      <c r="H96" s="23">
        <f t="shared" si="5"/>
        <v>3.2258064516129031E-2</v>
      </c>
      <c r="I96" s="23">
        <f t="shared" si="6"/>
        <v>0.80645161290322576</v>
      </c>
      <c r="J96" s="13">
        <f t="shared" si="7"/>
        <v>2.625</v>
      </c>
    </row>
    <row r="97" spans="1:10" x14ac:dyDescent="0.2">
      <c r="A97" s="17" t="s">
        <v>113</v>
      </c>
      <c r="B97" s="16" t="s">
        <v>197</v>
      </c>
      <c r="C97" s="18">
        <v>7</v>
      </c>
      <c r="D97" s="16">
        <v>24</v>
      </c>
      <c r="E97" s="15">
        <v>1</v>
      </c>
      <c r="F97" s="16">
        <v>18</v>
      </c>
      <c r="G97" s="15">
        <v>1</v>
      </c>
      <c r="H97" s="23">
        <f t="shared" si="5"/>
        <v>4.1666666666666664E-2</v>
      </c>
      <c r="I97" s="23">
        <f t="shared" si="6"/>
        <v>0.75</v>
      </c>
      <c r="J97" s="13">
        <f t="shared" si="7"/>
        <v>0.14285714285714285</v>
      </c>
    </row>
    <row r="98" spans="1:10" x14ac:dyDescent="0.2">
      <c r="A98" s="17" t="s">
        <v>113</v>
      </c>
      <c r="B98" s="16" t="s">
        <v>225</v>
      </c>
      <c r="C98" s="18">
        <v>1</v>
      </c>
      <c r="D98" s="16">
        <v>0</v>
      </c>
      <c r="E98" s="15">
        <v>0</v>
      </c>
      <c r="F98" s="16">
        <v>0</v>
      </c>
      <c r="G98" s="15">
        <v>0</v>
      </c>
      <c r="H98" s="23">
        <f t="shared" si="5"/>
        <v>0</v>
      </c>
      <c r="I98" s="23">
        <f t="shared" si="6"/>
        <v>0</v>
      </c>
      <c r="J98" s="13">
        <f t="shared" si="7"/>
        <v>0</v>
      </c>
    </row>
    <row r="99" spans="1:10" x14ac:dyDescent="0.2">
      <c r="A99" s="17" t="s">
        <v>37</v>
      </c>
      <c r="B99" s="16" t="s">
        <v>99</v>
      </c>
      <c r="C99" s="18">
        <v>7</v>
      </c>
      <c r="D99" s="16">
        <v>30</v>
      </c>
      <c r="E99" s="15">
        <v>13</v>
      </c>
      <c r="F99" s="16">
        <v>1</v>
      </c>
      <c r="G99" s="15">
        <v>4</v>
      </c>
      <c r="H99" s="23">
        <f t="shared" si="5"/>
        <v>0.43333333333333335</v>
      </c>
      <c r="I99" s="23">
        <f t="shared" si="6"/>
        <v>3.3333333333333333E-2</v>
      </c>
      <c r="J99" s="13">
        <f t="shared" si="7"/>
        <v>0.5714285714285714</v>
      </c>
    </row>
    <row r="100" spans="1:10" x14ac:dyDescent="0.2">
      <c r="A100" s="17" t="s">
        <v>37</v>
      </c>
      <c r="B100" s="16" t="s">
        <v>213</v>
      </c>
      <c r="C100" s="18">
        <v>5</v>
      </c>
      <c r="D100" s="16">
        <v>4</v>
      </c>
      <c r="E100" s="15">
        <v>0</v>
      </c>
      <c r="F100" s="16">
        <v>1</v>
      </c>
      <c r="G100" s="15">
        <v>2</v>
      </c>
      <c r="H100" s="23">
        <f t="shared" si="5"/>
        <v>0</v>
      </c>
      <c r="I100" s="23">
        <f t="shared" si="6"/>
        <v>0.25</v>
      </c>
      <c r="J100" s="13">
        <f t="shared" si="7"/>
        <v>0.4</v>
      </c>
    </row>
    <row r="101" spans="1:10" x14ac:dyDescent="0.2">
      <c r="A101" s="17" t="s">
        <v>37</v>
      </c>
      <c r="B101" s="16" t="s">
        <v>161</v>
      </c>
      <c r="C101" s="18">
        <v>7</v>
      </c>
      <c r="D101" s="16">
        <v>24</v>
      </c>
      <c r="E101" s="15">
        <v>5</v>
      </c>
      <c r="F101" s="16">
        <v>3</v>
      </c>
      <c r="G101" s="15">
        <v>7</v>
      </c>
      <c r="H101" s="23">
        <f t="shared" si="5"/>
        <v>0.20833333333333334</v>
      </c>
      <c r="I101" s="23">
        <f t="shared" si="6"/>
        <v>0.125</v>
      </c>
      <c r="J101" s="13">
        <f t="shared" si="7"/>
        <v>1</v>
      </c>
    </row>
    <row r="102" spans="1:10" x14ac:dyDescent="0.2">
      <c r="A102" s="17" t="s">
        <v>37</v>
      </c>
      <c r="B102" s="16" t="s">
        <v>229</v>
      </c>
      <c r="C102" s="18">
        <v>7</v>
      </c>
      <c r="D102" s="16">
        <v>30</v>
      </c>
      <c r="E102" s="15">
        <v>7</v>
      </c>
      <c r="F102" s="16">
        <v>4</v>
      </c>
      <c r="G102" s="15">
        <v>9</v>
      </c>
      <c r="H102" s="23">
        <f t="shared" si="5"/>
        <v>0.23333333333333334</v>
      </c>
      <c r="I102" s="23">
        <f t="shared" si="6"/>
        <v>0.13333333333333333</v>
      </c>
      <c r="J102" s="13">
        <f t="shared" si="7"/>
        <v>1.2857142857142858</v>
      </c>
    </row>
    <row r="103" spans="1:10" x14ac:dyDescent="0.2">
      <c r="A103" s="17" t="s">
        <v>37</v>
      </c>
      <c r="B103" s="16" t="s">
        <v>75</v>
      </c>
      <c r="C103" s="18">
        <v>7</v>
      </c>
      <c r="D103" s="16">
        <v>26</v>
      </c>
      <c r="E103" s="15">
        <v>8</v>
      </c>
      <c r="F103" s="16">
        <v>4</v>
      </c>
      <c r="G103" s="15">
        <v>0</v>
      </c>
      <c r="H103" s="23">
        <f t="shared" si="5"/>
        <v>0.30769230769230771</v>
      </c>
      <c r="I103" s="23">
        <f t="shared" si="6"/>
        <v>0.15384615384615385</v>
      </c>
      <c r="J103" s="13">
        <f t="shared" si="7"/>
        <v>0</v>
      </c>
    </row>
    <row r="104" spans="1:10" x14ac:dyDescent="0.2">
      <c r="A104" s="17" t="s">
        <v>37</v>
      </c>
      <c r="B104" s="16" t="s">
        <v>54</v>
      </c>
      <c r="C104" s="18">
        <v>7</v>
      </c>
      <c r="D104" s="16">
        <v>23</v>
      </c>
      <c r="E104" s="15">
        <v>7</v>
      </c>
      <c r="F104" s="16">
        <v>3</v>
      </c>
      <c r="G104" s="15">
        <v>27</v>
      </c>
      <c r="H104" s="23">
        <f t="shared" si="5"/>
        <v>0.30434782608695654</v>
      </c>
      <c r="I104" s="23">
        <f t="shared" si="6"/>
        <v>0.13043478260869565</v>
      </c>
      <c r="J104" s="13">
        <f t="shared" si="7"/>
        <v>3.8571428571428572</v>
      </c>
    </row>
    <row r="105" spans="1:10" x14ac:dyDescent="0.2">
      <c r="A105" s="17" t="s">
        <v>37</v>
      </c>
      <c r="B105" s="16" t="s">
        <v>76</v>
      </c>
      <c r="C105" s="18">
        <v>3</v>
      </c>
      <c r="D105" s="16">
        <v>6</v>
      </c>
      <c r="E105" s="15">
        <v>0</v>
      </c>
      <c r="F105" s="16">
        <v>0</v>
      </c>
      <c r="G105" s="15">
        <v>0</v>
      </c>
      <c r="H105" s="23">
        <f t="shared" si="5"/>
        <v>0</v>
      </c>
      <c r="I105" s="23">
        <f t="shared" si="6"/>
        <v>0</v>
      </c>
      <c r="J105" s="13">
        <f t="shared" si="7"/>
        <v>0</v>
      </c>
    </row>
    <row r="106" spans="1:10" x14ac:dyDescent="0.2">
      <c r="A106" s="17" t="s">
        <v>37</v>
      </c>
      <c r="B106" s="16" t="s">
        <v>212</v>
      </c>
      <c r="C106" s="18">
        <v>7</v>
      </c>
      <c r="D106" s="16">
        <v>17</v>
      </c>
      <c r="E106" s="15">
        <v>2</v>
      </c>
      <c r="F106" s="16">
        <v>6</v>
      </c>
      <c r="G106" s="15">
        <v>2</v>
      </c>
      <c r="H106" s="23">
        <f t="shared" si="5"/>
        <v>0.11764705882352941</v>
      </c>
      <c r="I106" s="23">
        <f t="shared" si="6"/>
        <v>0.35294117647058826</v>
      </c>
      <c r="J106" s="13">
        <f t="shared" si="7"/>
        <v>0.2857142857142857</v>
      </c>
    </row>
    <row r="107" spans="1:10" x14ac:dyDescent="0.2">
      <c r="A107" s="17" t="s">
        <v>37</v>
      </c>
      <c r="B107" s="16" t="s">
        <v>73</v>
      </c>
      <c r="C107" s="18">
        <v>7</v>
      </c>
      <c r="D107" s="16">
        <v>0</v>
      </c>
      <c r="E107" s="15">
        <v>0</v>
      </c>
      <c r="F107" s="16">
        <v>0</v>
      </c>
      <c r="G107" s="15">
        <v>20</v>
      </c>
      <c r="H107" s="23">
        <f t="shared" si="5"/>
        <v>0</v>
      </c>
      <c r="I107" s="23">
        <f t="shared" si="6"/>
        <v>0</v>
      </c>
      <c r="J107" s="13">
        <f t="shared" si="7"/>
        <v>2.8571428571428572</v>
      </c>
    </row>
    <row r="108" spans="1:10" x14ac:dyDescent="0.2">
      <c r="A108" s="17" t="s">
        <v>37</v>
      </c>
      <c r="B108" s="16" t="s">
        <v>230</v>
      </c>
      <c r="C108" s="18">
        <v>1</v>
      </c>
      <c r="D108" s="16">
        <v>1</v>
      </c>
      <c r="E108" s="15">
        <v>0</v>
      </c>
      <c r="F108" s="16">
        <v>1</v>
      </c>
      <c r="G108" s="15">
        <v>0</v>
      </c>
      <c r="H108" s="23">
        <f t="shared" si="5"/>
        <v>0</v>
      </c>
      <c r="I108" s="23">
        <f t="shared" si="6"/>
        <v>1</v>
      </c>
      <c r="J108" s="13">
        <f t="shared" si="7"/>
        <v>0</v>
      </c>
    </row>
    <row r="109" spans="1:10" x14ac:dyDescent="0.2">
      <c r="A109" s="17" t="s">
        <v>37</v>
      </c>
      <c r="B109" s="16" t="s">
        <v>227</v>
      </c>
      <c r="C109" s="18">
        <v>2</v>
      </c>
      <c r="D109" s="16">
        <v>5</v>
      </c>
      <c r="E109" s="15">
        <v>0</v>
      </c>
      <c r="F109" s="16">
        <v>1</v>
      </c>
      <c r="G109" s="15">
        <v>0</v>
      </c>
      <c r="H109" s="23">
        <f t="shared" si="5"/>
        <v>0</v>
      </c>
      <c r="I109" s="23">
        <f t="shared" si="6"/>
        <v>0.2</v>
      </c>
      <c r="J109" s="13">
        <f t="shared" si="7"/>
        <v>0</v>
      </c>
    </row>
    <row r="110" spans="1:10" x14ac:dyDescent="0.2">
      <c r="A110" s="17" t="s">
        <v>85</v>
      </c>
      <c r="B110" s="16" t="s">
        <v>136</v>
      </c>
      <c r="C110" s="18">
        <v>6</v>
      </c>
      <c r="D110" s="16">
        <v>16</v>
      </c>
      <c r="E110" s="15">
        <v>0</v>
      </c>
      <c r="F110" s="16">
        <v>7</v>
      </c>
      <c r="G110" s="15">
        <v>0</v>
      </c>
      <c r="H110" s="23">
        <f t="shared" si="5"/>
        <v>0</v>
      </c>
      <c r="I110" s="23">
        <f t="shared" si="6"/>
        <v>0.4375</v>
      </c>
      <c r="J110" s="13">
        <f t="shared" si="7"/>
        <v>0</v>
      </c>
    </row>
    <row r="111" spans="1:10" x14ac:dyDescent="0.2">
      <c r="A111" s="17" t="s">
        <v>85</v>
      </c>
      <c r="B111" s="16" t="s">
        <v>95</v>
      </c>
      <c r="C111" s="18">
        <v>3</v>
      </c>
      <c r="D111" s="16">
        <v>4</v>
      </c>
      <c r="E111" s="15">
        <v>0</v>
      </c>
      <c r="F111" s="16">
        <v>4</v>
      </c>
      <c r="G111" s="15">
        <v>0</v>
      </c>
      <c r="H111" s="23">
        <f t="shared" si="5"/>
        <v>0</v>
      </c>
      <c r="I111" s="23">
        <f t="shared" si="6"/>
        <v>1</v>
      </c>
      <c r="J111" s="13">
        <f t="shared" si="7"/>
        <v>0</v>
      </c>
    </row>
    <row r="112" spans="1:10" x14ac:dyDescent="0.2">
      <c r="A112" s="17" t="s">
        <v>85</v>
      </c>
      <c r="B112" s="16" t="s">
        <v>102</v>
      </c>
      <c r="C112" s="18">
        <v>7</v>
      </c>
      <c r="D112" s="16">
        <v>29</v>
      </c>
      <c r="E112" s="15">
        <v>2</v>
      </c>
      <c r="F112" s="16">
        <v>16</v>
      </c>
      <c r="G112" s="15">
        <v>31</v>
      </c>
      <c r="H112" s="23">
        <f t="shared" si="5"/>
        <v>6.8965517241379309E-2</v>
      </c>
      <c r="I112" s="23">
        <f t="shared" si="6"/>
        <v>0.55172413793103448</v>
      </c>
      <c r="J112" s="13">
        <f t="shared" si="7"/>
        <v>4.4285714285714288</v>
      </c>
    </row>
    <row r="113" spans="1:10" x14ac:dyDescent="0.2">
      <c r="A113" s="17" t="s">
        <v>85</v>
      </c>
      <c r="B113" s="16" t="s">
        <v>137</v>
      </c>
      <c r="C113" s="18">
        <v>7</v>
      </c>
      <c r="D113" s="16">
        <v>26</v>
      </c>
      <c r="E113" s="15">
        <v>7</v>
      </c>
      <c r="F113" s="16">
        <v>10</v>
      </c>
      <c r="G113" s="15">
        <v>13</v>
      </c>
      <c r="H113" s="23">
        <f t="shared" si="5"/>
        <v>0.26923076923076922</v>
      </c>
      <c r="I113" s="23">
        <f t="shared" si="6"/>
        <v>0.38461538461538464</v>
      </c>
      <c r="J113" s="13">
        <f t="shared" si="7"/>
        <v>1.8571428571428572</v>
      </c>
    </row>
    <row r="114" spans="1:10" x14ac:dyDescent="0.2">
      <c r="A114" s="17" t="s">
        <v>85</v>
      </c>
      <c r="B114" s="16" t="s">
        <v>187</v>
      </c>
      <c r="C114" s="18">
        <v>7</v>
      </c>
      <c r="D114" s="16">
        <v>23</v>
      </c>
      <c r="E114" s="15">
        <v>0</v>
      </c>
      <c r="F114" s="16">
        <v>11</v>
      </c>
      <c r="G114" s="15">
        <v>6</v>
      </c>
      <c r="H114" s="23">
        <f t="shared" si="5"/>
        <v>0</v>
      </c>
      <c r="I114" s="23">
        <f t="shared" si="6"/>
        <v>0.47826086956521741</v>
      </c>
      <c r="J114" s="13">
        <f t="shared" si="7"/>
        <v>0.8571428571428571</v>
      </c>
    </row>
    <row r="115" spans="1:10" x14ac:dyDescent="0.2">
      <c r="A115" s="17" t="s">
        <v>85</v>
      </c>
      <c r="B115" s="16" t="s">
        <v>207</v>
      </c>
      <c r="C115" s="18">
        <v>7</v>
      </c>
      <c r="D115" s="16">
        <v>24</v>
      </c>
      <c r="E115" s="15">
        <v>2</v>
      </c>
      <c r="F115" s="16">
        <v>15</v>
      </c>
      <c r="G115" s="15">
        <v>3</v>
      </c>
      <c r="H115" s="23">
        <f t="shared" si="5"/>
        <v>8.3333333333333329E-2</v>
      </c>
      <c r="I115" s="23">
        <f t="shared" si="6"/>
        <v>0.625</v>
      </c>
      <c r="J115" s="13">
        <f t="shared" si="7"/>
        <v>0.42857142857142855</v>
      </c>
    </row>
    <row r="116" spans="1:10" x14ac:dyDescent="0.2">
      <c r="A116" s="17" t="s">
        <v>85</v>
      </c>
      <c r="B116" s="16" t="s">
        <v>188</v>
      </c>
      <c r="C116" s="18">
        <v>7</v>
      </c>
      <c r="D116" s="16">
        <v>20</v>
      </c>
      <c r="E116" s="15">
        <v>3</v>
      </c>
      <c r="F116" s="16">
        <v>8</v>
      </c>
      <c r="G116" s="15">
        <v>4</v>
      </c>
      <c r="H116" s="23">
        <f t="shared" si="5"/>
        <v>0.15</v>
      </c>
      <c r="I116" s="23">
        <f t="shared" si="6"/>
        <v>0.4</v>
      </c>
      <c r="J116" s="13">
        <f t="shared" si="7"/>
        <v>0.5714285714285714</v>
      </c>
    </row>
    <row r="117" spans="1:10" x14ac:dyDescent="0.2">
      <c r="A117" s="17" t="s">
        <v>85</v>
      </c>
      <c r="B117" s="16" t="s">
        <v>189</v>
      </c>
      <c r="C117" s="18">
        <v>3</v>
      </c>
      <c r="D117" s="16">
        <v>8</v>
      </c>
      <c r="E117" s="15">
        <v>1</v>
      </c>
      <c r="F117" s="16">
        <v>6</v>
      </c>
      <c r="G117" s="15">
        <v>1</v>
      </c>
      <c r="H117" s="23">
        <f t="shared" si="5"/>
        <v>0.125</v>
      </c>
      <c r="I117" s="23">
        <f t="shared" si="6"/>
        <v>0.75</v>
      </c>
      <c r="J117" s="13">
        <f t="shared" si="7"/>
        <v>0.33333333333333331</v>
      </c>
    </row>
    <row r="118" spans="1:10" x14ac:dyDescent="0.2">
      <c r="A118" s="19" t="s">
        <v>85</v>
      </c>
      <c r="B118" s="16" t="s">
        <v>216</v>
      </c>
      <c r="C118" s="18">
        <v>4</v>
      </c>
      <c r="D118" s="16">
        <v>5</v>
      </c>
      <c r="E118" s="15">
        <v>0</v>
      </c>
      <c r="F118" s="16">
        <v>3</v>
      </c>
      <c r="G118" s="15">
        <v>0</v>
      </c>
      <c r="H118" s="23">
        <f t="shared" si="5"/>
        <v>0</v>
      </c>
      <c r="I118" s="23">
        <f t="shared" si="6"/>
        <v>0.6</v>
      </c>
      <c r="J118" s="13">
        <f t="shared" si="7"/>
        <v>0</v>
      </c>
    </row>
    <row r="119" spans="1:10" x14ac:dyDescent="0.2">
      <c r="A119" s="17" t="s">
        <v>217</v>
      </c>
      <c r="B119" s="16" t="s">
        <v>107</v>
      </c>
      <c r="C119" s="18">
        <v>8</v>
      </c>
      <c r="D119" s="16">
        <v>32</v>
      </c>
      <c r="E119" s="15">
        <v>6</v>
      </c>
      <c r="F119" s="16">
        <v>13</v>
      </c>
      <c r="G119" s="15">
        <v>48</v>
      </c>
      <c r="H119" s="23">
        <f t="shared" si="5"/>
        <v>0.1875</v>
      </c>
      <c r="I119" s="23">
        <f t="shared" si="6"/>
        <v>0.40625</v>
      </c>
      <c r="J119" s="13">
        <f t="shared" si="7"/>
        <v>6</v>
      </c>
    </row>
    <row r="120" spans="1:10" x14ac:dyDescent="0.2">
      <c r="A120" s="17" t="s">
        <v>217</v>
      </c>
      <c r="B120" s="16" t="s">
        <v>171</v>
      </c>
      <c r="C120" s="18">
        <v>4</v>
      </c>
      <c r="D120" s="16">
        <v>9</v>
      </c>
      <c r="E120" s="15">
        <v>0</v>
      </c>
      <c r="F120" s="16">
        <v>5</v>
      </c>
      <c r="G120" s="15">
        <v>0</v>
      </c>
      <c r="H120" s="23">
        <f t="shared" si="5"/>
        <v>0</v>
      </c>
      <c r="I120" s="23">
        <f t="shared" si="6"/>
        <v>0.55555555555555558</v>
      </c>
      <c r="J120" s="13">
        <f t="shared" si="7"/>
        <v>0</v>
      </c>
    </row>
    <row r="121" spans="1:10" x14ac:dyDescent="0.2">
      <c r="A121" s="17" t="s">
        <v>217</v>
      </c>
      <c r="B121" s="16" t="s">
        <v>100</v>
      </c>
      <c r="C121" s="18">
        <v>8</v>
      </c>
      <c r="D121" s="16">
        <v>31</v>
      </c>
      <c r="E121" s="15">
        <v>6</v>
      </c>
      <c r="F121" s="16">
        <v>13</v>
      </c>
      <c r="G121" s="15">
        <v>5</v>
      </c>
      <c r="H121" s="23">
        <f t="shared" si="5"/>
        <v>0.19354838709677419</v>
      </c>
      <c r="I121" s="23">
        <f t="shared" si="6"/>
        <v>0.41935483870967744</v>
      </c>
      <c r="J121" s="13">
        <f t="shared" si="7"/>
        <v>0.625</v>
      </c>
    </row>
    <row r="122" spans="1:10" x14ac:dyDescent="0.2">
      <c r="A122" s="17" t="s">
        <v>217</v>
      </c>
      <c r="B122" s="16" t="s">
        <v>214</v>
      </c>
      <c r="C122" s="18">
        <v>6</v>
      </c>
      <c r="D122" s="16">
        <v>8</v>
      </c>
      <c r="E122" s="15">
        <v>0</v>
      </c>
      <c r="F122" s="16">
        <v>4</v>
      </c>
      <c r="G122" s="15">
        <v>3</v>
      </c>
      <c r="H122" s="23">
        <f t="shared" si="5"/>
        <v>0</v>
      </c>
      <c r="I122" s="23">
        <f t="shared" si="6"/>
        <v>0.5</v>
      </c>
      <c r="J122" s="13">
        <f t="shared" si="7"/>
        <v>0.5</v>
      </c>
    </row>
    <row r="123" spans="1:10" x14ac:dyDescent="0.2">
      <c r="A123" s="17" t="s">
        <v>217</v>
      </c>
      <c r="B123" s="16" t="s">
        <v>172</v>
      </c>
      <c r="C123" s="18">
        <v>8</v>
      </c>
      <c r="D123" s="16">
        <v>31</v>
      </c>
      <c r="E123" s="15">
        <v>8</v>
      </c>
      <c r="F123" s="16">
        <v>12</v>
      </c>
      <c r="G123" s="15">
        <v>25</v>
      </c>
      <c r="H123" s="23">
        <f t="shared" si="5"/>
        <v>0.25806451612903225</v>
      </c>
      <c r="I123" s="23">
        <f t="shared" si="6"/>
        <v>0.38709677419354838</v>
      </c>
      <c r="J123" s="13">
        <f t="shared" si="7"/>
        <v>3.125</v>
      </c>
    </row>
    <row r="124" spans="1:10" x14ac:dyDescent="0.2">
      <c r="A124" s="17" t="s">
        <v>217</v>
      </c>
      <c r="B124" s="16" t="s">
        <v>135</v>
      </c>
      <c r="C124" s="18">
        <v>8</v>
      </c>
      <c r="D124" s="16">
        <v>29</v>
      </c>
      <c r="E124" s="15">
        <v>4</v>
      </c>
      <c r="F124" s="16">
        <v>15</v>
      </c>
      <c r="G124" s="15">
        <v>1</v>
      </c>
      <c r="H124" s="23">
        <f t="shared" si="5"/>
        <v>0.13793103448275862</v>
      </c>
      <c r="I124" s="23">
        <f t="shared" si="6"/>
        <v>0.51724137931034486</v>
      </c>
      <c r="J124" s="13">
        <f t="shared" si="7"/>
        <v>0.125</v>
      </c>
    </row>
    <row r="125" spans="1:10" x14ac:dyDescent="0.2">
      <c r="A125" s="17" t="s">
        <v>217</v>
      </c>
      <c r="B125" s="16" t="s">
        <v>173</v>
      </c>
      <c r="C125" s="18">
        <v>6</v>
      </c>
      <c r="D125" s="16">
        <v>19</v>
      </c>
      <c r="E125" s="15">
        <v>2</v>
      </c>
      <c r="F125" s="16">
        <v>6</v>
      </c>
      <c r="G125" s="15">
        <v>2</v>
      </c>
      <c r="H125" s="23">
        <f t="shared" si="5"/>
        <v>0.10526315789473684</v>
      </c>
      <c r="I125" s="23">
        <f t="shared" si="6"/>
        <v>0.31578947368421051</v>
      </c>
      <c r="J125" s="13">
        <f t="shared" si="7"/>
        <v>0.33333333333333331</v>
      </c>
    </row>
    <row r="126" spans="1:10" x14ac:dyDescent="0.2">
      <c r="A126" s="17" t="s">
        <v>217</v>
      </c>
      <c r="B126" s="16" t="s">
        <v>174</v>
      </c>
      <c r="C126" s="18">
        <v>8</v>
      </c>
      <c r="D126" s="16">
        <v>23</v>
      </c>
      <c r="E126" s="15">
        <v>0</v>
      </c>
      <c r="F126" s="16">
        <v>17</v>
      </c>
      <c r="G126" s="15">
        <v>0</v>
      </c>
      <c r="H126" s="23">
        <f t="shared" si="5"/>
        <v>0</v>
      </c>
      <c r="I126" s="23">
        <f t="shared" si="6"/>
        <v>0.73913043478260865</v>
      </c>
      <c r="J126" s="13">
        <f t="shared" si="7"/>
        <v>0</v>
      </c>
    </row>
    <row r="127" spans="1:10" x14ac:dyDescent="0.2">
      <c r="A127" s="17" t="s">
        <v>84</v>
      </c>
      <c r="B127" s="16" t="s">
        <v>26</v>
      </c>
      <c r="C127" s="18">
        <v>5</v>
      </c>
      <c r="D127" s="16">
        <v>13</v>
      </c>
      <c r="E127" s="15">
        <v>3</v>
      </c>
      <c r="F127" s="16">
        <v>2</v>
      </c>
      <c r="G127" s="15">
        <v>1</v>
      </c>
      <c r="H127" s="23">
        <f t="shared" si="5"/>
        <v>0.23076923076923078</v>
      </c>
      <c r="I127" s="23">
        <f t="shared" si="6"/>
        <v>0.15384615384615385</v>
      </c>
      <c r="J127" s="13">
        <f t="shared" si="7"/>
        <v>0.2</v>
      </c>
    </row>
    <row r="128" spans="1:10" x14ac:dyDescent="0.2">
      <c r="A128" s="17" t="s">
        <v>84</v>
      </c>
      <c r="B128" s="16" t="s">
        <v>78</v>
      </c>
      <c r="C128" s="18">
        <v>8</v>
      </c>
      <c r="D128" s="16">
        <v>17</v>
      </c>
      <c r="E128" s="15">
        <v>1</v>
      </c>
      <c r="F128" s="16">
        <v>7</v>
      </c>
      <c r="G128" s="15">
        <v>37</v>
      </c>
      <c r="H128" s="23">
        <f t="shared" si="5"/>
        <v>5.8823529411764705E-2</v>
      </c>
      <c r="I128" s="23">
        <f t="shared" si="6"/>
        <v>0.41176470588235292</v>
      </c>
      <c r="J128" s="13">
        <f t="shared" si="7"/>
        <v>4.625</v>
      </c>
    </row>
    <row r="129" spans="1:10" x14ac:dyDescent="0.2">
      <c r="A129" s="17" t="s">
        <v>84</v>
      </c>
      <c r="B129" s="16" t="s">
        <v>117</v>
      </c>
      <c r="C129" s="18">
        <v>7</v>
      </c>
      <c r="D129" s="16">
        <v>23</v>
      </c>
      <c r="E129" s="15">
        <v>7</v>
      </c>
      <c r="F129" s="16">
        <v>10</v>
      </c>
      <c r="G129" s="15">
        <v>3</v>
      </c>
      <c r="H129" s="23">
        <f t="shared" si="5"/>
        <v>0.30434782608695654</v>
      </c>
      <c r="I129" s="23">
        <f t="shared" si="6"/>
        <v>0.43478260869565216</v>
      </c>
      <c r="J129" s="13">
        <f t="shared" si="7"/>
        <v>0.42857142857142855</v>
      </c>
    </row>
    <row r="130" spans="1:10" x14ac:dyDescent="0.2">
      <c r="A130" s="17" t="s">
        <v>84</v>
      </c>
      <c r="B130" s="16" t="s">
        <v>94</v>
      </c>
      <c r="C130" s="18">
        <v>8</v>
      </c>
      <c r="D130" s="16">
        <v>31</v>
      </c>
      <c r="E130" s="15">
        <v>11</v>
      </c>
      <c r="F130" s="16">
        <v>14</v>
      </c>
      <c r="G130" s="15">
        <v>9</v>
      </c>
      <c r="H130" s="23">
        <f t="shared" si="5"/>
        <v>0.35483870967741937</v>
      </c>
      <c r="I130" s="23">
        <f t="shared" si="6"/>
        <v>0.45161290322580644</v>
      </c>
      <c r="J130" s="13">
        <f t="shared" si="7"/>
        <v>1.125</v>
      </c>
    </row>
    <row r="131" spans="1:10" x14ac:dyDescent="0.2">
      <c r="A131" s="17" t="s">
        <v>84</v>
      </c>
      <c r="B131" s="16" t="s">
        <v>163</v>
      </c>
      <c r="C131" s="18">
        <v>7</v>
      </c>
      <c r="D131" s="16">
        <v>9</v>
      </c>
      <c r="E131" s="15">
        <v>0</v>
      </c>
      <c r="F131" s="16">
        <v>4</v>
      </c>
      <c r="G131" s="15">
        <v>20</v>
      </c>
      <c r="H131" s="23">
        <f t="shared" si="5"/>
        <v>0</v>
      </c>
      <c r="I131" s="23">
        <f t="shared" si="6"/>
        <v>0.44444444444444442</v>
      </c>
      <c r="J131" s="13">
        <f t="shared" si="7"/>
        <v>2.8571428571428572</v>
      </c>
    </row>
    <row r="132" spans="1:10" x14ac:dyDescent="0.2">
      <c r="A132" s="17" t="s">
        <v>84</v>
      </c>
      <c r="B132" s="16" t="s">
        <v>198</v>
      </c>
      <c r="C132" s="18">
        <v>7</v>
      </c>
      <c r="D132" s="16">
        <v>19</v>
      </c>
      <c r="E132" s="15">
        <v>3</v>
      </c>
      <c r="F132" s="16">
        <v>8</v>
      </c>
      <c r="G132" s="15">
        <v>4</v>
      </c>
      <c r="H132" s="23">
        <f t="shared" ref="H132:H195" si="8">IF(D132=0,0,E132/D132)</f>
        <v>0.15789473684210525</v>
      </c>
      <c r="I132" s="23">
        <f t="shared" ref="I132:I195" si="9">IF(D132=0,0,F132/D132)</f>
        <v>0.42105263157894735</v>
      </c>
      <c r="J132" s="13">
        <f t="shared" ref="J132:J195" si="10">G132/C132</f>
        <v>0.5714285714285714</v>
      </c>
    </row>
    <row r="133" spans="1:10" x14ac:dyDescent="0.2">
      <c r="A133" s="17" t="s">
        <v>84</v>
      </c>
      <c r="B133" s="16" t="s">
        <v>162</v>
      </c>
      <c r="C133" s="18">
        <v>2</v>
      </c>
      <c r="D133" s="16">
        <v>8</v>
      </c>
      <c r="E133" s="15">
        <v>3</v>
      </c>
      <c r="F133" s="16">
        <v>2</v>
      </c>
      <c r="G133" s="15">
        <v>0</v>
      </c>
      <c r="H133" s="23">
        <f t="shared" si="8"/>
        <v>0.375</v>
      </c>
      <c r="I133" s="23">
        <f t="shared" si="9"/>
        <v>0.25</v>
      </c>
      <c r="J133" s="13">
        <f t="shared" si="10"/>
        <v>0</v>
      </c>
    </row>
    <row r="134" spans="1:10" x14ac:dyDescent="0.2">
      <c r="A134" s="17" t="s">
        <v>84</v>
      </c>
      <c r="B134" s="16" t="s">
        <v>93</v>
      </c>
      <c r="C134" s="18">
        <v>2</v>
      </c>
      <c r="D134" s="16">
        <v>4</v>
      </c>
      <c r="E134" s="15">
        <v>1</v>
      </c>
      <c r="F134" s="16">
        <v>0</v>
      </c>
      <c r="G134" s="15">
        <v>1</v>
      </c>
      <c r="H134" s="23">
        <f t="shared" si="8"/>
        <v>0.25</v>
      </c>
      <c r="I134" s="23">
        <f t="shared" si="9"/>
        <v>0</v>
      </c>
      <c r="J134" s="13">
        <f t="shared" si="10"/>
        <v>0.5</v>
      </c>
    </row>
    <row r="135" spans="1:10" x14ac:dyDescent="0.2">
      <c r="A135" s="17" t="s">
        <v>84</v>
      </c>
      <c r="B135" s="16" t="s">
        <v>119</v>
      </c>
      <c r="C135" s="18">
        <v>6</v>
      </c>
      <c r="D135" s="16">
        <v>18</v>
      </c>
      <c r="E135" s="15">
        <v>5</v>
      </c>
      <c r="F135" s="16">
        <v>4</v>
      </c>
      <c r="G135" s="15">
        <v>1</v>
      </c>
      <c r="H135" s="23">
        <f t="shared" si="8"/>
        <v>0.27777777777777779</v>
      </c>
      <c r="I135" s="23">
        <f t="shared" si="9"/>
        <v>0.22222222222222221</v>
      </c>
      <c r="J135" s="13">
        <f t="shared" si="10"/>
        <v>0.16666666666666666</v>
      </c>
    </row>
    <row r="136" spans="1:10" x14ac:dyDescent="0.2">
      <c r="A136" s="17" t="s">
        <v>84</v>
      </c>
      <c r="B136" s="16" t="s">
        <v>209</v>
      </c>
      <c r="C136" s="18">
        <v>7</v>
      </c>
      <c r="D136" s="16">
        <v>22</v>
      </c>
      <c r="E136" s="15">
        <v>6</v>
      </c>
      <c r="F136" s="16">
        <v>7</v>
      </c>
      <c r="G136" s="15">
        <v>10</v>
      </c>
      <c r="H136" s="23">
        <f t="shared" si="8"/>
        <v>0.27272727272727271</v>
      </c>
      <c r="I136" s="23">
        <f t="shared" si="9"/>
        <v>0.31818181818181818</v>
      </c>
      <c r="J136" s="13">
        <f t="shared" si="10"/>
        <v>1.4285714285714286</v>
      </c>
    </row>
    <row r="137" spans="1:10" x14ac:dyDescent="0.2">
      <c r="A137" s="17" t="s">
        <v>84</v>
      </c>
      <c r="B137" s="16" t="s">
        <v>210</v>
      </c>
      <c r="C137" s="18">
        <v>5</v>
      </c>
      <c r="D137" s="16">
        <v>11</v>
      </c>
      <c r="E137" s="15">
        <v>1</v>
      </c>
      <c r="F137" s="16">
        <v>3</v>
      </c>
      <c r="G137" s="15">
        <v>0</v>
      </c>
      <c r="H137" s="23">
        <f t="shared" si="8"/>
        <v>9.0909090909090912E-2</v>
      </c>
      <c r="I137" s="23">
        <f t="shared" si="9"/>
        <v>0.27272727272727271</v>
      </c>
      <c r="J137" s="13">
        <f t="shared" si="10"/>
        <v>0</v>
      </c>
    </row>
    <row r="138" spans="1:10" x14ac:dyDescent="0.2">
      <c r="A138" s="17" t="s">
        <v>84</v>
      </c>
      <c r="B138" s="16" t="s">
        <v>118</v>
      </c>
      <c r="C138" s="18">
        <v>3</v>
      </c>
      <c r="D138" s="16">
        <v>5</v>
      </c>
      <c r="E138" s="15">
        <v>1</v>
      </c>
      <c r="F138" s="16">
        <v>1</v>
      </c>
      <c r="G138" s="15">
        <v>0</v>
      </c>
      <c r="H138" s="23">
        <f t="shared" si="8"/>
        <v>0.2</v>
      </c>
      <c r="I138" s="23">
        <f t="shared" si="9"/>
        <v>0.2</v>
      </c>
      <c r="J138" s="13">
        <f t="shared" si="10"/>
        <v>0</v>
      </c>
    </row>
    <row r="139" spans="1:10" x14ac:dyDescent="0.2">
      <c r="A139" s="17" t="s">
        <v>82</v>
      </c>
      <c r="B139" s="16" t="s">
        <v>138</v>
      </c>
      <c r="C139" s="18">
        <v>8</v>
      </c>
      <c r="D139" s="16">
        <v>30</v>
      </c>
      <c r="E139" s="15">
        <v>7</v>
      </c>
      <c r="F139" s="16">
        <v>6</v>
      </c>
      <c r="G139" s="15">
        <v>7</v>
      </c>
      <c r="H139" s="23">
        <f t="shared" si="8"/>
        <v>0.23333333333333334</v>
      </c>
      <c r="I139" s="23">
        <f t="shared" si="9"/>
        <v>0.2</v>
      </c>
      <c r="J139" s="13">
        <f t="shared" si="10"/>
        <v>0.875</v>
      </c>
    </row>
    <row r="140" spans="1:10" x14ac:dyDescent="0.2">
      <c r="A140" s="17" t="s">
        <v>82</v>
      </c>
      <c r="B140" s="16" t="s">
        <v>64</v>
      </c>
      <c r="C140" s="18">
        <v>8</v>
      </c>
      <c r="D140" s="16">
        <v>25</v>
      </c>
      <c r="E140" s="15">
        <v>5</v>
      </c>
      <c r="F140" s="16">
        <v>7</v>
      </c>
      <c r="G140" s="15">
        <v>3</v>
      </c>
      <c r="H140" s="23">
        <f t="shared" si="8"/>
        <v>0.2</v>
      </c>
      <c r="I140" s="23">
        <f t="shared" si="9"/>
        <v>0.28000000000000003</v>
      </c>
      <c r="J140" s="13">
        <f t="shared" si="10"/>
        <v>0.375</v>
      </c>
    </row>
    <row r="141" spans="1:10" x14ac:dyDescent="0.2">
      <c r="A141" s="17" t="s">
        <v>82</v>
      </c>
      <c r="B141" s="16" t="s">
        <v>109</v>
      </c>
      <c r="C141" s="18">
        <v>7</v>
      </c>
      <c r="D141" s="16">
        <v>16</v>
      </c>
      <c r="E141" s="15">
        <v>0</v>
      </c>
      <c r="F141" s="16">
        <v>10</v>
      </c>
      <c r="G141" s="15">
        <v>5</v>
      </c>
      <c r="H141" s="23">
        <f t="shared" si="8"/>
        <v>0</v>
      </c>
      <c r="I141" s="23">
        <f t="shared" si="9"/>
        <v>0.625</v>
      </c>
      <c r="J141" s="13">
        <f t="shared" si="10"/>
        <v>0.7142857142857143</v>
      </c>
    </row>
    <row r="142" spans="1:10" x14ac:dyDescent="0.2">
      <c r="A142" s="17" t="s">
        <v>82</v>
      </c>
      <c r="B142" s="16" t="s">
        <v>81</v>
      </c>
      <c r="C142" s="18">
        <v>8</v>
      </c>
      <c r="D142" s="16">
        <v>29</v>
      </c>
      <c r="E142" s="15">
        <v>8</v>
      </c>
      <c r="F142" s="16">
        <v>13</v>
      </c>
      <c r="G142" s="15">
        <v>43</v>
      </c>
      <c r="H142" s="23">
        <f t="shared" si="8"/>
        <v>0.27586206896551724</v>
      </c>
      <c r="I142" s="23">
        <f t="shared" si="9"/>
        <v>0.44827586206896552</v>
      </c>
      <c r="J142" s="13">
        <f t="shared" si="10"/>
        <v>5.375</v>
      </c>
    </row>
    <row r="143" spans="1:10" x14ac:dyDescent="0.2">
      <c r="A143" s="17" t="s">
        <v>82</v>
      </c>
      <c r="B143" s="16" t="s">
        <v>166</v>
      </c>
      <c r="C143" s="18">
        <v>9</v>
      </c>
      <c r="D143" s="16">
        <v>27</v>
      </c>
      <c r="E143" s="15">
        <v>7</v>
      </c>
      <c r="F143" s="16">
        <v>7</v>
      </c>
      <c r="G143" s="15">
        <v>5</v>
      </c>
      <c r="H143" s="23">
        <f t="shared" si="8"/>
        <v>0.25925925925925924</v>
      </c>
      <c r="I143" s="23">
        <f t="shared" si="9"/>
        <v>0.25925925925925924</v>
      </c>
      <c r="J143" s="13">
        <f t="shared" si="10"/>
        <v>0.55555555555555558</v>
      </c>
    </row>
    <row r="144" spans="1:10" x14ac:dyDescent="0.2">
      <c r="A144" s="17" t="s">
        <v>82</v>
      </c>
      <c r="B144" s="16" t="s">
        <v>183</v>
      </c>
      <c r="C144" s="18">
        <v>8</v>
      </c>
      <c r="D144" s="16">
        <v>27</v>
      </c>
      <c r="E144" s="15">
        <v>7</v>
      </c>
      <c r="F144" s="16">
        <v>8</v>
      </c>
      <c r="G144" s="15">
        <v>17</v>
      </c>
      <c r="H144" s="23">
        <f t="shared" si="8"/>
        <v>0.25925925925925924</v>
      </c>
      <c r="I144" s="23">
        <f t="shared" si="9"/>
        <v>0.29629629629629628</v>
      </c>
      <c r="J144" s="13">
        <f t="shared" si="10"/>
        <v>2.125</v>
      </c>
    </row>
    <row r="145" spans="1:10" x14ac:dyDescent="0.2">
      <c r="A145" s="17" t="s">
        <v>82</v>
      </c>
      <c r="B145" s="16" t="s">
        <v>71</v>
      </c>
      <c r="C145" s="18">
        <v>2</v>
      </c>
      <c r="D145" s="16">
        <v>4</v>
      </c>
      <c r="E145" s="15">
        <v>0</v>
      </c>
      <c r="F145" s="16">
        <v>1</v>
      </c>
      <c r="G145" s="15">
        <v>0</v>
      </c>
      <c r="H145" s="23">
        <f t="shared" si="8"/>
        <v>0</v>
      </c>
      <c r="I145" s="23">
        <f t="shared" si="9"/>
        <v>0.25</v>
      </c>
      <c r="J145" s="13">
        <f t="shared" si="10"/>
        <v>0</v>
      </c>
    </row>
    <row r="146" spans="1:10" x14ac:dyDescent="0.2">
      <c r="A146" s="17" t="s">
        <v>82</v>
      </c>
      <c r="B146" s="16" t="s">
        <v>164</v>
      </c>
      <c r="C146" s="18">
        <v>7</v>
      </c>
      <c r="D146" s="16">
        <v>9</v>
      </c>
      <c r="E146" s="15">
        <v>1</v>
      </c>
      <c r="F146" s="16">
        <v>5</v>
      </c>
      <c r="G146" s="15">
        <v>2</v>
      </c>
      <c r="H146" s="23">
        <f t="shared" si="8"/>
        <v>0.1111111111111111</v>
      </c>
      <c r="I146" s="23">
        <f t="shared" si="9"/>
        <v>0.55555555555555558</v>
      </c>
      <c r="J146" s="13">
        <f t="shared" si="10"/>
        <v>0.2857142857142857</v>
      </c>
    </row>
    <row r="147" spans="1:10" x14ac:dyDescent="0.2">
      <c r="A147" s="17" t="s">
        <v>82</v>
      </c>
      <c r="B147" s="16" t="s">
        <v>165</v>
      </c>
      <c r="C147" s="18">
        <v>1</v>
      </c>
      <c r="D147" s="16">
        <v>3</v>
      </c>
      <c r="E147" s="15">
        <v>0</v>
      </c>
      <c r="F147" s="16">
        <v>3</v>
      </c>
      <c r="G147" s="15">
        <v>0</v>
      </c>
      <c r="H147" s="23">
        <f t="shared" si="8"/>
        <v>0</v>
      </c>
      <c r="I147" s="23">
        <f t="shared" si="9"/>
        <v>1</v>
      </c>
      <c r="J147" s="13">
        <f t="shared" si="10"/>
        <v>0</v>
      </c>
    </row>
    <row r="148" spans="1:10" x14ac:dyDescent="0.2">
      <c r="A148" s="17" t="s">
        <v>82</v>
      </c>
      <c r="B148" s="16" t="s">
        <v>218</v>
      </c>
      <c r="C148" s="18">
        <v>5</v>
      </c>
      <c r="D148" s="16">
        <v>14</v>
      </c>
      <c r="E148" s="15">
        <v>3</v>
      </c>
      <c r="F148" s="16">
        <v>5</v>
      </c>
      <c r="G148" s="15">
        <v>3</v>
      </c>
      <c r="H148" s="23">
        <f t="shared" si="8"/>
        <v>0.21428571428571427</v>
      </c>
      <c r="I148" s="23">
        <f t="shared" si="9"/>
        <v>0.35714285714285715</v>
      </c>
      <c r="J148" s="13">
        <f t="shared" si="10"/>
        <v>0.6</v>
      </c>
    </row>
    <row r="149" spans="1:10" x14ac:dyDescent="0.2">
      <c r="A149" s="17" t="s">
        <v>82</v>
      </c>
      <c r="B149" s="16" t="s">
        <v>65</v>
      </c>
      <c r="C149" s="18">
        <v>5</v>
      </c>
      <c r="D149" s="16">
        <v>19</v>
      </c>
      <c r="E149" s="15">
        <v>9</v>
      </c>
      <c r="F149" s="16">
        <v>9</v>
      </c>
      <c r="G149" s="15">
        <v>5</v>
      </c>
      <c r="H149" s="23">
        <f t="shared" si="8"/>
        <v>0.47368421052631576</v>
      </c>
      <c r="I149" s="23">
        <f t="shared" si="9"/>
        <v>0.47368421052631576</v>
      </c>
      <c r="J149" s="13">
        <f t="shared" si="10"/>
        <v>1</v>
      </c>
    </row>
    <row r="150" spans="1:10" x14ac:dyDescent="0.2">
      <c r="A150" s="17" t="s">
        <v>69</v>
      </c>
      <c r="B150" s="16" t="s">
        <v>42</v>
      </c>
      <c r="C150" s="18">
        <v>8</v>
      </c>
      <c r="D150" s="16">
        <v>31</v>
      </c>
      <c r="E150" s="15">
        <v>13</v>
      </c>
      <c r="F150" s="16">
        <v>10</v>
      </c>
      <c r="G150" s="15">
        <v>13</v>
      </c>
      <c r="H150" s="23">
        <f t="shared" si="8"/>
        <v>0.41935483870967744</v>
      </c>
      <c r="I150" s="23">
        <f t="shared" si="9"/>
        <v>0.32258064516129031</v>
      </c>
      <c r="J150" s="13">
        <f t="shared" si="10"/>
        <v>1.625</v>
      </c>
    </row>
    <row r="151" spans="1:10" x14ac:dyDescent="0.2">
      <c r="A151" s="17" t="s">
        <v>69</v>
      </c>
      <c r="B151" s="16" t="s">
        <v>88</v>
      </c>
      <c r="C151" s="18">
        <v>8</v>
      </c>
      <c r="D151" s="16">
        <v>19</v>
      </c>
      <c r="E151" s="15">
        <v>4</v>
      </c>
      <c r="F151" s="16">
        <v>0</v>
      </c>
      <c r="G151" s="15">
        <v>6</v>
      </c>
      <c r="H151" s="23">
        <f t="shared" si="8"/>
        <v>0.21052631578947367</v>
      </c>
      <c r="I151" s="23">
        <f t="shared" si="9"/>
        <v>0</v>
      </c>
      <c r="J151" s="13">
        <f t="shared" si="10"/>
        <v>0.75</v>
      </c>
    </row>
    <row r="152" spans="1:10" x14ac:dyDescent="0.2">
      <c r="A152" s="17" t="s">
        <v>69</v>
      </c>
      <c r="B152" s="16" t="s">
        <v>87</v>
      </c>
      <c r="C152" s="18">
        <v>8</v>
      </c>
      <c r="D152" s="16">
        <v>28</v>
      </c>
      <c r="E152" s="15">
        <v>5</v>
      </c>
      <c r="F152" s="16">
        <v>11</v>
      </c>
      <c r="G152" s="15">
        <v>16</v>
      </c>
      <c r="H152" s="23">
        <f t="shared" si="8"/>
        <v>0.17857142857142858</v>
      </c>
      <c r="I152" s="23">
        <f t="shared" si="9"/>
        <v>0.39285714285714285</v>
      </c>
      <c r="J152" s="13">
        <f t="shared" si="10"/>
        <v>2</v>
      </c>
    </row>
    <row r="153" spans="1:10" x14ac:dyDescent="0.2">
      <c r="A153" s="17" t="s">
        <v>69</v>
      </c>
      <c r="B153" s="16" t="s">
        <v>167</v>
      </c>
      <c r="C153" s="18">
        <v>7</v>
      </c>
      <c r="D153" s="16">
        <v>16</v>
      </c>
      <c r="E153" s="15">
        <v>2</v>
      </c>
      <c r="F153" s="16">
        <v>5</v>
      </c>
      <c r="G153" s="15">
        <v>5</v>
      </c>
      <c r="H153" s="23">
        <f t="shared" si="8"/>
        <v>0.125</v>
      </c>
      <c r="I153" s="23">
        <f t="shared" si="9"/>
        <v>0.3125</v>
      </c>
      <c r="J153" s="13">
        <f t="shared" si="10"/>
        <v>0.7142857142857143</v>
      </c>
    </row>
    <row r="154" spans="1:10" x14ac:dyDescent="0.2">
      <c r="A154" s="17" t="s">
        <v>69</v>
      </c>
      <c r="B154" s="16" t="s">
        <v>77</v>
      </c>
      <c r="C154" s="18">
        <v>6</v>
      </c>
      <c r="D154" s="16">
        <v>10</v>
      </c>
      <c r="E154" s="15">
        <v>1</v>
      </c>
      <c r="F154" s="16">
        <v>5</v>
      </c>
      <c r="G154" s="15">
        <v>1</v>
      </c>
      <c r="H154" s="23">
        <f t="shared" si="8"/>
        <v>0.1</v>
      </c>
      <c r="I154" s="23">
        <f t="shared" si="9"/>
        <v>0.5</v>
      </c>
      <c r="J154" s="13">
        <f t="shared" si="10"/>
        <v>0.16666666666666666</v>
      </c>
    </row>
    <row r="155" spans="1:10" x14ac:dyDescent="0.2">
      <c r="A155" s="17" t="s">
        <v>69</v>
      </c>
      <c r="B155" s="16" t="s">
        <v>208</v>
      </c>
      <c r="C155" s="18">
        <v>8</v>
      </c>
      <c r="D155" s="16">
        <v>31</v>
      </c>
      <c r="E155" s="15">
        <v>4</v>
      </c>
      <c r="F155" s="16">
        <v>11</v>
      </c>
      <c r="G155" s="15">
        <v>5</v>
      </c>
      <c r="H155" s="23">
        <f t="shared" si="8"/>
        <v>0.12903225806451613</v>
      </c>
      <c r="I155" s="23">
        <f t="shared" si="9"/>
        <v>0.35483870967741937</v>
      </c>
      <c r="J155" s="13">
        <f t="shared" si="10"/>
        <v>0.625</v>
      </c>
    </row>
    <row r="156" spans="1:10" x14ac:dyDescent="0.2">
      <c r="A156" s="17" t="s">
        <v>69</v>
      </c>
      <c r="B156" s="16" t="s">
        <v>199</v>
      </c>
      <c r="C156" s="18">
        <v>7</v>
      </c>
      <c r="D156" s="16">
        <v>2</v>
      </c>
      <c r="E156" s="15">
        <v>0</v>
      </c>
      <c r="F156" s="16">
        <v>1</v>
      </c>
      <c r="G156" s="15">
        <v>3</v>
      </c>
      <c r="H156" s="23">
        <f t="shared" si="8"/>
        <v>0</v>
      </c>
      <c r="I156" s="23">
        <f t="shared" si="9"/>
        <v>0.5</v>
      </c>
      <c r="J156" s="13">
        <f t="shared" si="10"/>
        <v>0.42857142857142855</v>
      </c>
    </row>
    <row r="157" spans="1:10" x14ac:dyDescent="0.2">
      <c r="A157" s="17" t="s">
        <v>69</v>
      </c>
      <c r="B157" s="16" t="s">
        <v>200</v>
      </c>
      <c r="C157" s="18">
        <v>7</v>
      </c>
      <c r="D157" s="16">
        <v>19</v>
      </c>
      <c r="E157" s="15">
        <v>4</v>
      </c>
      <c r="F157" s="16">
        <v>7</v>
      </c>
      <c r="G157" s="15">
        <v>1</v>
      </c>
      <c r="H157" s="23">
        <f t="shared" si="8"/>
        <v>0.21052631578947367</v>
      </c>
      <c r="I157" s="23">
        <f t="shared" si="9"/>
        <v>0.36842105263157893</v>
      </c>
      <c r="J157" s="13">
        <f t="shared" si="10"/>
        <v>0.14285714285714285</v>
      </c>
    </row>
    <row r="158" spans="1:10" x14ac:dyDescent="0.2">
      <c r="A158" s="17" t="s">
        <v>69</v>
      </c>
      <c r="B158" s="16" t="s">
        <v>224</v>
      </c>
      <c r="C158" s="18">
        <v>8</v>
      </c>
      <c r="D158" s="16">
        <v>19</v>
      </c>
      <c r="E158" s="15">
        <v>2</v>
      </c>
      <c r="F158" s="16">
        <v>11</v>
      </c>
      <c r="G158" s="15">
        <v>15</v>
      </c>
      <c r="H158" s="23">
        <f t="shared" si="8"/>
        <v>0.10526315789473684</v>
      </c>
      <c r="I158" s="23">
        <f t="shared" si="9"/>
        <v>0.57894736842105265</v>
      </c>
      <c r="J158" s="13">
        <f t="shared" si="10"/>
        <v>1.875</v>
      </c>
    </row>
    <row r="159" spans="1:10" x14ac:dyDescent="0.2">
      <c r="A159" s="17" t="s">
        <v>83</v>
      </c>
      <c r="B159" s="16" t="s">
        <v>17</v>
      </c>
      <c r="C159" s="18">
        <v>8</v>
      </c>
      <c r="D159" s="16">
        <v>8</v>
      </c>
      <c r="E159" s="15">
        <v>4</v>
      </c>
      <c r="F159" s="16">
        <v>0</v>
      </c>
      <c r="G159" s="15">
        <v>33</v>
      </c>
      <c r="H159" s="23">
        <f t="shared" si="8"/>
        <v>0.5</v>
      </c>
      <c r="I159" s="23">
        <f t="shared" si="9"/>
        <v>0</v>
      </c>
      <c r="J159" s="13">
        <f t="shared" si="10"/>
        <v>4.125</v>
      </c>
    </row>
    <row r="160" spans="1:10" x14ac:dyDescent="0.2">
      <c r="A160" s="17" t="s">
        <v>83</v>
      </c>
      <c r="B160" s="16" t="s">
        <v>61</v>
      </c>
      <c r="C160" s="18">
        <v>6</v>
      </c>
      <c r="D160" s="16">
        <v>14</v>
      </c>
      <c r="E160" s="15">
        <v>3</v>
      </c>
      <c r="F160" s="16">
        <v>2</v>
      </c>
      <c r="G160" s="15">
        <v>4</v>
      </c>
      <c r="H160" s="23">
        <f t="shared" si="8"/>
        <v>0.21428571428571427</v>
      </c>
      <c r="I160" s="23">
        <f t="shared" si="9"/>
        <v>0.14285714285714285</v>
      </c>
      <c r="J160" s="13">
        <f t="shared" si="10"/>
        <v>0.66666666666666663</v>
      </c>
    </row>
    <row r="161" spans="1:10" x14ac:dyDescent="0.2">
      <c r="A161" s="17" t="s">
        <v>83</v>
      </c>
      <c r="B161" s="16" t="s">
        <v>168</v>
      </c>
      <c r="C161" s="18">
        <v>6</v>
      </c>
      <c r="D161" s="16">
        <v>22</v>
      </c>
      <c r="E161" s="15">
        <v>12</v>
      </c>
      <c r="F161" s="16">
        <v>3</v>
      </c>
      <c r="G161" s="15">
        <v>9</v>
      </c>
      <c r="H161" s="23">
        <f t="shared" si="8"/>
        <v>0.54545454545454541</v>
      </c>
      <c r="I161" s="23">
        <f t="shared" si="9"/>
        <v>0.13636363636363635</v>
      </c>
      <c r="J161" s="13">
        <f t="shared" si="10"/>
        <v>1.5</v>
      </c>
    </row>
    <row r="162" spans="1:10" x14ac:dyDescent="0.2">
      <c r="A162" s="17" t="s">
        <v>83</v>
      </c>
      <c r="B162" s="16" t="s">
        <v>67</v>
      </c>
      <c r="C162" s="18">
        <v>5</v>
      </c>
      <c r="D162" s="16">
        <v>14</v>
      </c>
      <c r="E162" s="15">
        <v>4</v>
      </c>
      <c r="F162" s="16">
        <v>3</v>
      </c>
      <c r="G162" s="15">
        <v>2</v>
      </c>
      <c r="H162" s="23">
        <f t="shared" si="8"/>
        <v>0.2857142857142857</v>
      </c>
      <c r="I162" s="23">
        <f t="shared" si="9"/>
        <v>0.21428571428571427</v>
      </c>
      <c r="J162" s="13">
        <f t="shared" si="10"/>
        <v>0.4</v>
      </c>
    </row>
    <row r="163" spans="1:10" x14ac:dyDescent="0.2">
      <c r="A163" s="17" t="s">
        <v>83</v>
      </c>
      <c r="B163" s="16" t="s">
        <v>60</v>
      </c>
      <c r="C163" s="18">
        <v>5</v>
      </c>
      <c r="D163" s="16">
        <v>12</v>
      </c>
      <c r="E163" s="15">
        <v>5</v>
      </c>
      <c r="F163" s="16">
        <v>1</v>
      </c>
      <c r="G163" s="15">
        <v>0</v>
      </c>
      <c r="H163" s="23">
        <f t="shared" si="8"/>
        <v>0.41666666666666669</v>
      </c>
      <c r="I163" s="23">
        <f t="shared" si="9"/>
        <v>8.3333333333333329E-2</v>
      </c>
      <c r="J163" s="13">
        <f t="shared" si="10"/>
        <v>0</v>
      </c>
    </row>
    <row r="164" spans="1:10" x14ac:dyDescent="0.2">
      <c r="A164" s="17" t="s">
        <v>83</v>
      </c>
      <c r="B164" s="16" t="s">
        <v>123</v>
      </c>
      <c r="C164" s="18">
        <v>7</v>
      </c>
      <c r="D164" s="16">
        <v>31</v>
      </c>
      <c r="E164" s="15">
        <v>15</v>
      </c>
      <c r="F164" s="16">
        <v>3</v>
      </c>
      <c r="G164" s="15">
        <v>6</v>
      </c>
      <c r="H164" s="23">
        <f t="shared" si="8"/>
        <v>0.4838709677419355</v>
      </c>
      <c r="I164" s="23">
        <f t="shared" si="9"/>
        <v>9.6774193548387094E-2</v>
      </c>
      <c r="J164" s="13">
        <f t="shared" si="10"/>
        <v>0.8571428571428571</v>
      </c>
    </row>
    <row r="165" spans="1:10" x14ac:dyDescent="0.2">
      <c r="A165" s="17" t="s">
        <v>83</v>
      </c>
      <c r="B165" s="16" t="s">
        <v>25</v>
      </c>
      <c r="C165" s="18">
        <v>7</v>
      </c>
      <c r="D165" s="16">
        <v>30</v>
      </c>
      <c r="E165" s="15">
        <v>14</v>
      </c>
      <c r="F165" s="16">
        <v>2</v>
      </c>
      <c r="G165" s="15">
        <v>10</v>
      </c>
      <c r="H165" s="23">
        <f t="shared" si="8"/>
        <v>0.46666666666666667</v>
      </c>
      <c r="I165" s="23">
        <f t="shared" si="9"/>
        <v>6.6666666666666666E-2</v>
      </c>
      <c r="J165" s="13">
        <f t="shared" si="10"/>
        <v>1.4285714285714286</v>
      </c>
    </row>
    <row r="166" spans="1:10" x14ac:dyDescent="0.2">
      <c r="A166" s="17" t="s">
        <v>83</v>
      </c>
      <c r="B166" s="16" t="s">
        <v>110</v>
      </c>
      <c r="C166" s="18">
        <v>8</v>
      </c>
      <c r="D166" s="16">
        <v>37</v>
      </c>
      <c r="E166" s="15">
        <v>19</v>
      </c>
      <c r="F166" s="16">
        <v>3</v>
      </c>
      <c r="G166" s="15">
        <v>1</v>
      </c>
      <c r="H166" s="23">
        <f t="shared" si="8"/>
        <v>0.51351351351351349</v>
      </c>
      <c r="I166" s="23">
        <f t="shared" si="9"/>
        <v>8.1081081081081086E-2</v>
      </c>
      <c r="J166" s="13">
        <f t="shared" si="10"/>
        <v>0.125</v>
      </c>
    </row>
    <row r="167" spans="1:10" x14ac:dyDescent="0.2">
      <c r="A167" s="17" t="s">
        <v>83</v>
      </c>
      <c r="B167" s="16" t="s">
        <v>59</v>
      </c>
      <c r="C167" s="18">
        <v>5</v>
      </c>
      <c r="D167" s="16">
        <v>9</v>
      </c>
      <c r="E167" s="15">
        <v>3</v>
      </c>
      <c r="F167" s="16">
        <v>1</v>
      </c>
      <c r="G167" s="15">
        <v>0</v>
      </c>
      <c r="H167" s="23">
        <f t="shared" si="8"/>
        <v>0.33333333333333331</v>
      </c>
      <c r="I167" s="23">
        <f t="shared" si="9"/>
        <v>0.1111111111111111</v>
      </c>
      <c r="J167" s="13">
        <f t="shared" si="10"/>
        <v>0</v>
      </c>
    </row>
    <row r="168" spans="1:10" x14ac:dyDescent="0.2">
      <c r="A168" s="17" t="s">
        <v>83</v>
      </c>
      <c r="B168" s="16" t="s">
        <v>40</v>
      </c>
      <c r="C168" s="18">
        <v>6</v>
      </c>
      <c r="D168" s="16">
        <v>22</v>
      </c>
      <c r="E168" s="15">
        <v>12</v>
      </c>
      <c r="F168" s="16">
        <v>2</v>
      </c>
      <c r="G168" s="15">
        <v>21</v>
      </c>
      <c r="H168" s="23">
        <f t="shared" si="8"/>
        <v>0.54545454545454541</v>
      </c>
      <c r="I168" s="23">
        <f t="shared" si="9"/>
        <v>9.0909090909090912E-2</v>
      </c>
      <c r="J168" s="13">
        <f t="shared" si="10"/>
        <v>3.5</v>
      </c>
    </row>
    <row r="169" spans="1:10" x14ac:dyDescent="0.2">
      <c r="A169" s="17" t="s">
        <v>83</v>
      </c>
      <c r="B169" s="16" t="s">
        <v>19</v>
      </c>
      <c r="C169" s="18">
        <v>3</v>
      </c>
      <c r="D169" s="16">
        <v>7</v>
      </c>
      <c r="E169" s="15">
        <v>5</v>
      </c>
      <c r="F169" s="16">
        <v>1</v>
      </c>
      <c r="G169" s="15">
        <v>2</v>
      </c>
      <c r="H169" s="23">
        <f t="shared" si="8"/>
        <v>0.7142857142857143</v>
      </c>
      <c r="I169" s="23">
        <f t="shared" si="9"/>
        <v>0.14285714285714285</v>
      </c>
      <c r="J169" s="13">
        <f t="shared" si="10"/>
        <v>0.66666666666666663</v>
      </c>
    </row>
    <row r="170" spans="1:10" x14ac:dyDescent="0.2">
      <c r="A170" s="17" t="s">
        <v>83</v>
      </c>
      <c r="B170" s="16" t="s">
        <v>53</v>
      </c>
      <c r="C170" s="18">
        <v>3</v>
      </c>
      <c r="D170" s="16">
        <v>5</v>
      </c>
      <c r="E170" s="15">
        <v>3</v>
      </c>
      <c r="F170" s="16">
        <v>1</v>
      </c>
      <c r="G170" s="15">
        <v>1</v>
      </c>
      <c r="H170" s="23">
        <f t="shared" si="8"/>
        <v>0.6</v>
      </c>
      <c r="I170" s="23">
        <f t="shared" si="9"/>
        <v>0.2</v>
      </c>
      <c r="J170" s="13">
        <f t="shared" si="10"/>
        <v>0.33333333333333331</v>
      </c>
    </row>
    <row r="171" spans="1:10" x14ac:dyDescent="0.2">
      <c r="A171" s="17" t="s">
        <v>83</v>
      </c>
      <c r="B171" s="16" t="s">
        <v>45</v>
      </c>
      <c r="C171" s="14">
        <v>6</v>
      </c>
      <c r="D171" s="16">
        <v>22</v>
      </c>
      <c r="E171" s="10">
        <v>8</v>
      </c>
      <c r="F171" s="16">
        <v>5</v>
      </c>
      <c r="G171" s="10">
        <v>7</v>
      </c>
      <c r="H171" s="23">
        <f t="shared" si="8"/>
        <v>0.36363636363636365</v>
      </c>
      <c r="I171" s="23">
        <f t="shared" si="9"/>
        <v>0.22727272727272727</v>
      </c>
      <c r="J171" s="13">
        <f t="shared" si="10"/>
        <v>1.1666666666666667</v>
      </c>
    </row>
    <row r="172" spans="1:10" x14ac:dyDescent="0.2">
      <c r="A172" s="19" t="s">
        <v>57</v>
      </c>
      <c r="B172" s="16" t="s">
        <v>52</v>
      </c>
      <c r="C172" s="26">
        <v>8</v>
      </c>
      <c r="D172" s="16">
        <v>31</v>
      </c>
      <c r="E172" s="16">
        <v>9</v>
      </c>
      <c r="F172" s="16">
        <v>10</v>
      </c>
      <c r="G172" s="10">
        <v>46</v>
      </c>
      <c r="H172" s="23">
        <f t="shared" si="8"/>
        <v>0.29032258064516131</v>
      </c>
      <c r="I172" s="23">
        <f t="shared" si="9"/>
        <v>0.32258064516129031</v>
      </c>
      <c r="J172" s="13">
        <f t="shared" si="10"/>
        <v>5.75</v>
      </c>
    </row>
    <row r="173" spans="1:10" x14ac:dyDescent="0.2">
      <c r="A173" s="19" t="s">
        <v>57</v>
      </c>
      <c r="B173" s="16" t="s">
        <v>139</v>
      </c>
      <c r="C173" s="26">
        <v>5</v>
      </c>
      <c r="D173" s="16">
        <v>7</v>
      </c>
      <c r="E173" s="16">
        <v>1</v>
      </c>
      <c r="F173" s="16">
        <v>3</v>
      </c>
      <c r="G173" s="10">
        <v>0</v>
      </c>
      <c r="H173" s="23">
        <f t="shared" si="8"/>
        <v>0.14285714285714285</v>
      </c>
      <c r="I173" s="23">
        <f t="shared" si="9"/>
        <v>0.42857142857142855</v>
      </c>
      <c r="J173" s="13">
        <f t="shared" si="10"/>
        <v>0</v>
      </c>
    </row>
    <row r="174" spans="1:10" x14ac:dyDescent="0.2">
      <c r="A174" s="19" t="s">
        <v>57</v>
      </c>
      <c r="B174" s="16" t="s">
        <v>27</v>
      </c>
      <c r="C174" s="26">
        <v>8</v>
      </c>
      <c r="D174" s="16">
        <v>29</v>
      </c>
      <c r="E174" s="16">
        <v>12</v>
      </c>
      <c r="F174" s="16">
        <v>7</v>
      </c>
      <c r="G174" s="10">
        <v>10</v>
      </c>
      <c r="H174" s="23">
        <f t="shared" si="8"/>
        <v>0.41379310344827586</v>
      </c>
      <c r="I174" s="23">
        <f t="shared" si="9"/>
        <v>0.2413793103448276</v>
      </c>
      <c r="J174" s="13">
        <f t="shared" si="10"/>
        <v>1.25</v>
      </c>
    </row>
    <row r="175" spans="1:10" x14ac:dyDescent="0.2">
      <c r="A175" s="19" t="s">
        <v>57</v>
      </c>
      <c r="B175" s="16" t="s">
        <v>58</v>
      </c>
      <c r="C175" s="26">
        <v>8</v>
      </c>
      <c r="D175" s="16">
        <v>32</v>
      </c>
      <c r="E175" s="16">
        <v>9</v>
      </c>
      <c r="F175" s="16">
        <v>8</v>
      </c>
      <c r="G175" s="10">
        <v>5</v>
      </c>
      <c r="H175" s="23">
        <f t="shared" si="8"/>
        <v>0.28125</v>
      </c>
      <c r="I175" s="23">
        <f t="shared" si="9"/>
        <v>0.25</v>
      </c>
      <c r="J175" s="13">
        <f t="shared" si="10"/>
        <v>0.625</v>
      </c>
    </row>
    <row r="176" spans="1:10" x14ac:dyDescent="0.2">
      <c r="A176" s="19" t="s">
        <v>57</v>
      </c>
      <c r="B176" s="16" t="s">
        <v>140</v>
      </c>
      <c r="C176" s="26">
        <v>6</v>
      </c>
      <c r="D176" s="16">
        <v>10</v>
      </c>
      <c r="E176" s="16">
        <v>0</v>
      </c>
      <c r="F176" s="16">
        <v>7</v>
      </c>
      <c r="G176" s="10">
        <v>1</v>
      </c>
      <c r="H176" s="23">
        <f t="shared" si="8"/>
        <v>0</v>
      </c>
      <c r="I176" s="23">
        <f t="shared" si="9"/>
        <v>0.7</v>
      </c>
      <c r="J176" s="13">
        <f t="shared" si="10"/>
        <v>0.16666666666666666</v>
      </c>
    </row>
    <row r="177" spans="1:10" x14ac:dyDescent="0.2">
      <c r="A177" s="19" t="s">
        <v>57</v>
      </c>
      <c r="B177" s="16" t="s">
        <v>141</v>
      </c>
      <c r="C177" s="26">
        <v>8</v>
      </c>
      <c r="D177" s="16">
        <v>30</v>
      </c>
      <c r="E177" s="16">
        <v>6</v>
      </c>
      <c r="F177" s="16">
        <v>9</v>
      </c>
      <c r="G177" s="10">
        <v>8</v>
      </c>
      <c r="H177" s="23">
        <f t="shared" si="8"/>
        <v>0.2</v>
      </c>
      <c r="I177" s="23">
        <f t="shared" si="9"/>
        <v>0.3</v>
      </c>
      <c r="J177" s="13">
        <f t="shared" si="10"/>
        <v>1</v>
      </c>
    </row>
    <row r="178" spans="1:10" x14ac:dyDescent="0.2">
      <c r="A178" s="19" t="s">
        <v>57</v>
      </c>
      <c r="B178" s="16" t="s">
        <v>92</v>
      </c>
      <c r="C178" s="26">
        <v>8</v>
      </c>
      <c r="D178" s="16">
        <v>12</v>
      </c>
      <c r="E178" s="16">
        <v>4</v>
      </c>
      <c r="F178" s="16">
        <v>3</v>
      </c>
      <c r="G178" s="10">
        <v>0</v>
      </c>
      <c r="H178" s="23">
        <f t="shared" si="8"/>
        <v>0.33333333333333331</v>
      </c>
      <c r="I178" s="23">
        <f t="shared" si="9"/>
        <v>0.25</v>
      </c>
      <c r="J178" s="13">
        <f t="shared" si="10"/>
        <v>0</v>
      </c>
    </row>
    <row r="179" spans="1:10" x14ac:dyDescent="0.2">
      <c r="A179" s="19" t="s">
        <v>57</v>
      </c>
      <c r="B179" s="16" t="s">
        <v>190</v>
      </c>
      <c r="C179" s="26">
        <v>8</v>
      </c>
      <c r="D179" s="16">
        <v>29</v>
      </c>
      <c r="E179" s="16">
        <v>7</v>
      </c>
      <c r="F179" s="16">
        <v>16</v>
      </c>
      <c r="G179" s="10">
        <v>1</v>
      </c>
      <c r="H179" s="23">
        <f t="shared" si="8"/>
        <v>0.2413793103448276</v>
      </c>
      <c r="I179" s="23">
        <f t="shared" si="9"/>
        <v>0.55172413793103448</v>
      </c>
      <c r="J179" s="13">
        <f t="shared" si="10"/>
        <v>0.125</v>
      </c>
    </row>
    <row r="180" spans="1:10" x14ac:dyDescent="0.2">
      <c r="A180" s="19" t="s">
        <v>57</v>
      </c>
      <c r="B180" s="16" t="s">
        <v>191</v>
      </c>
      <c r="C180" s="26">
        <v>3</v>
      </c>
      <c r="D180" s="16">
        <v>8</v>
      </c>
      <c r="E180" s="16">
        <v>1</v>
      </c>
      <c r="F180" s="16">
        <v>6</v>
      </c>
      <c r="G180" s="10">
        <v>2</v>
      </c>
      <c r="H180" s="23">
        <f t="shared" si="8"/>
        <v>0.125</v>
      </c>
      <c r="I180" s="23">
        <f t="shared" si="9"/>
        <v>0.75</v>
      </c>
      <c r="J180" s="13">
        <f t="shared" si="10"/>
        <v>0.66666666666666663</v>
      </c>
    </row>
    <row r="181" spans="1:10" x14ac:dyDescent="0.2">
      <c r="A181" s="19" t="s">
        <v>57</v>
      </c>
      <c r="B181" s="16" t="s">
        <v>192</v>
      </c>
      <c r="C181" s="26">
        <v>3</v>
      </c>
      <c r="D181" s="16">
        <v>2</v>
      </c>
      <c r="E181" s="16">
        <v>0</v>
      </c>
      <c r="F181" s="16">
        <v>2</v>
      </c>
      <c r="G181" s="10">
        <v>0</v>
      </c>
      <c r="H181" s="23">
        <f t="shared" si="8"/>
        <v>0</v>
      </c>
      <c r="I181" s="23">
        <f t="shared" si="9"/>
        <v>1</v>
      </c>
      <c r="J181" s="13">
        <f t="shared" si="10"/>
        <v>0</v>
      </c>
    </row>
    <row r="182" spans="1:10" x14ac:dyDescent="0.2">
      <c r="A182" s="19" t="s">
        <v>34</v>
      </c>
      <c r="B182" s="16" t="s">
        <v>169</v>
      </c>
      <c r="C182" s="26">
        <v>2</v>
      </c>
      <c r="D182" s="16">
        <v>7</v>
      </c>
      <c r="E182" s="16">
        <v>0</v>
      </c>
      <c r="F182" s="16">
        <v>4</v>
      </c>
      <c r="G182" s="10">
        <v>3</v>
      </c>
      <c r="H182" s="23">
        <f t="shared" si="8"/>
        <v>0</v>
      </c>
      <c r="I182" s="23">
        <f t="shared" si="9"/>
        <v>0.5714285714285714</v>
      </c>
      <c r="J182" s="13">
        <f t="shared" si="10"/>
        <v>1.5</v>
      </c>
    </row>
    <row r="183" spans="1:10" x14ac:dyDescent="0.2">
      <c r="A183" s="19" t="s">
        <v>34</v>
      </c>
      <c r="B183" s="16" t="s">
        <v>44</v>
      </c>
      <c r="C183" s="26">
        <v>6</v>
      </c>
      <c r="D183" s="16">
        <v>21</v>
      </c>
      <c r="E183" s="16">
        <v>0</v>
      </c>
      <c r="F183" s="16">
        <v>8</v>
      </c>
      <c r="G183" s="10">
        <v>7</v>
      </c>
      <c r="H183" s="23">
        <f t="shared" si="8"/>
        <v>0</v>
      </c>
      <c r="I183" s="23">
        <f t="shared" si="9"/>
        <v>0.38095238095238093</v>
      </c>
      <c r="J183" s="13">
        <f t="shared" si="10"/>
        <v>1.1666666666666667</v>
      </c>
    </row>
    <row r="184" spans="1:10" x14ac:dyDescent="0.2">
      <c r="A184" s="19" t="s">
        <v>34</v>
      </c>
      <c r="B184" s="16" t="s">
        <v>142</v>
      </c>
      <c r="C184" s="26">
        <v>7</v>
      </c>
      <c r="D184" s="16">
        <v>29</v>
      </c>
      <c r="E184" s="16">
        <v>10</v>
      </c>
      <c r="F184" s="16">
        <v>13</v>
      </c>
      <c r="G184" s="10">
        <v>6</v>
      </c>
      <c r="H184" s="23">
        <f t="shared" si="8"/>
        <v>0.34482758620689657</v>
      </c>
      <c r="I184" s="23">
        <f t="shared" si="9"/>
        <v>0.44827586206896552</v>
      </c>
      <c r="J184" s="13">
        <f t="shared" si="10"/>
        <v>0.8571428571428571</v>
      </c>
    </row>
    <row r="185" spans="1:10" x14ac:dyDescent="0.2">
      <c r="A185" s="19" t="s">
        <v>34</v>
      </c>
      <c r="B185" s="16" t="s">
        <v>143</v>
      </c>
      <c r="C185" s="26">
        <v>7</v>
      </c>
      <c r="D185" s="16">
        <v>26</v>
      </c>
      <c r="E185" s="16">
        <v>10</v>
      </c>
      <c r="F185" s="16">
        <v>8</v>
      </c>
      <c r="G185" s="10">
        <v>9</v>
      </c>
      <c r="H185" s="23">
        <f t="shared" si="8"/>
        <v>0.38461538461538464</v>
      </c>
      <c r="I185" s="23">
        <f t="shared" si="9"/>
        <v>0.30769230769230771</v>
      </c>
      <c r="J185" s="13">
        <f t="shared" si="10"/>
        <v>1.2857142857142858</v>
      </c>
    </row>
    <row r="186" spans="1:10" x14ac:dyDescent="0.2">
      <c r="A186" s="19" t="s">
        <v>34</v>
      </c>
      <c r="B186" s="16" t="s">
        <v>144</v>
      </c>
      <c r="C186" s="26">
        <v>7</v>
      </c>
      <c r="D186" s="16">
        <v>24</v>
      </c>
      <c r="E186" s="16">
        <v>3</v>
      </c>
      <c r="F186" s="16">
        <v>13</v>
      </c>
      <c r="G186" s="10">
        <v>19</v>
      </c>
      <c r="H186" s="23">
        <f t="shared" si="8"/>
        <v>0.125</v>
      </c>
      <c r="I186" s="23">
        <f t="shared" si="9"/>
        <v>0.54166666666666663</v>
      </c>
      <c r="J186" s="13">
        <f t="shared" si="10"/>
        <v>2.7142857142857144</v>
      </c>
    </row>
    <row r="187" spans="1:10" x14ac:dyDescent="0.2">
      <c r="A187" s="19" t="s">
        <v>34</v>
      </c>
      <c r="B187" s="16" t="s">
        <v>145</v>
      </c>
      <c r="C187" s="26">
        <v>7</v>
      </c>
      <c r="D187" s="16">
        <v>24</v>
      </c>
      <c r="E187" s="16">
        <v>5</v>
      </c>
      <c r="F187" s="16">
        <v>8</v>
      </c>
      <c r="G187" s="10">
        <v>3</v>
      </c>
      <c r="H187" s="23">
        <f t="shared" si="8"/>
        <v>0.20833333333333334</v>
      </c>
      <c r="I187" s="23">
        <f t="shared" si="9"/>
        <v>0.33333333333333331</v>
      </c>
      <c r="J187" s="13">
        <f t="shared" si="10"/>
        <v>0.42857142857142855</v>
      </c>
    </row>
    <row r="188" spans="1:10" x14ac:dyDescent="0.2">
      <c r="A188" s="19" t="s">
        <v>34</v>
      </c>
      <c r="B188" s="16" t="s">
        <v>28</v>
      </c>
      <c r="C188" s="26">
        <v>5</v>
      </c>
      <c r="D188" s="16">
        <v>17</v>
      </c>
      <c r="E188" s="16">
        <v>5</v>
      </c>
      <c r="F188" s="16">
        <v>1</v>
      </c>
      <c r="G188" s="10">
        <v>4</v>
      </c>
      <c r="H188" s="23">
        <f t="shared" si="8"/>
        <v>0.29411764705882354</v>
      </c>
      <c r="I188" s="23">
        <f t="shared" si="9"/>
        <v>5.8823529411764705E-2</v>
      </c>
      <c r="J188" s="13">
        <f t="shared" si="10"/>
        <v>0.8</v>
      </c>
    </row>
    <row r="189" spans="1:10" x14ac:dyDescent="0.2">
      <c r="A189" s="19" t="s">
        <v>34</v>
      </c>
      <c r="B189" s="16" t="s">
        <v>146</v>
      </c>
      <c r="C189" s="26">
        <v>2</v>
      </c>
      <c r="D189" s="16">
        <v>5</v>
      </c>
      <c r="E189" s="16">
        <v>1</v>
      </c>
      <c r="F189" s="16">
        <v>1</v>
      </c>
      <c r="G189" s="10">
        <v>0</v>
      </c>
      <c r="H189" s="23">
        <f t="shared" si="8"/>
        <v>0.2</v>
      </c>
      <c r="I189" s="23">
        <f t="shared" si="9"/>
        <v>0.2</v>
      </c>
      <c r="J189" s="13">
        <f t="shared" si="10"/>
        <v>0</v>
      </c>
    </row>
    <row r="190" spans="1:10" x14ac:dyDescent="0.2">
      <c r="A190" s="19" t="s">
        <v>34</v>
      </c>
      <c r="B190" s="16" t="s">
        <v>170</v>
      </c>
      <c r="C190" s="26">
        <v>1</v>
      </c>
      <c r="D190" s="16">
        <v>4</v>
      </c>
      <c r="E190" s="16">
        <v>0</v>
      </c>
      <c r="F190" s="16">
        <v>4</v>
      </c>
      <c r="G190" s="10">
        <v>1</v>
      </c>
      <c r="H190" s="23">
        <f t="shared" si="8"/>
        <v>0</v>
      </c>
      <c r="I190" s="23">
        <f t="shared" si="9"/>
        <v>1</v>
      </c>
      <c r="J190" s="13">
        <f t="shared" si="10"/>
        <v>1</v>
      </c>
    </row>
    <row r="191" spans="1:10" x14ac:dyDescent="0.2">
      <c r="A191" s="19" t="s">
        <v>55</v>
      </c>
      <c r="B191" s="16" t="s">
        <v>70</v>
      </c>
      <c r="C191" s="26">
        <v>9</v>
      </c>
      <c r="D191" s="16">
        <v>33</v>
      </c>
      <c r="E191" s="16">
        <v>5</v>
      </c>
      <c r="F191" s="16">
        <v>11</v>
      </c>
      <c r="G191" s="10">
        <v>4</v>
      </c>
      <c r="H191" s="23">
        <f t="shared" si="8"/>
        <v>0.15151515151515152</v>
      </c>
      <c r="I191" s="23">
        <f t="shared" si="9"/>
        <v>0.33333333333333331</v>
      </c>
      <c r="J191" s="13">
        <f t="shared" si="10"/>
        <v>0.44444444444444442</v>
      </c>
    </row>
    <row r="192" spans="1:10" x14ac:dyDescent="0.2">
      <c r="A192" s="19" t="s">
        <v>55</v>
      </c>
      <c r="B192" s="16" t="s">
        <v>21</v>
      </c>
      <c r="C192" s="26">
        <v>9</v>
      </c>
      <c r="D192" s="16">
        <v>35</v>
      </c>
      <c r="E192" s="16">
        <v>14</v>
      </c>
      <c r="F192" s="16">
        <v>5</v>
      </c>
      <c r="G192" s="10">
        <v>12</v>
      </c>
      <c r="H192" s="23">
        <f t="shared" si="8"/>
        <v>0.4</v>
      </c>
      <c r="I192" s="23">
        <f t="shared" si="9"/>
        <v>0.14285714285714285</v>
      </c>
      <c r="J192" s="13">
        <f t="shared" si="10"/>
        <v>1.3333333333333333</v>
      </c>
    </row>
    <row r="193" spans="1:10" x14ac:dyDescent="0.2">
      <c r="A193" s="19" t="s">
        <v>55</v>
      </c>
      <c r="B193" s="16" t="s">
        <v>66</v>
      </c>
      <c r="C193" s="26">
        <v>9</v>
      </c>
      <c r="D193" s="16">
        <v>30</v>
      </c>
      <c r="E193" s="16">
        <v>7</v>
      </c>
      <c r="F193" s="16">
        <v>7</v>
      </c>
      <c r="G193" s="10">
        <v>49</v>
      </c>
      <c r="H193" s="23">
        <f t="shared" si="8"/>
        <v>0.23333333333333334</v>
      </c>
      <c r="I193" s="23">
        <f t="shared" si="9"/>
        <v>0.23333333333333334</v>
      </c>
      <c r="J193" s="13">
        <f t="shared" si="10"/>
        <v>5.4444444444444446</v>
      </c>
    </row>
    <row r="194" spans="1:10" x14ac:dyDescent="0.2">
      <c r="A194" s="19" t="s">
        <v>55</v>
      </c>
      <c r="B194" s="16" t="s">
        <v>177</v>
      </c>
      <c r="C194" s="26">
        <v>9</v>
      </c>
      <c r="D194" s="16">
        <v>34</v>
      </c>
      <c r="E194" s="16">
        <v>9</v>
      </c>
      <c r="F194" s="16">
        <v>9</v>
      </c>
      <c r="G194" s="10">
        <v>0</v>
      </c>
      <c r="H194" s="23">
        <f t="shared" si="8"/>
        <v>0.26470588235294118</v>
      </c>
      <c r="I194" s="23">
        <f t="shared" si="9"/>
        <v>0.26470588235294118</v>
      </c>
      <c r="J194" s="13">
        <f t="shared" si="10"/>
        <v>0</v>
      </c>
    </row>
    <row r="195" spans="1:10" x14ac:dyDescent="0.2">
      <c r="A195" s="19" t="s">
        <v>55</v>
      </c>
      <c r="B195" s="16" t="s">
        <v>178</v>
      </c>
      <c r="C195" s="26">
        <v>9</v>
      </c>
      <c r="D195" s="16">
        <v>27</v>
      </c>
      <c r="E195" s="16">
        <v>8</v>
      </c>
      <c r="F195" s="16">
        <v>3</v>
      </c>
      <c r="G195" s="10">
        <v>8</v>
      </c>
      <c r="H195" s="23">
        <f t="shared" si="8"/>
        <v>0.29629629629629628</v>
      </c>
      <c r="I195" s="23">
        <f t="shared" si="9"/>
        <v>0.1111111111111111</v>
      </c>
      <c r="J195" s="13">
        <f t="shared" si="10"/>
        <v>0.88888888888888884</v>
      </c>
    </row>
    <row r="196" spans="1:10" x14ac:dyDescent="0.2">
      <c r="A196" s="19" t="s">
        <v>55</v>
      </c>
      <c r="B196" s="16" t="s">
        <v>147</v>
      </c>
      <c r="C196" s="26">
        <v>9</v>
      </c>
      <c r="D196" s="16">
        <v>28</v>
      </c>
      <c r="E196" s="16">
        <v>4</v>
      </c>
      <c r="F196" s="16">
        <v>14</v>
      </c>
      <c r="G196" s="10">
        <v>15</v>
      </c>
      <c r="H196" s="23">
        <f t="shared" ref="H196:H200" si="11">IF(D196=0,0,E196/D196)</f>
        <v>0.14285714285714285</v>
      </c>
      <c r="I196" s="23">
        <f t="shared" ref="I196:I200" si="12">IF(D196=0,0,F196/D196)</f>
        <v>0.5</v>
      </c>
      <c r="J196" s="13">
        <f t="shared" ref="J196:J200" si="13">G196/C196</f>
        <v>1.6666666666666667</v>
      </c>
    </row>
    <row r="197" spans="1:10" x14ac:dyDescent="0.2">
      <c r="A197" s="19" t="s">
        <v>55</v>
      </c>
      <c r="B197" s="16" t="s">
        <v>204</v>
      </c>
      <c r="C197" s="26">
        <v>5</v>
      </c>
      <c r="D197" s="16">
        <v>5</v>
      </c>
      <c r="E197" s="16">
        <v>0</v>
      </c>
      <c r="F197" s="16">
        <v>4</v>
      </c>
      <c r="G197" s="10">
        <v>1</v>
      </c>
      <c r="H197" s="23">
        <f t="shared" si="11"/>
        <v>0</v>
      </c>
      <c r="I197" s="23">
        <f t="shared" si="12"/>
        <v>0.8</v>
      </c>
      <c r="J197" s="13">
        <f t="shared" si="13"/>
        <v>0.2</v>
      </c>
    </row>
    <row r="198" spans="1:10" x14ac:dyDescent="0.2">
      <c r="A198" s="19" t="s">
        <v>55</v>
      </c>
      <c r="B198" s="16" t="s">
        <v>111</v>
      </c>
      <c r="C198" s="26">
        <v>5</v>
      </c>
      <c r="D198" s="16">
        <v>3</v>
      </c>
      <c r="E198" s="16">
        <v>0</v>
      </c>
      <c r="F198" s="16">
        <v>1</v>
      </c>
      <c r="G198" s="10">
        <v>0</v>
      </c>
      <c r="H198" s="23">
        <f t="shared" si="11"/>
        <v>0</v>
      </c>
      <c r="I198" s="23">
        <f t="shared" si="12"/>
        <v>0.33333333333333331</v>
      </c>
      <c r="J198" s="13">
        <f t="shared" si="13"/>
        <v>0</v>
      </c>
    </row>
    <row r="199" spans="1:10" x14ac:dyDescent="0.2">
      <c r="A199" s="19" t="s">
        <v>55</v>
      </c>
      <c r="B199" s="16" t="s">
        <v>148</v>
      </c>
      <c r="C199" s="26">
        <v>4</v>
      </c>
      <c r="D199" s="16">
        <v>2</v>
      </c>
      <c r="E199" s="16">
        <v>0</v>
      </c>
      <c r="F199" s="16">
        <v>0</v>
      </c>
      <c r="G199" s="10">
        <v>0</v>
      </c>
      <c r="H199" s="23">
        <f t="shared" si="11"/>
        <v>0</v>
      </c>
      <c r="I199" s="23">
        <f t="shared" si="12"/>
        <v>0</v>
      </c>
      <c r="J199" s="13">
        <f t="shared" si="13"/>
        <v>0</v>
      </c>
    </row>
    <row r="200" spans="1:10" x14ac:dyDescent="0.2">
      <c r="A200" s="19" t="s">
        <v>55</v>
      </c>
      <c r="B200" s="16" t="s">
        <v>97</v>
      </c>
      <c r="C200" s="26">
        <v>1</v>
      </c>
      <c r="D200" s="16">
        <v>1</v>
      </c>
      <c r="E200" s="16">
        <v>0</v>
      </c>
      <c r="F200" s="16">
        <v>1</v>
      </c>
      <c r="G200" s="10">
        <v>0</v>
      </c>
      <c r="H200" s="23">
        <f t="shared" si="11"/>
        <v>0</v>
      </c>
      <c r="I200" s="23">
        <f t="shared" si="12"/>
        <v>1</v>
      </c>
      <c r="J200" s="13">
        <f t="shared" si="13"/>
        <v>0</v>
      </c>
    </row>
  </sheetData>
  <sheetProtection password="97AA" sheet="1" objects="1" scenarios="1"/>
  <phoneticPr fontId="3" type="noConversion"/>
  <printOptions horizontalCentered="1"/>
  <pageMargins left="0.5" right="0.5" top="0.75" bottom="0.75" header="0.5" footer="0.5"/>
  <pageSetup orientation="landscape" horizont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/>
  </sheetViews>
  <sheetFormatPr defaultRowHeight="12.75" x14ac:dyDescent="0.2"/>
  <cols>
    <col min="1" max="1" width="22.28515625" bestFit="1" customWidth="1"/>
  </cols>
  <sheetData>
    <row r="1" spans="1:5" x14ac:dyDescent="0.2">
      <c r="A1" s="1"/>
      <c r="B1" s="1" t="s">
        <v>43</v>
      </c>
      <c r="C1" s="1" t="s">
        <v>7</v>
      </c>
      <c r="D1" s="1" t="s">
        <v>234</v>
      </c>
      <c r="E1" s="28"/>
    </row>
    <row r="2" spans="1:5" x14ac:dyDescent="0.2">
      <c r="A2" s="1" t="s">
        <v>7</v>
      </c>
      <c r="B2" s="1" t="s">
        <v>235</v>
      </c>
      <c r="C2" s="1" t="s">
        <v>236</v>
      </c>
      <c r="D2" s="1" t="s">
        <v>9</v>
      </c>
      <c r="E2" s="1" t="s">
        <v>237</v>
      </c>
    </row>
    <row r="3" spans="1:5" x14ac:dyDescent="0.2">
      <c r="A3" s="6" t="s">
        <v>32</v>
      </c>
      <c r="B3" s="30">
        <v>37</v>
      </c>
      <c r="C3" s="6">
        <v>85</v>
      </c>
      <c r="D3" s="4">
        <v>2.2972972972972974</v>
      </c>
      <c r="E3" s="24">
        <v>1</v>
      </c>
    </row>
    <row r="4" spans="1:5" x14ac:dyDescent="0.2">
      <c r="A4" s="24" t="s">
        <v>85</v>
      </c>
      <c r="B4" s="30">
        <v>28</v>
      </c>
      <c r="C4" s="6">
        <v>58</v>
      </c>
      <c r="D4" s="4">
        <v>2.0714285714285712</v>
      </c>
      <c r="E4" s="24">
        <v>2</v>
      </c>
    </row>
    <row r="5" spans="1:5" x14ac:dyDescent="0.2">
      <c r="A5" s="6" t="s">
        <v>38</v>
      </c>
      <c r="B5" s="30">
        <v>60</v>
      </c>
      <c r="C5" s="6">
        <v>114</v>
      </c>
      <c r="D5" s="4">
        <v>1.9</v>
      </c>
      <c r="E5" s="24">
        <v>3</v>
      </c>
    </row>
    <row r="6" spans="1:5" x14ac:dyDescent="0.2">
      <c r="A6" s="6" t="s">
        <v>115</v>
      </c>
      <c r="B6" s="30">
        <v>46</v>
      </c>
      <c r="C6" s="6">
        <v>86</v>
      </c>
      <c r="D6" s="4">
        <v>1.8695652173913042</v>
      </c>
      <c r="E6" s="24">
        <v>4</v>
      </c>
    </row>
    <row r="7" spans="1:5" x14ac:dyDescent="0.2">
      <c r="A7" s="24" t="s">
        <v>113</v>
      </c>
      <c r="B7" s="30">
        <v>36</v>
      </c>
      <c r="C7" s="6">
        <v>67</v>
      </c>
      <c r="D7" s="4">
        <v>1.8611111111111114</v>
      </c>
      <c r="E7" s="24">
        <v>5</v>
      </c>
    </row>
    <row r="8" spans="1:5" x14ac:dyDescent="0.2">
      <c r="A8" s="24" t="s">
        <v>39</v>
      </c>
      <c r="B8" s="30">
        <v>42</v>
      </c>
      <c r="C8" s="6">
        <v>77</v>
      </c>
      <c r="D8" s="4">
        <v>1.8333333333333337</v>
      </c>
      <c r="E8" s="24">
        <v>6</v>
      </c>
    </row>
    <row r="9" spans="1:5" x14ac:dyDescent="0.2">
      <c r="A9" s="24" t="s">
        <v>84</v>
      </c>
      <c r="B9" s="30">
        <v>47</v>
      </c>
      <c r="C9" s="6">
        <v>86</v>
      </c>
      <c r="D9" s="4">
        <v>1.8297872340425529</v>
      </c>
      <c r="E9" s="24">
        <v>7</v>
      </c>
    </row>
    <row r="10" spans="1:5" x14ac:dyDescent="0.2">
      <c r="A10" s="24" t="s">
        <v>55</v>
      </c>
      <c r="B10" s="24">
        <v>50</v>
      </c>
      <c r="C10" s="24">
        <v>89</v>
      </c>
      <c r="D10" s="4">
        <v>1.78</v>
      </c>
      <c r="E10" s="24">
        <v>8</v>
      </c>
    </row>
    <row r="11" spans="1:5" x14ac:dyDescent="0.2">
      <c r="A11" s="24" t="s">
        <v>217</v>
      </c>
      <c r="B11" s="30">
        <v>52</v>
      </c>
      <c r="C11" s="6">
        <v>84</v>
      </c>
      <c r="D11" s="4">
        <v>1.6153846153846156</v>
      </c>
      <c r="E11" s="24">
        <v>9</v>
      </c>
    </row>
    <row r="12" spans="1:5" x14ac:dyDescent="0.2">
      <c r="A12" s="24" t="s">
        <v>37</v>
      </c>
      <c r="B12" s="30">
        <v>44</v>
      </c>
      <c r="C12" s="6">
        <v>71</v>
      </c>
      <c r="D12" s="4">
        <v>1.6136363636363635</v>
      </c>
      <c r="E12" s="24">
        <v>10</v>
      </c>
    </row>
    <row r="13" spans="1:5" x14ac:dyDescent="0.2">
      <c r="A13" s="24" t="s">
        <v>82</v>
      </c>
      <c r="B13" s="24">
        <v>60</v>
      </c>
      <c r="C13" s="24">
        <v>90</v>
      </c>
      <c r="D13" s="4">
        <v>1.4999999999999998</v>
      </c>
      <c r="E13" s="24">
        <v>11</v>
      </c>
    </row>
    <row r="14" spans="1:5" x14ac:dyDescent="0.2">
      <c r="A14" s="24" t="s">
        <v>83</v>
      </c>
      <c r="B14" s="30">
        <v>65</v>
      </c>
      <c r="C14" s="6">
        <v>96</v>
      </c>
      <c r="D14" s="4">
        <v>1.476923076923077</v>
      </c>
      <c r="E14" s="24">
        <v>12</v>
      </c>
    </row>
    <row r="15" spans="1:5" x14ac:dyDescent="0.2">
      <c r="A15" s="24" t="s">
        <v>33</v>
      </c>
      <c r="B15" s="30">
        <v>71</v>
      </c>
      <c r="C15" s="6">
        <v>101</v>
      </c>
      <c r="D15" s="4">
        <v>1.422535211267606</v>
      </c>
      <c r="E15" s="24">
        <v>13</v>
      </c>
    </row>
    <row r="16" spans="1:5" x14ac:dyDescent="0.2">
      <c r="A16" s="24" t="s">
        <v>112</v>
      </c>
      <c r="B16" s="30">
        <v>41</v>
      </c>
      <c r="C16" s="6">
        <v>53</v>
      </c>
      <c r="D16" s="4">
        <v>1.2926829268292681</v>
      </c>
      <c r="E16" s="24">
        <v>14</v>
      </c>
    </row>
    <row r="17" spans="1:5" x14ac:dyDescent="0.2">
      <c r="A17" s="24" t="s">
        <v>114</v>
      </c>
      <c r="B17" s="24">
        <v>56</v>
      </c>
      <c r="C17" s="24">
        <v>71</v>
      </c>
      <c r="D17" s="4">
        <v>1.2678571428571428</v>
      </c>
      <c r="E17" s="24">
        <v>15</v>
      </c>
    </row>
    <row r="18" spans="1:5" x14ac:dyDescent="0.2">
      <c r="A18" s="24" t="s">
        <v>69</v>
      </c>
      <c r="B18" s="30">
        <v>52</v>
      </c>
      <c r="C18" s="6">
        <v>65</v>
      </c>
      <c r="D18" s="4">
        <v>1.2500000000000002</v>
      </c>
      <c r="E18" s="24">
        <v>16</v>
      </c>
    </row>
    <row r="19" spans="1:5" x14ac:dyDescent="0.2">
      <c r="A19" s="24" t="s">
        <v>35</v>
      </c>
      <c r="B19" s="30">
        <v>69</v>
      </c>
      <c r="C19" s="6">
        <v>80</v>
      </c>
      <c r="D19" s="4">
        <v>1.1594202898550725</v>
      </c>
      <c r="E19" s="24">
        <v>17</v>
      </c>
    </row>
    <row r="20" spans="1:5" x14ac:dyDescent="0.2">
      <c r="A20" s="24" t="s">
        <v>57</v>
      </c>
      <c r="B20" s="30">
        <v>63</v>
      </c>
      <c r="C20" s="6">
        <v>73</v>
      </c>
      <c r="D20" s="4">
        <v>1.1587301587301586</v>
      </c>
      <c r="E20" s="24">
        <v>18</v>
      </c>
    </row>
    <row r="21" spans="1:5" x14ac:dyDescent="0.2">
      <c r="A21" s="24" t="s">
        <v>34</v>
      </c>
      <c r="B21" s="30">
        <v>70</v>
      </c>
      <c r="C21" s="6">
        <v>52</v>
      </c>
      <c r="D21" s="4">
        <v>0.74285714285714288</v>
      </c>
      <c r="E21" s="24">
        <v>19</v>
      </c>
    </row>
    <row r="22" spans="1:5" x14ac:dyDescent="0.2">
      <c r="A22" s="5"/>
      <c r="B22" s="30"/>
      <c r="C22" s="6"/>
      <c r="D22" s="4"/>
      <c r="E22" s="24"/>
    </row>
  </sheetData>
  <sheetProtection password="97AA" sheet="1" objects="1" scenarios="1"/>
  <sortState ref="A3:E21">
    <sortCondition ref="E3:E21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/>
  </sheetViews>
  <sheetFormatPr defaultRowHeight="12.75" x14ac:dyDescent="0.2"/>
  <cols>
    <col min="2" max="2" width="14.85546875" bestFit="1" customWidth="1"/>
    <col min="3" max="3" width="19.42578125" bestFit="1" customWidth="1"/>
  </cols>
  <sheetData>
    <row r="1" spans="1:4" x14ac:dyDescent="0.2">
      <c r="A1" s="24" t="s">
        <v>238</v>
      </c>
      <c r="B1" s="24"/>
      <c r="C1" s="24"/>
      <c r="D1" s="24"/>
    </row>
    <row r="2" spans="1:4" x14ac:dyDescent="0.2">
      <c r="A2" s="2"/>
      <c r="B2" s="2"/>
      <c r="C2" s="2"/>
      <c r="D2" s="2" t="s">
        <v>6</v>
      </c>
    </row>
    <row r="3" spans="1:4" x14ac:dyDescent="0.2">
      <c r="A3" s="31" t="s">
        <v>80</v>
      </c>
      <c r="B3" s="31" t="s">
        <v>5</v>
      </c>
      <c r="C3" s="31" t="s">
        <v>7</v>
      </c>
      <c r="D3" s="31" t="s">
        <v>8</v>
      </c>
    </row>
    <row r="4" spans="1:4" x14ac:dyDescent="0.2">
      <c r="A4" s="32" t="s">
        <v>239</v>
      </c>
      <c r="B4" s="27" t="s">
        <v>29</v>
      </c>
      <c r="C4" s="27" t="s">
        <v>32</v>
      </c>
      <c r="D4" s="33">
        <v>0.77777777777777779</v>
      </c>
    </row>
    <row r="5" spans="1:4" x14ac:dyDescent="0.2">
      <c r="A5" s="34">
        <v>2</v>
      </c>
      <c r="B5" s="24" t="s">
        <v>124</v>
      </c>
      <c r="C5" s="24" t="s">
        <v>35</v>
      </c>
      <c r="D5" s="35">
        <v>0.75</v>
      </c>
    </row>
    <row r="6" spans="1:4" x14ac:dyDescent="0.2">
      <c r="A6" s="34">
        <v>3</v>
      </c>
      <c r="B6" s="24" t="s">
        <v>89</v>
      </c>
      <c r="C6" s="24" t="s">
        <v>32</v>
      </c>
      <c r="D6" s="35">
        <v>0.73913043478260865</v>
      </c>
    </row>
    <row r="7" spans="1:4" x14ac:dyDescent="0.2">
      <c r="A7" s="34">
        <v>4</v>
      </c>
      <c r="B7" s="24" t="s">
        <v>153</v>
      </c>
      <c r="C7" s="24" t="s">
        <v>32</v>
      </c>
      <c r="D7" s="35">
        <v>0.6785714285714286</v>
      </c>
    </row>
    <row r="8" spans="1:4" x14ac:dyDescent="0.2">
      <c r="A8" s="34">
        <v>5</v>
      </c>
      <c r="B8" s="24" t="s">
        <v>86</v>
      </c>
      <c r="C8" s="24" t="s">
        <v>33</v>
      </c>
      <c r="D8" s="35">
        <v>0.6</v>
      </c>
    </row>
    <row r="9" spans="1:4" x14ac:dyDescent="0.2">
      <c r="A9" s="34">
        <v>6</v>
      </c>
      <c r="B9" s="24" t="s">
        <v>155</v>
      </c>
      <c r="C9" s="24" t="s">
        <v>35</v>
      </c>
      <c r="D9" s="35">
        <v>0.55555555555555558</v>
      </c>
    </row>
    <row r="10" spans="1:4" x14ac:dyDescent="0.2">
      <c r="A10" s="24"/>
      <c r="B10" s="24"/>
      <c r="C10" s="24"/>
      <c r="D10" s="24"/>
    </row>
    <row r="11" spans="1:4" x14ac:dyDescent="0.2">
      <c r="A11" s="24"/>
      <c r="B11" s="24"/>
      <c r="C11" s="24"/>
      <c r="D11" s="24"/>
    </row>
    <row r="12" spans="1:4" x14ac:dyDescent="0.2">
      <c r="A12" s="24" t="s">
        <v>240</v>
      </c>
      <c r="B12" s="24"/>
      <c r="C12" s="24"/>
      <c r="D12" s="24"/>
    </row>
    <row r="13" spans="1:4" x14ac:dyDescent="0.2">
      <c r="A13" s="3"/>
      <c r="B13" s="2"/>
      <c r="C13" s="2"/>
      <c r="D13" s="2"/>
    </row>
    <row r="14" spans="1:4" x14ac:dyDescent="0.2">
      <c r="A14" s="31" t="s">
        <v>80</v>
      </c>
      <c r="B14" s="31" t="s">
        <v>5</v>
      </c>
      <c r="C14" s="31" t="s">
        <v>7</v>
      </c>
      <c r="D14" s="31" t="s">
        <v>12</v>
      </c>
    </row>
    <row r="15" spans="1:4" x14ac:dyDescent="0.2">
      <c r="A15" s="32" t="s">
        <v>239</v>
      </c>
      <c r="B15" s="27" t="s">
        <v>220</v>
      </c>
      <c r="C15" s="27" t="s">
        <v>114</v>
      </c>
      <c r="D15" s="33">
        <v>7.333333333333333</v>
      </c>
    </row>
    <row r="16" spans="1:4" x14ac:dyDescent="0.2">
      <c r="A16" s="34">
        <v>2</v>
      </c>
      <c r="B16" s="24" t="s">
        <v>107</v>
      </c>
      <c r="C16" s="24" t="s">
        <v>217</v>
      </c>
      <c r="D16" s="35">
        <v>6</v>
      </c>
    </row>
    <row r="17" spans="1:5" x14ac:dyDescent="0.2">
      <c r="A17" s="34">
        <v>3</v>
      </c>
      <c r="B17" s="24" t="s">
        <v>52</v>
      </c>
      <c r="C17" s="24" t="s">
        <v>57</v>
      </c>
      <c r="D17" s="35">
        <v>5.75</v>
      </c>
    </row>
    <row r="18" spans="1:5" x14ac:dyDescent="0.2">
      <c r="A18" s="34">
        <v>4</v>
      </c>
      <c r="B18" s="24" t="s">
        <v>242</v>
      </c>
      <c r="C18" s="24" t="s">
        <v>112</v>
      </c>
      <c r="D18" s="35">
        <v>5.5714285714285712</v>
      </c>
    </row>
    <row r="19" spans="1:5" x14ac:dyDescent="0.2">
      <c r="A19" s="34">
        <v>5</v>
      </c>
      <c r="B19" s="24" t="s">
        <v>66</v>
      </c>
      <c r="C19" s="24" t="s">
        <v>55</v>
      </c>
      <c r="D19" s="35">
        <v>5.4444444444444446</v>
      </c>
    </row>
    <row r="20" spans="1:5" x14ac:dyDescent="0.2">
      <c r="A20" s="34">
        <v>6</v>
      </c>
      <c r="B20" s="24" t="s">
        <v>81</v>
      </c>
      <c r="C20" s="24" t="s">
        <v>82</v>
      </c>
      <c r="D20" s="35">
        <v>5.375</v>
      </c>
    </row>
    <row r="21" spans="1:5" x14ac:dyDescent="0.2">
      <c r="A21" s="34"/>
      <c r="B21" s="24"/>
      <c r="C21" s="24"/>
      <c r="D21" s="24"/>
    </row>
    <row r="22" spans="1:5" x14ac:dyDescent="0.2">
      <c r="A22" s="24"/>
      <c r="B22" s="24"/>
      <c r="C22" s="24"/>
      <c r="D22" s="24"/>
    </row>
    <row r="23" spans="1:5" x14ac:dyDescent="0.2">
      <c r="A23" s="24" t="s">
        <v>4</v>
      </c>
      <c r="B23" s="24"/>
      <c r="C23" s="24"/>
      <c r="D23" s="24"/>
    </row>
    <row r="24" spans="1:5" x14ac:dyDescent="0.2">
      <c r="A24" s="3"/>
      <c r="B24" s="2"/>
      <c r="C24" s="2"/>
      <c r="D24" s="2"/>
    </row>
    <row r="25" spans="1:5" x14ac:dyDescent="0.2">
      <c r="A25" s="31" t="s">
        <v>80</v>
      </c>
      <c r="B25" s="31" t="s">
        <v>5</v>
      </c>
      <c r="C25" s="31" t="s">
        <v>7</v>
      </c>
      <c r="D25" s="31" t="s">
        <v>241</v>
      </c>
    </row>
    <row r="26" spans="1:5" x14ac:dyDescent="0.2">
      <c r="A26" s="32" t="s">
        <v>239</v>
      </c>
      <c r="B26" s="27" t="s">
        <v>49</v>
      </c>
      <c r="C26" s="27" t="s">
        <v>32</v>
      </c>
      <c r="D26" s="36">
        <v>7.878787878787874E-2</v>
      </c>
      <c r="E26" s="37"/>
    </row>
  </sheetData>
  <sheetProtection password="97AA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D89"/>
  <sheetViews>
    <sheetView zoomScale="75" workbookViewId="0">
      <pane xSplit="2" ySplit="2" topLeftCell="C27" activePane="bottomRight" state="frozen"/>
      <selection activeCell="C3" sqref="C3"/>
      <selection pane="topRight" activeCell="C3" sqref="C3"/>
      <selection pane="bottomLeft" activeCell="C3" sqref="C3"/>
      <selection pane="bottomRight" activeCell="AA69" sqref="AA69"/>
    </sheetView>
  </sheetViews>
  <sheetFormatPr defaultRowHeight="12.75" x14ac:dyDescent="0.2"/>
  <cols>
    <col min="1" max="1" width="9.140625" style="24"/>
    <col min="2" max="2" width="18.140625" style="24" customWidth="1"/>
    <col min="3" max="18" width="5.28515625" style="24" customWidth="1"/>
    <col min="19" max="19" width="18" style="24" customWidth="1"/>
    <col min="20" max="21" width="9.140625" style="24"/>
    <col min="22" max="22" width="20.5703125" style="24" customWidth="1"/>
    <col min="23" max="26" width="9.140625" style="24"/>
    <col min="27" max="27" width="12.28515625" style="24" customWidth="1"/>
    <col min="28" max="16384" width="9.140625" style="24"/>
  </cols>
  <sheetData>
    <row r="1" spans="1:20" ht="13.5" thickBot="1" x14ac:dyDescent="0.25">
      <c r="A1" s="43" t="s">
        <v>289</v>
      </c>
      <c r="B1" s="44" t="s">
        <v>290</v>
      </c>
      <c r="C1" s="186" t="s">
        <v>252</v>
      </c>
      <c r="D1" s="187"/>
      <c r="E1" s="188"/>
      <c r="F1" s="45">
        <v>7</v>
      </c>
      <c r="G1" s="186" t="s">
        <v>251</v>
      </c>
      <c r="H1" s="187"/>
      <c r="I1" s="188"/>
      <c r="J1" s="45">
        <v>2</v>
      </c>
      <c r="K1" s="186" t="s">
        <v>244</v>
      </c>
      <c r="L1" s="187"/>
      <c r="M1" s="188"/>
      <c r="N1" s="45">
        <v>2</v>
      </c>
      <c r="O1" s="186" t="s">
        <v>255</v>
      </c>
      <c r="P1" s="187"/>
      <c r="Q1" s="188"/>
      <c r="R1" s="45">
        <v>3</v>
      </c>
      <c r="S1" s="46"/>
    </row>
    <row r="2" spans="1:20" ht="13.5" thickBot="1" x14ac:dyDescent="0.25">
      <c r="A2" s="47" t="s">
        <v>291</v>
      </c>
      <c r="B2" s="44" t="s">
        <v>292</v>
      </c>
      <c r="C2" s="48" t="s">
        <v>0</v>
      </c>
      <c r="D2" s="48" t="s">
        <v>1</v>
      </c>
      <c r="E2" s="48" t="s">
        <v>2</v>
      </c>
      <c r="F2" s="48" t="s">
        <v>3</v>
      </c>
      <c r="G2" s="82" t="s">
        <v>0</v>
      </c>
      <c r="H2" s="48" t="s">
        <v>1</v>
      </c>
      <c r="I2" s="48" t="s">
        <v>2</v>
      </c>
      <c r="J2" s="48" t="s">
        <v>3</v>
      </c>
      <c r="K2" s="48" t="s">
        <v>0</v>
      </c>
      <c r="L2" s="48" t="s">
        <v>1</v>
      </c>
      <c r="M2" s="48" t="s">
        <v>2</v>
      </c>
      <c r="N2" s="48" t="s">
        <v>3</v>
      </c>
      <c r="O2" s="82" t="s">
        <v>0</v>
      </c>
      <c r="P2" s="48" t="s">
        <v>1</v>
      </c>
      <c r="Q2" s="48" t="s">
        <v>2</v>
      </c>
      <c r="R2" s="48" t="s">
        <v>3</v>
      </c>
      <c r="S2" s="49"/>
    </row>
    <row r="3" spans="1:20" x14ac:dyDescent="0.2">
      <c r="A3" s="50" t="s">
        <v>298</v>
      </c>
      <c r="B3" s="51" t="s">
        <v>29</v>
      </c>
      <c r="C3" s="52">
        <v>2</v>
      </c>
      <c r="D3" s="53">
        <v>2</v>
      </c>
      <c r="E3" s="53">
        <v>0</v>
      </c>
      <c r="F3" s="54">
        <v>0</v>
      </c>
      <c r="G3" s="52">
        <v>4</v>
      </c>
      <c r="H3" s="53">
        <v>4</v>
      </c>
      <c r="I3" s="53">
        <v>0</v>
      </c>
      <c r="J3" s="54">
        <v>0</v>
      </c>
      <c r="K3" s="52">
        <v>4</v>
      </c>
      <c r="L3" s="53">
        <v>3</v>
      </c>
      <c r="M3" s="53">
        <v>0</v>
      </c>
      <c r="N3" s="54">
        <v>0</v>
      </c>
      <c r="O3" s="52">
        <v>4</v>
      </c>
      <c r="P3" s="53">
        <v>3</v>
      </c>
      <c r="Q3" s="53">
        <v>0</v>
      </c>
      <c r="R3" s="54">
        <v>1</v>
      </c>
      <c r="S3" s="55"/>
    </row>
    <row r="4" spans="1:20" x14ac:dyDescent="0.2">
      <c r="A4" s="50" t="s">
        <v>293</v>
      </c>
      <c r="B4" s="51" t="s">
        <v>13</v>
      </c>
      <c r="C4" s="52">
        <v>2</v>
      </c>
      <c r="D4" s="53">
        <v>1</v>
      </c>
      <c r="E4" s="53">
        <v>1</v>
      </c>
      <c r="F4" s="54">
        <v>0</v>
      </c>
      <c r="G4" s="52"/>
      <c r="H4" s="53"/>
      <c r="I4" s="53"/>
      <c r="J4" s="54"/>
      <c r="K4" s="52">
        <v>1</v>
      </c>
      <c r="L4" s="53">
        <v>1</v>
      </c>
      <c r="M4" s="53">
        <v>0</v>
      </c>
      <c r="N4" s="54">
        <v>0</v>
      </c>
      <c r="O4" s="52"/>
      <c r="P4" s="53"/>
      <c r="Q4" s="53"/>
      <c r="R4" s="54"/>
      <c r="S4" s="55"/>
      <c r="T4" s="5"/>
    </row>
    <row r="5" spans="1:20" x14ac:dyDescent="0.2">
      <c r="A5" s="50" t="s">
        <v>336</v>
      </c>
      <c r="B5" s="51" t="s">
        <v>153</v>
      </c>
      <c r="C5" s="52">
        <v>3</v>
      </c>
      <c r="D5" s="53">
        <v>3</v>
      </c>
      <c r="E5" s="53">
        <v>0</v>
      </c>
      <c r="F5" s="54">
        <v>0</v>
      </c>
      <c r="G5" s="52">
        <v>4</v>
      </c>
      <c r="H5" s="53">
        <v>4</v>
      </c>
      <c r="I5" s="53">
        <v>0</v>
      </c>
      <c r="J5" s="54">
        <v>1</v>
      </c>
      <c r="K5" s="52">
        <v>4</v>
      </c>
      <c r="L5" s="53">
        <v>3</v>
      </c>
      <c r="M5" s="53">
        <v>0</v>
      </c>
      <c r="N5" s="54">
        <v>0</v>
      </c>
      <c r="O5" s="52">
        <v>4</v>
      </c>
      <c r="P5" s="53">
        <v>1</v>
      </c>
      <c r="Q5" s="53">
        <v>1</v>
      </c>
      <c r="R5" s="54">
        <v>0</v>
      </c>
      <c r="S5" s="55"/>
      <c r="T5" s="5"/>
    </row>
    <row r="6" spans="1:20" x14ac:dyDescent="0.2">
      <c r="A6" s="50" t="s">
        <v>337</v>
      </c>
      <c r="B6" s="51" t="s">
        <v>50</v>
      </c>
      <c r="C6" s="52">
        <v>3</v>
      </c>
      <c r="D6" s="53">
        <v>2</v>
      </c>
      <c r="E6" s="53">
        <v>0</v>
      </c>
      <c r="F6" s="54">
        <v>0</v>
      </c>
      <c r="G6" s="52">
        <v>4</v>
      </c>
      <c r="H6" s="53">
        <v>1</v>
      </c>
      <c r="I6" s="53">
        <v>0</v>
      </c>
      <c r="J6" s="54">
        <v>1</v>
      </c>
      <c r="K6" s="52">
        <v>4</v>
      </c>
      <c r="L6" s="53">
        <v>2</v>
      </c>
      <c r="M6" s="53">
        <v>1</v>
      </c>
      <c r="N6" s="54">
        <v>1</v>
      </c>
      <c r="O6" s="52">
        <v>4</v>
      </c>
      <c r="P6" s="53">
        <v>0</v>
      </c>
      <c r="Q6" s="53">
        <v>0</v>
      </c>
      <c r="R6" s="54">
        <v>1</v>
      </c>
      <c r="S6" s="55" t="s">
        <v>297</v>
      </c>
      <c r="T6" s="5"/>
    </row>
    <row r="7" spans="1:20" x14ac:dyDescent="0.2">
      <c r="A7" s="50" t="s">
        <v>338</v>
      </c>
      <c r="B7" s="51" t="s">
        <v>14</v>
      </c>
      <c r="C7" s="52">
        <v>2</v>
      </c>
      <c r="D7" s="53">
        <v>0</v>
      </c>
      <c r="E7" s="53">
        <v>2</v>
      </c>
      <c r="F7" s="54">
        <v>0</v>
      </c>
      <c r="G7" s="52">
        <v>0</v>
      </c>
      <c r="H7" s="53">
        <v>0</v>
      </c>
      <c r="I7" s="53">
        <v>0</v>
      </c>
      <c r="J7" s="54">
        <v>0</v>
      </c>
      <c r="K7" s="52">
        <v>1</v>
      </c>
      <c r="L7" s="53">
        <v>0</v>
      </c>
      <c r="M7" s="53">
        <v>1</v>
      </c>
      <c r="N7" s="54">
        <v>0</v>
      </c>
      <c r="O7" s="52">
        <v>1</v>
      </c>
      <c r="P7" s="53">
        <v>0</v>
      </c>
      <c r="Q7" s="53">
        <v>0</v>
      </c>
      <c r="R7" s="54">
        <v>0</v>
      </c>
      <c r="S7" s="55"/>
      <c r="T7" s="5"/>
    </row>
    <row r="8" spans="1:20" x14ac:dyDescent="0.2">
      <c r="A8" s="50" t="s">
        <v>339</v>
      </c>
      <c r="B8" s="51" t="s">
        <v>122</v>
      </c>
      <c r="C8" s="52">
        <v>2</v>
      </c>
      <c r="D8" s="53">
        <v>1</v>
      </c>
      <c r="E8" s="53">
        <v>0</v>
      </c>
      <c r="F8" s="54">
        <v>0</v>
      </c>
      <c r="G8" s="52">
        <v>0</v>
      </c>
      <c r="H8" s="53">
        <v>0</v>
      </c>
      <c r="I8" s="53">
        <v>0</v>
      </c>
      <c r="J8" s="54">
        <v>0</v>
      </c>
      <c r="K8" s="52">
        <v>2</v>
      </c>
      <c r="L8" s="53">
        <v>1</v>
      </c>
      <c r="M8" s="53">
        <v>0</v>
      </c>
      <c r="N8" s="54">
        <v>1</v>
      </c>
      <c r="O8" s="52"/>
      <c r="P8" s="53"/>
      <c r="Q8" s="53"/>
      <c r="R8" s="54"/>
      <c r="S8" s="55"/>
      <c r="T8" s="5"/>
    </row>
    <row r="9" spans="1:20" x14ac:dyDescent="0.2">
      <c r="A9" s="50" t="s">
        <v>340</v>
      </c>
      <c r="B9" s="51" t="s">
        <v>211</v>
      </c>
      <c r="C9" s="52">
        <v>2</v>
      </c>
      <c r="D9" s="53">
        <v>1</v>
      </c>
      <c r="E9" s="53">
        <v>1</v>
      </c>
      <c r="F9" s="54">
        <v>2</v>
      </c>
      <c r="G9" s="52">
        <v>1</v>
      </c>
      <c r="H9" s="53">
        <v>0</v>
      </c>
      <c r="I9" s="53">
        <v>0</v>
      </c>
      <c r="J9" s="54">
        <v>1</v>
      </c>
      <c r="K9" s="52">
        <v>1</v>
      </c>
      <c r="L9" s="53">
        <v>0</v>
      </c>
      <c r="M9" s="53">
        <v>1</v>
      </c>
      <c r="N9" s="54">
        <v>2</v>
      </c>
      <c r="O9" s="52"/>
      <c r="P9" s="53"/>
      <c r="Q9" s="53"/>
      <c r="R9" s="54"/>
      <c r="S9" s="55"/>
      <c r="T9" s="5"/>
    </row>
    <row r="10" spans="1:20" x14ac:dyDescent="0.2">
      <c r="A10" s="50" t="s">
        <v>296</v>
      </c>
      <c r="B10" s="51" t="s">
        <v>120</v>
      </c>
      <c r="C10" s="52">
        <v>1</v>
      </c>
      <c r="D10" s="53">
        <v>1</v>
      </c>
      <c r="E10" s="53">
        <v>0</v>
      </c>
      <c r="F10" s="54">
        <v>2</v>
      </c>
      <c r="G10" s="52">
        <v>3</v>
      </c>
      <c r="H10" s="53">
        <v>1</v>
      </c>
      <c r="I10" s="53">
        <v>1</v>
      </c>
      <c r="J10" s="54">
        <v>1</v>
      </c>
      <c r="K10" s="52">
        <v>3</v>
      </c>
      <c r="L10" s="53">
        <v>3</v>
      </c>
      <c r="M10" s="53">
        <v>0</v>
      </c>
      <c r="N10" s="54">
        <v>1</v>
      </c>
      <c r="O10" s="171">
        <v>4</v>
      </c>
      <c r="P10" s="113">
        <v>2</v>
      </c>
      <c r="Q10" s="113">
        <v>0</v>
      </c>
      <c r="R10" s="54">
        <v>7</v>
      </c>
      <c r="S10" s="55"/>
      <c r="T10" s="5"/>
    </row>
    <row r="11" spans="1:20" x14ac:dyDescent="0.2">
      <c r="A11" s="50" t="s">
        <v>341</v>
      </c>
      <c r="B11" s="51" t="s">
        <v>90</v>
      </c>
      <c r="C11" s="52">
        <v>1</v>
      </c>
      <c r="D11" s="53">
        <v>1</v>
      </c>
      <c r="E11" s="53">
        <v>0</v>
      </c>
      <c r="F11" s="54">
        <v>0</v>
      </c>
      <c r="G11" s="52">
        <v>2</v>
      </c>
      <c r="H11" s="53">
        <v>0</v>
      </c>
      <c r="I11" s="53">
        <v>1</v>
      </c>
      <c r="J11" s="54">
        <v>0</v>
      </c>
      <c r="K11" s="52"/>
      <c r="L11" s="53"/>
      <c r="M11" s="53"/>
      <c r="N11" s="54"/>
      <c r="O11" s="52">
        <v>3</v>
      </c>
      <c r="P11" s="53">
        <v>1</v>
      </c>
      <c r="Q11" s="53">
        <v>0</v>
      </c>
      <c r="R11" s="54">
        <v>0</v>
      </c>
      <c r="S11" s="55"/>
      <c r="T11" s="5"/>
    </row>
    <row r="12" spans="1:20" x14ac:dyDescent="0.2">
      <c r="A12" s="50" t="s">
        <v>342</v>
      </c>
      <c r="B12" s="51" t="s">
        <v>89</v>
      </c>
      <c r="C12" s="52">
        <v>1</v>
      </c>
      <c r="D12" s="53">
        <v>1</v>
      </c>
      <c r="E12" s="53">
        <v>0</v>
      </c>
      <c r="F12" s="54">
        <v>0</v>
      </c>
      <c r="G12" s="52">
        <v>3</v>
      </c>
      <c r="H12" s="53">
        <v>3</v>
      </c>
      <c r="I12" s="53">
        <v>0</v>
      </c>
      <c r="J12" s="54">
        <v>5</v>
      </c>
      <c r="K12" s="52">
        <v>2</v>
      </c>
      <c r="L12" s="53">
        <v>1</v>
      </c>
      <c r="M12" s="53">
        <v>0</v>
      </c>
      <c r="N12" s="54">
        <v>0</v>
      </c>
      <c r="O12" s="52">
        <v>4</v>
      </c>
      <c r="P12" s="53">
        <v>4</v>
      </c>
      <c r="Q12" s="53">
        <v>0</v>
      </c>
      <c r="R12" s="54">
        <v>1</v>
      </c>
      <c r="S12" s="55"/>
      <c r="T12" s="5"/>
    </row>
    <row r="13" spans="1:20" x14ac:dyDescent="0.2">
      <c r="A13" s="50" t="s">
        <v>343</v>
      </c>
      <c r="B13" s="51" t="s">
        <v>154</v>
      </c>
      <c r="C13" s="52">
        <v>0</v>
      </c>
      <c r="D13" s="53">
        <v>0</v>
      </c>
      <c r="E13" s="53">
        <v>0</v>
      </c>
      <c r="F13" s="54">
        <v>4</v>
      </c>
      <c r="G13" s="52">
        <v>0</v>
      </c>
      <c r="H13" s="53">
        <v>0</v>
      </c>
      <c r="I13" s="53">
        <v>0</v>
      </c>
      <c r="J13" s="54">
        <v>5</v>
      </c>
      <c r="K13" s="52">
        <v>0</v>
      </c>
      <c r="L13" s="53">
        <v>0</v>
      </c>
      <c r="M13" s="53">
        <v>0</v>
      </c>
      <c r="N13" s="54">
        <v>1</v>
      </c>
      <c r="O13" s="52">
        <v>0</v>
      </c>
      <c r="P13" s="53">
        <v>0</v>
      </c>
      <c r="Q13" s="53">
        <v>0</v>
      </c>
      <c r="R13" s="54">
        <v>3</v>
      </c>
      <c r="S13" s="55"/>
      <c r="T13" s="5"/>
    </row>
    <row r="14" spans="1:20" x14ac:dyDescent="0.2">
      <c r="A14" s="50" t="s">
        <v>344</v>
      </c>
      <c r="B14" s="51" t="s">
        <v>91</v>
      </c>
      <c r="C14" s="52">
        <v>0</v>
      </c>
      <c r="D14" s="53">
        <v>0</v>
      </c>
      <c r="E14" s="53">
        <v>0</v>
      </c>
      <c r="F14" s="54">
        <v>0</v>
      </c>
      <c r="G14" s="52">
        <v>1</v>
      </c>
      <c r="H14" s="53">
        <v>0</v>
      </c>
      <c r="I14" s="53">
        <v>0</v>
      </c>
      <c r="J14" s="54">
        <v>2</v>
      </c>
      <c r="K14" s="52">
        <v>0</v>
      </c>
      <c r="L14" s="53">
        <v>0</v>
      </c>
      <c r="M14" s="53">
        <v>0</v>
      </c>
      <c r="N14" s="54">
        <v>0</v>
      </c>
      <c r="O14" s="52"/>
      <c r="P14" s="53"/>
      <c r="Q14" s="53"/>
      <c r="R14" s="54"/>
      <c r="S14" s="55"/>
      <c r="T14" s="5"/>
    </row>
    <row r="15" spans="1:20" x14ac:dyDescent="0.2">
      <c r="A15" s="50" t="s">
        <v>333</v>
      </c>
      <c r="B15" s="51" t="s">
        <v>79</v>
      </c>
      <c r="C15" s="52"/>
      <c r="D15" s="53"/>
      <c r="E15" s="53"/>
      <c r="F15" s="54"/>
      <c r="G15" s="52"/>
      <c r="H15" s="53"/>
      <c r="I15" s="53"/>
      <c r="J15" s="54"/>
      <c r="K15" s="52">
        <v>1</v>
      </c>
      <c r="L15" s="53">
        <v>0</v>
      </c>
      <c r="M15" s="53">
        <v>0</v>
      </c>
      <c r="N15" s="54">
        <v>0</v>
      </c>
      <c r="O15" s="52"/>
      <c r="P15" s="53"/>
      <c r="Q15" s="53"/>
      <c r="R15" s="54"/>
      <c r="S15" s="55"/>
      <c r="T15" s="5"/>
    </row>
    <row r="16" spans="1:20" x14ac:dyDescent="0.2">
      <c r="A16" s="50" t="s">
        <v>332</v>
      </c>
      <c r="B16" s="51" t="s">
        <v>121</v>
      </c>
      <c r="C16" s="52"/>
      <c r="D16" s="53"/>
      <c r="E16" s="53"/>
      <c r="F16" s="54"/>
      <c r="G16" s="52"/>
      <c r="H16" s="53"/>
      <c r="I16" s="53"/>
      <c r="J16" s="54"/>
      <c r="K16" s="52">
        <v>0</v>
      </c>
      <c r="L16" s="53">
        <v>0</v>
      </c>
      <c r="M16" s="53">
        <v>0</v>
      </c>
      <c r="N16" s="54">
        <v>0</v>
      </c>
      <c r="O16" s="52"/>
      <c r="P16" s="53"/>
      <c r="Q16" s="53"/>
      <c r="R16" s="54"/>
      <c r="S16" s="55"/>
      <c r="T16" s="5"/>
    </row>
    <row r="17" spans="1:24" x14ac:dyDescent="0.2">
      <c r="A17" s="50" t="s">
        <v>345</v>
      </c>
      <c r="B17" s="51" t="s">
        <v>31</v>
      </c>
      <c r="C17" s="52"/>
      <c r="D17" s="53"/>
      <c r="E17" s="53"/>
      <c r="F17" s="54"/>
      <c r="G17" s="52"/>
      <c r="H17" s="53"/>
      <c r="I17" s="53"/>
      <c r="J17" s="54"/>
      <c r="K17" s="52">
        <v>0</v>
      </c>
      <c r="L17" s="53">
        <v>0</v>
      </c>
      <c r="M17" s="53">
        <v>0</v>
      </c>
      <c r="N17" s="54">
        <v>0</v>
      </c>
      <c r="O17" s="52">
        <v>1</v>
      </c>
      <c r="P17" s="53">
        <v>0</v>
      </c>
      <c r="Q17" s="53">
        <v>0</v>
      </c>
      <c r="R17" s="54">
        <v>0</v>
      </c>
      <c r="S17" s="55"/>
      <c r="T17" s="5"/>
    </row>
    <row r="18" spans="1:24" x14ac:dyDescent="0.2">
      <c r="A18" s="50" t="s">
        <v>299</v>
      </c>
      <c r="B18" s="51" t="s">
        <v>62</v>
      </c>
      <c r="C18" s="52"/>
      <c r="D18" s="53"/>
      <c r="E18" s="53"/>
      <c r="F18" s="54"/>
      <c r="G18" s="52"/>
      <c r="H18" s="53"/>
      <c r="I18" s="53"/>
      <c r="J18" s="54"/>
      <c r="K18" s="52"/>
      <c r="L18" s="53"/>
      <c r="M18" s="53"/>
      <c r="N18" s="54"/>
      <c r="O18" s="52">
        <v>1</v>
      </c>
      <c r="P18" s="53">
        <v>0</v>
      </c>
      <c r="Q18" s="53">
        <v>0</v>
      </c>
      <c r="R18" s="54">
        <v>1</v>
      </c>
      <c r="S18" s="55" t="s">
        <v>297</v>
      </c>
      <c r="T18" s="172"/>
    </row>
    <row r="19" spans="1:24" x14ac:dyDescent="0.2">
      <c r="A19" s="50"/>
      <c r="B19" s="51"/>
      <c r="C19" s="52"/>
      <c r="D19" s="53"/>
      <c r="E19" s="53"/>
      <c r="F19" s="54"/>
      <c r="G19" s="52"/>
      <c r="H19" s="53"/>
      <c r="I19" s="53"/>
      <c r="J19" s="54"/>
      <c r="K19" s="52"/>
      <c r="L19" s="53"/>
      <c r="M19" s="53"/>
      <c r="N19" s="54"/>
      <c r="O19" s="52"/>
      <c r="P19" s="53"/>
      <c r="Q19" s="53"/>
      <c r="R19" s="54"/>
      <c r="S19" s="55"/>
      <c r="T19" s="5"/>
    </row>
    <row r="20" spans="1:24" x14ac:dyDescent="0.2">
      <c r="A20" s="50"/>
      <c r="B20" s="51"/>
      <c r="C20" s="52"/>
      <c r="D20" s="53"/>
      <c r="E20" s="53"/>
      <c r="F20" s="54"/>
      <c r="G20" s="52"/>
      <c r="H20" s="53"/>
      <c r="I20" s="53"/>
      <c r="J20" s="54"/>
      <c r="K20" s="52"/>
      <c r="L20" s="53"/>
      <c r="M20" s="53"/>
      <c r="N20" s="54"/>
      <c r="O20" s="52"/>
      <c r="P20" s="53"/>
      <c r="Q20" s="53"/>
      <c r="R20" s="54"/>
      <c r="S20" s="55"/>
      <c r="T20" s="5"/>
    </row>
    <row r="21" spans="1:24" ht="13.5" thickBot="1" x14ac:dyDescent="0.25">
      <c r="A21" s="50"/>
      <c r="B21" s="56"/>
      <c r="C21" s="57"/>
      <c r="D21" s="58"/>
      <c r="E21" s="58"/>
      <c r="F21" s="59"/>
      <c r="G21" s="57"/>
      <c r="H21" s="58"/>
      <c r="I21" s="58"/>
      <c r="J21" s="59"/>
      <c r="K21" s="57"/>
      <c r="L21" s="58"/>
      <c r="M21" s="58"/>
      <c r="N21" s="59"/>
      <c r="O21" s="57"/>
      <c r="P21" s="58"/>
      <c r="Q21" s="58"/>
      <c r="R21" s="59"/>
      <c r="S21" s="55"/>
      <c r="T21" s="5"/>
    </row>
    <row r="22" spans="1:24" x14ac:dyDescent="0.2">
      <c r="A22" s="1" t="s">
        <v>4</v>
      </c>
      <c r="B22" s="60" t="s">
        <v>49</v>
      </c>
      <c r="C22" s="61">
        <v>19</v>
      </c>
      <c r="D22" s="62">
        <v>13</v>
      </c>
      <c r="E22" s="62">
        <v>4</v>
      </c>
      <c r="F22" s="63">
        <v>8</v>
      </c>
      <c r="G22" s="61">
        <v>22</v>
      </c>
      <c r="H22" s="62">
        <v>13</v>
      </c>
      <c r="I22" s="62">
        <v>2</v>
      </c>
      <c r="J22" s="63">
        <v>16</v>
      </c>
      <c r="K22" s="61">
        <v>23</v>
      </c>
      <c r="L22" s="62">
        <v>14</v>
      </c>
      <c r="M22" s="62">
        <v>3</v>
      </c>
      <c r="N22" s="63">
        <v>6</v>
      </c>
      <c r="O22" s="61">
        <v>26</v>
      </c>
      <c r="P22" s="62">
        <v>11</v>
      </c>
      <c r="Q22" s="62">
        <v>1</v>
      </c>
      <c r="R22" s="63">
        <v>14</v>
      </c>
      <c r="S22" s="64"/>
      <c r="T22" s="5"/>
    </row>
    <row r="23" spans="1:24" x14ac:dyDescent="0.2">
      <c r="A23" s="1"/>
      <c r="B23" s="95"/>
      <c r="C23" s="66"/>
      <c r="D23" s="67"/>
      <c r="E23" s="67"/>
      <c r="F23" s="68"/>
      <c r="G23" s="66"/>
      <c r="H23" s="67"/>
      <c r="I23" s="67"/>
      <c r="J23" s="68"/>
      <c r="K23" s="66"/>
      <c r="L23" s="67"/>
      <c r="M23" s="67"/>
      <c r="N23" s="68"/>
      <c r="O23" s="66"/>
      <c r="P23" s="67"/>
      <c r="Q23" s="67"/>
      <c r="R23" s="68"/>
      <c r="S23" s="64"/>
    </row>
    <row r="24" spans="1:24" x14ac:dyDescent="0.2">
      <c r="A24" s="1"/>
      <c r="B24" s="95"/>
      <c r="C24" s="66"/>
      <c r="D24" s="67"/>
      <c r="E24" s="67"/>
      <c r="F24" s="68"/>
      <c r="G24" s="66"/>
      <c r="H24" s="67"/>
      <c r="I24" s="67"/>
      <c r="J24" s="68"/>
      <c r="K24" s="66"/>
      <c r="L24" s="67"/>
      <c r="M24" s="67"/>
      <c r="N24" s="68"/>
      <c r="O24" s="66"/>
      <c r="P24" s="67"/>
      <c r="Q24" s="67"/>
      <c r="R24" s="68"/>
      <c r="S24" s="64"/>
    </row>
    <row r="25" spans="1:24" ht="13.5" thickBot="1" x14ac:dyDescent="0.25">
      <c r="A25" s="1"/>
      <c r="B25" s="95"/>
      <c r="C25" s="66"/>
      <c r="D25" s="67"/>
      <c r="E25" s="67"/>
      <c r="F25" s="68"/>
      <c r="G25" s="66"/>
      <c r="H25" s="67"/>
      <c r="I25" s="67"/>
      <c r="J25" s="68"/>
      <c r="K25" s="66"/>
      <c r="L25" s="67"/>
      <c r="M25" s="67"/>
      <c r="N25" s="68"/>
      <c r="O25" s="66"/>
      <c r="P25" s="67"/>
      <c r="Q25" s="67"/>
      <c r="R25" s="68"/>
      <c r="S25" s="64"/>
    </row>
    <row r="26" spans="1:24" ht="13.5" thickBot="1" x14ac:dyDescent="0.25">
      <c r="A26" s="1"/>
      <c r="B26" s="69" t="s">
        <v>304</v>
      </c>
      <c r="C26" s="70">
        <f t="shared" ref="C26:R26" si="0">SUM(C3:C20)</f>
        <v>19</v>
      </c>
      <c r="D26" s="70">
        <f t="shared" si="0"/>
        <v>13</v>
      </c>
      <c r="E26" s="70">
        <f t="shared" si="0"/>
        <v>4</v>
      </c>
      <c r="F26" s="70">
        <f t="shared" si="0"/>
        <v>8</v>
      </c>
      <c r="G26" s="70">
        <f t="shared" si="0"/>
        <v>22</v>
      </c>
      <c r="H26" s="70">
        <f t="shared" si="0"/>
        <v>13</v>
      </c>
      <c r="I26" s="70">
        <f t="shared" si="0"/>
        <v>2</v>
      </c>
      <c r="J26" s="70">
        <f t="shared" si="0"/>
        <v>16</v>
      </c>
      <c r="K26" s="70">
        <f t="shared" si="0"/>
        <v>23</v>
      </c>
      <c r="L26" s="70">
        <f t="shared" si="0"/>
        <v>14</v>
      </c>
      <c r="M26" s="70">
        <f t="shared" si="0"/>
        <v>3</v>
      </c>
      <c r="N26" s="70">
        <f t="shared" si="0"/>
        <v>6</v>
      </c>
      <c r="O26" s="70">
        <f t="shared" si="0"/>
        <v>26</v>
      </c>
      <c r="P26" s="70">
        <f t="shared" si="0"/>
        <v>11</v>
      </c>
      <c r="Q26" s="70">
        <f t="shared" si="0"/>
        <v>1</v>
      </c>
      <c r="R26" s="70">
        <f t="shared" si="0"/>
        <v>14</v>
      </c>
      <c r="S26" s="64"/>
    </row>
    <row r="27" spans="1:24" ht="13.5" thickBot="1" x14ac:dyDescent="0.25">
      <c r="A27" s="1"/>
      <c r="B27" s="69" t="s">
        <v>305</v>
      </c>
      <c r="C27" s="71">
        <f>C26</f>
        <v>19</v>
      </c>
      <c r="D27" s="71">
        <f>D26</f>
        <v>13</v>
      </c>
      <c r="E27" s="71">
        <f>E26</f>
        <v>4</v>
      </c>
      <c r="F27" s="71">
        <f>F26</f>
        <v>8</v>
      </c>
      <c r="G27" s="71">
        <f t="shared" ref="G27:R27" si="1">SUM(C27,G26)</f>
        <v>41</v>
      </c>
      <c r="H27" s="71">
        <f t="shared" si="1"/>
        <v>26</v>
      </c>
      <c r="I27" s="71">
        <f t="shared" si="1"/>
        <v>6</v>
      </c>
      <c r="J27" s="71">
        <f t="shared" si="1"/>
        <v>24</v>
      </c>
      <c r="K27" s="71">
        <f t="shared" si="1"/>
        <v>64</v>
      </c>
      <c r="L27" s="71">
        <f t="shared" si="1"/>
        <v>40</v>
      </c>
      <c r="M27" s="71">
        <f t="shared" si="1"/>
        <v>9</v>
      </c>
      <c r="N27" s="71">
        <f t="shared" si="1"/>
        <v>30</v>
      </c>
      <c r="O27" s="72">
        <f t="shared" si="1"/>
        <v>90</v>
      </c>
      <c r="P27" s="71">
        <f t="shared" si="1"/>
        <v>51</v>
      </c>
      <c r="Q27" s="71">
        <f t="shared" si="1"/>
        <v>10</v>
      </c>
      <c r="R27" s="73">
        <f t="shared" si="1"/>
        <v>44</v>
      </c>
      <c r="S27" s="64"/>
    </row>
    <row r="28" spans="1:24" ht="13.5" thickBot="1" x14ac:dyDescent="0.25">
      <c r="A28" s="74"/>
      <c r="B28" s="75" t="s">
        <v>306</v>
      </c>
      <c r="C28" s="76"/>
      <c r="D28" s="77"/>
      <c r="E28" s="77">
        <v>0</v>
      </c>
      <c r="F28" s="77"/>
      <c r="G28" s="76"/>
      <c r="H28" s="77"/>
      <c r="I28" s="77">
        <v>0</v>
      </c>
      <c r="J28" s="77"/>
      <c r="K28" s="76"/>
      <c r="L28" s="77"/>
      <c r="M28" s="77">
        <v>0</v>
      </c>
      <c r="N28" s="77"/>
      <c r="O28" s="76"/>
      <c r="P28" s="77"/>
      <c r="Q28" s="77">
        <v>0</v>
      </c>
      <c r="R28" s="77"/>
      <c r="S28" s="78"/>
    </row>
    <row r="29" spans="1:24" ht="13.5" customHeight="1" thickBot="1" x14ac:dyDescent="0.3">
      <c r="A29" s="43" t="s">
        <v>289</v>
      </c>
      <c r="B29" s="44" t="s">
        <v>290</v>
      </c>
      <c r="C29" s="186" t="s">
        <v>250</v>
      </c>
      <c r="D29" s="187"/>
      <c r="E29" s="188"/>
      <c r="F29" s="45">
        <v>6</v>
      </c>
      <c r="G29" s="186" t="s">
        <v>254</v>
      </c>
      <c r="H29" s="187"/>
      <c r="I29" s="188"/>
      <c r="J29" s="45">
        <v>9</v>
      </c>
      <c r="K29" s="186" t="s">
        <v>254</v>
      </c>
      <c r="L29" s="187"/>
      <c r="M29" s="188"/>
      <c r="N29" s="45">
        <v>8</v>
      </c>
      <c r="O29" s="193"/>
      <c r="P29" s="187"/>
      <c r="Q29" s="188"/>
      <c r="R29" s="170"/>
      <c r="S29" s="79"/>
      <c r="U29" s="80"/>
      <c r="V29" s="81"/>
      <c r="W29" s="80"/>
      <c r="X29" s="80"/>
    </row>
    <row r="30" spans="1:24" ht="13.5" thickBot="1" x14ac:dyDescent="0.25">
      <c r="A30" s="47" t="s">
        <v>291</v>
      </c>
      <c r="B30" s="44" t="s">
        <v>292</v>
      </c>
      <c r="C30" s="48" t="s">
        <v>0</v>
      </c>
      <c r="D30" s="48" t="s">
        <v>1</v>
      </c>
      <c r="E30" s="48" t="s">
        <v>2</v>
      </c>
      <c r="F30" s="48" t="s">
        <v>3</v>
      </c>
      <c r="G30" s="173" t="s">
        <v>0</v>
      </c>
      <c r="H30" s="173" t="s">
        <v>1</v>
      </c>
      <c r="I30" s="173" t="s">
        <v>2</v>
      </c>
      <c r="J30" s="173" t="s">
        <v>3</v>
      </c>
      <c r="K30" s="48" t="s">
        <v>0</v>
      </c>
      <c r="L30" s="48" t="s">
        <v>1</v>
      </c>
      <c r="M30" s="48" t="s">
        <v>2</v>
      </c>
      <c r="N30" s="48" t="s">
        <v>3</v>
      </c>
      <c r="O30" s="82" t="s">
        <v>0</v>
      </c>
      <c r="P30" s="48" t="s">
        <v>1</v>
      </c>
      <c r="Q30" s="48" t="s">
        <v>2</v>
      </c>
      <c r="R30" s="83" t="s">
        <v>3</v>
      </c>
      <c r="S30" s="49"/>
      <c r="U30" s="80"/>
      <c r="V30" s="80"/>
      <c r="W30" s="80"/>
      <c r="X30" s="80"/>
    </row>
    <row r="31" spans="1:24" x14ac:dyDescent="0.2">
      <c r="A31" s="50" t="str">
        <f t="shared" ref="A31:B46" si="2">A3</f>
        <v>2</v>
      </c>
      <c r="B31" s="51" t="str">
        <f t="shared" si="2"/>
        <v>Lupe Perez</v>
      </c>
      <c r="C31" s="52">
        <v>3</v>
      </c>
      <c r="D31" s="53">
        <v>2</v>
      </c>
      <c r="E31" s="53">
        <v>0</v>
      </c>
      <c r="F31" s="54">
        <v>1</v>
      </c>
      <c r="G31" s="167">
        <v>5</v>
      </c>
      <c r="H31" s="168">
        <v>5</v>
      </c>
      <c r="I31" s="168">
        <v>0</v>
      </c>
      <c r="J31" s="166">
        <v>2</v>
      </c>
      <c r="K31" s="52">
        <v>5</v>
      </c>
      <c r="L31" s="53">
        <v>2</v>
      </c>
      <c r="M31" s="53">
        <v>0</v>
      </c>
      <c r="N31" s="54">
        <v>2</v>
      </c>
      <c r="O31" s="87"/>
      <c r="P31" s="53"/>
      <c r="Q31" s="53"/>
      <c r="R31" s="89"/>
      <c r="S31" s="55"/>
      <c r="U31" s="2"/>
      <c r="V31" s="85"/>
      <c r="W31" s="2"/>
      <c r="X31" s="80"/>
    </row>
    <row r="32" spans="1:24" ht="12.75" customHeight="1" x14ac:dyDescent="0.2">
      <c r="A32" s="50" t="str">
        <f t="shared" si="2"/>
        <v>1</v>
      </c>
      <c r="B32" s="51" t="str">
        <f t="shared" si="2"/>
        <v>Craig Cotton</v>
      </c>
      <c r="C32" s="52"/>
      <c r="D32" s="53"/>
      <c r="E32" s="53"/>
      <c r="F32" s="54"/>
      <c r="G32" s="167"/>
      <c r="H32" s="168"/>
      <c r="I32" s="168"/>
      <c r="J32" s="166"/>
      <c r="K32" s="52"/>
      <c r="L32" s="53"/>
      <c r="M32" s="53"/>
      <c r="N32" s="54"/>
      <c r="O32" s="87"/>
      <c r="P32" s="53"/>
      <c r="Q32" s="53"/>
      <c r="R32" s="89"/>
      <c r="S32" s="55"/>
      <c r="U32" s="3"/>
      <c r="V32" s="80"/>
      <c r="W32" s="80"/>
      <c r="X32" s="80"/>
    </row>
    <row r="33" spans="1:24" ht="12.75" customHeight="1" x14ac:dyDescent="0.2">
      <c r="A33" s="50" t="str">
        <f t="shared" si="2"/>
        <v>24</v>
      </c>
      <c r="B33" s="51" t="str">
        <f t="shared" si="2"/>
        <v>Zac Arambula</v>
      </c>
      <c r="C33" s="52">
        <v>3</v>
      </c>
      <c r="D33" s="53">
        <v>2</v>
      </c>
      <c r="E33" s="53">
        <v>1</v>
      </c>
      <c r="F33" s="54">
        <v>0</v>
      </c>
      <c r="G33" s="167">
        <v>5</v>
      </c>
      <c r="H33" s="168">
        <v>4</v>
      </c>
      <c r="I33" s="168">
        <v>0</v>
      </c>
      <c r="J33" s="166">
        <v>0</v>
      </c>
      <c r="K33" s="52">
        <v>5</v>
      </c>
      <c r="L33" s="53">
        <v>2</v>
      </c>
      <c r="M33" s="53">
        <v>0</v>
      </c>
      <c r="N33" s="54">
        <v>0</v>
      </c>
      <c r="O33" s="87"/>
      <c r="P33" s="53"/>
      <c r="Q33" s="53"/>
      <c r="R33" s="89"/>
      <c r="S33" s="55"/>
      <c r="U33" s="3"/>
      <c r="V33" s="80"/>
      <c r="W33" s="80"/>
      <c r="X33" s="80"/>
    </row>
    <row r="34" spans="1:24" ht="12.75" customHeight="1" x14ac:dyDescent="0.2">
      <c r="A34" s="50" t="str">
        <f t="shared" si="2"/>
        <v>22</v>
      </c>
      <c r="B34" s="51" t="str">
        <f t="shared" si="2"/>
        <v>Axel Cox</v>
      </c>
      <c r="C34" s="52">
        <v>3</v>
      </c>
      <c r="D34" s="53">
        <v>1</v>
      </c>
      <c r="E34" s="53">
        <v>0</v>
      </c>
      <c r="F34" s="54">
        <v>2</v>
      </c>
      <c r="G34" s="167">
        <v>4</v>
      </c>
      <c r="H34" s="168">
        <v>4</v>
      </c>
      <c r="I34" s="168">
        <v>0</v>
      </c>
      <c r="J34" s="166">
        <v>0</v>
      </c>
      <c r="K34" s="52">
        <v>5</v>
      </c>
      <c r="L34" s="53">
        <v>4</v>
      </c>
      <c r="M34" s="53">
        <v>0</v>
      </c>
      <c r="N34" s="54">
        <v>0</v>
      </c>
      <c r="O34" s="87"/>
      <c r="P34" s="53"/>
      <c r="Q34" s="53"/>
      <c r="R34" s="89"/>
      <c r="S34" s="55"/>
      <c r="U34" s="3"/>
      <c r="V34" s="80"/>
      <c r="W34" s="86"/>
      <c r="X34" s="80"/>
    </row>
    <row r="35" spans="1:24" ht="12.75" customHeight="1" x14ac:dyDescent="0.2">
      <c r="A35" s="50" t="str">
        <f t="shared" si="2"/>
        <v>40</v>
      </c>
      <c r="B35" s="51" t="str">
        <f t="shared" si="2"/>
        <v>Mariano Reynoso</v>
      </c>
      <c r="C35" s="52"/>
      <c r="D35" s="53"/>
      <c r="E35" s="53"/>
      <c r="F35" s="54"/>
      <c r="G35" s="167"/>
      <c r="H35" s="168"/>
      <c r="I35" s="168"/>
      <c r="J35" s="166"/>
      <c r="K35" s="52"/>
      <c r="L35" s="53"/>
      <c r="M35" s="53"/>
      <c r="N35" s="54"/>
      <c r="O35" s="87"/>
      <c r="P35" s="53"/>
      <c r="Q35" s="53"/>
      <c r="R35" s="89"/>
      <c r="S35" s="55"/>
      <c r="U35" s="3"/>
      <c r="V35" s="80"/>
      <c r="W35" s="86"/>
      <c r="X35" s="80"/>
    </row>
    <row r="36" spans="1:24" ht="12.75" customHeight="1" x14ac:dyDescent="0.2">
      <c r="A36" s="50" t="str">
        <f t="shared" si="2"/>
        <v>63</v>
      </c>
      <c r="B36" s="51" t="str">
        <f t="shared" si="2"/>
        <v>Faith Penn</v>
      </c>
      <c r="C36" s="52"/>
      <c r="D36" s="53"/>
      <c r="E36" s="53"/>
      <c r="F36" s="54"/>
      <c r="G36" s="167">
        <v>0</v>
      </c>
      <c r="H36" s="168">
        <v>0</v>
      </c>
      <c r="I36" s="168">
        <v>0</v>
      </c>
      <c r="J36" s="166">
        <v>0</v>
      </c>
      <c r="K36" s="52"/>
      <c r="L36" s="53"/>
      <c r="M36" s="53"/>
      <c r="N36" s="54"/>
      <c r="O36" s="87"/>
      <c r="P36" s="53"/>
      <c r="Q36" s="53"/>
      <c r="R36" s="89"/>
      <c r="S36" s="55" t="s">
        <v>297</v>
      </c>
      <c r="U36" s="3"/>
      <c r="V36" s="80"/>
      <c r="W36" s="86"/>
      <c r="X36" s="80"/>
    </row>
    <row r="37" spans="1:24" ht="12.75" customHeight="1" x14ac:dyDescent="0.2">
      <c r="A37" s="50" t="str">
        <f t="shared" si="2"/>
        <v>23</v>
      </c>
      <c r="B37" s="51" t="str">
        <f t="shared" si="2"/>
        <v>Darius Sterling</v>
      </c>
      <c r="C37" s="52">
        <v>0</v>
      </c>
      <c r="D37" s="53">
        <v>0</v>
      </c>
      <c r="E37" s="53">
        <v>0</v>
      </c>
      <c r="F37" s="54">
        <v>1</v>
      </c>
      <c r="G37" s="167">
        <v>0</v>
      </c>
      <c r="H37" s="168">
        <v>0</v>
      </c>
      <c r="I37" s="168">
        <v>0</v>
      </c>
      <c r="J37" s="166">
        <v>3</v>
      </c>
      <c r="K37" s="52"/>
      <c r="L37" s="53"/>
      <c r="M37" s="53"/>
      <c r="N37" s="54"/>
      <c r="O37" s="87"/>
      <c r="P37" s="53"/>
      <c r="Q37" s="53"/>
      <c r="R37" s="89"/>
      <c r="S37" s="55"/>
      <c r="U37" s="3"/>
      <c r="V37" s="80"/>
      <c r="W37" s="86"/>
      <c r="X37" s="80"/>
    </row>
    <row r="38" spans="1:24" ht="12.75" customHeight="1" x14ac:dyDescent="0.2">
      <c r="A38" s="50" t="str">
        <f t="shared" si="2"/>
        <v>10</v>
      </c>
      <c r="B38" s="174" t="str">
        <f t="shared" si="2"/>
        <v>Eric Mazariegos</v>
      </c>
      <c r="C38" s="87">
        <v>3</v>
      </c>
      <c r="D38" s="53">
        <v>3</v>
      </c>
      <c r="E38" s="53">
        <v>0</v>
      </c>
      <c r="F38" s="89">
        <v>1</v>
      </c>
      <c r="G38" s="167">
        <v>5</v>
      </c>
      <c r="H38" s="168">
        <v>2</v>
      </c>
      <c r="I38" s="168">
        <v>0</v>
      </c>
      <c r="J38" s="166">
        <v>6</v>
      </c>
      <c r="K38" s="163">
        <v>0</v>
      </c>
      <c r="L38" s="53">
        <v>0</v>
      </c>
      <c r="M38" s="53">
        <v>0</v>
      </c>
      <c r="N38" s="54">
        <v>4</v>
      </c>
      <c r="O38" s="87"/>
      <c r="P38" s="53"/>
      <c r="Q38" s="53"/>
      <c r="R38" s="89"/>
      <c r="S38" s="55"/>
      <c r="U38" s="3"/>
      <c r="V38" s="80"/>
      <c r="W38" s="86"/>
      <c r="X38" s="80"/>
    </row>
    <row r="39" spans="1:24" ht="12.75" customHeight="1" x14ac:dyDescent="0.2">
      <c r="A39" s="50" t="str">
        <f t="shared" si="2"/>
        <v>33</v>
      </c>
      <c r="B39" s="51" t="str">
        <f t="shared" si="2"/>
        <v>Brandon Chesser</v>
      </c>
      <c r="C39" s="52">
        <v>3</v>
      </c>
      <c r="D39" s="53">
        <v>1</v>
      </c>
      <c r="E39" s="53">
        <v>1</v>
      </c>
      <c r="F39" s="54">
        <v>0</v>
      </c>
      <c r="G39" s="167">
        <v>4</v>
      </c>
      <c r="H39" s="168">
        <v>2</v>
      </c>
      <c r="I39" s="168">
        <v>0</v>
      </c>
      <c r="J39" s="166">
        <v>1</v>
      </c>
      <c r="K39" s="52">
        <v>5</v>
      </c>
      <c r="L39" s="53">
        <v>1</v>
      </c>
      <c r="M39" s="53">
        <v>0</v>
      </c>
      <c r="N39" s="54">
        <v>1</v>
      </c>
      <c r="O39" s="87"/>
      <c r="P39" s="53"/>
      <c r="Q39" s="53"/>
      <c r="R39" s="89"/>
      <c r="S39" s="55"/>
      <c r="U39" s="3"/>
      <c r="V39" s="80"/>
      <c r="W39" s="86"/>
      <c r="X39" s="80"/>
    </row>
    <row r="40" spans="1:24" ht="12.75" customHeight="1" x14ac:dyDescent="0.2">
      <c r="A40" s="50" t="str">
        <f t="shared" si="2"/>
        <v>32</v>
      </c>
      <c r="B40" s="51" t="str">
        <f t="shared" si="2"/>
        <v>Mike Finn</v>
      </c>
      <c r="C40" s="52">
        <v>3</v>
      </c>
      <c r="D40" s="53">
        <v>3</v>
      </c>
      <c r="E40" s="53">
        <v>0</v>
      </c>
      <c r="F40" s="54">
        <v>4</v>
      </c>
      <c r="G40" s="167">
        <v>5</v>
      </c>
      <c r="H40" s="168">
        <v>2</v>
      </c>
      <c r="I40" s="168">
        <v>1</v>
      </c>
      <c r="J40" s="166">
        <v>1</v>
      </c>
      <c r="K40" s="52">
        <v>5</v>
      </c>
      <c r="L40" s="53">
        <v>3</v>
      </c>
      <c r="M40" s="53">
        <v>0</v>
      </c>
      <c r="N40" s="54">
        <v>3</v>
      </c>
      <c r="O40" s="87"/>
      <c r="P40" s="53"/>
      <c r="Q40" s="53"/>
      <c r="R40" s="89"/>
      <c r="S40" s="55"/>
      <c r="U40" s="3"/>
      <c r="V40" s="80"/>
      <c r="W40" s="86"/>
      <c r="X40" s="80"/>
    </row>
    <row r="41" spans="1:24" ht="12.75" customHeight="1" x14ac:dyDescent="0.2">
      <c r="A41" s="50" t="str">
        <f t="shared" si="2"/>
        <v>21</v>
      </c>
      <c r="B41" s="51" t="str">
        <f t="shared" si="2"/>
        <v>Richie Florez</v>
      </c>
      <c r="C41" s="52">
        <v>0</v>
      </c>
      <c r="D41" s="53">
        <v>0</v>
      </c>
      <c r="E41" s="53">
        <v>0</v>
      </c>
      <c r="F41" s="54">
        <v>5</v>
      </c>
      <c r="G41" s="167">
        <v>0</v>
      </c>
      <c r="H41" s="168">
        <v>0</v>
      </c>
      <c r="I41" s="168">
        <v>0</v>
      </c>
      <c r="J41" s="166">
        <v>2</v>
      </c>
      <c r="K41" s="52">
        <v>4</v>
      </c>
      <c r="L41" s="53">
        <v>2</v>
      </c>
      <c r="M41" s="53">
        <v>0</v>
      </c>
      <c r="N41" s="54">
        <v>2</v>
      </c>
      <c r="O41" s="87"/>
      <c r="P41" s="53"/>
      <c r="Q41" s="53"/>
      <c r="R41" s="89"/>
      <c r="S41" s="55"/>
      <c r="U41" s="3"/>
      <c r="V41" s="80"/>
      <c r="W41" s="86"/>
      <c r="X41" s="80"/>
    </row>
    <row r="42" spans="1:24" x14ac:dyDescent="0.2">
      <c r="A42" s="50" t="str">
        <f t="shared" si="2"/>
        <v>25</v>
      </c>
      <c r="B42" s="51" t="str">
        <f t="shared" si="2"/>
        <v>Pam Chesser</v>
      </c>
      <c r="C42" s="52"/>
      <c r="D42" s="53"/>
      <c r="E42" s="53"/>
      <c r="F42" s="54"/>
      <c r="G42" s="167"/>
      <c r="H42" s="168"/>
      <c r="I42" s="168"/>
      <c r="J42" s="166"/>
      <c r="K42" s="52"/>
      <c r="L42" s="53"/>
      <c r="M42" s="53"/>
      <c r="N42" s="54"/>
      <c r="O42" s="87"/>
      <c r="P42" s="53"/>
      <c r="Q42" s="53"/>
      <c r="R42" s="89"/>
      <c r="S42" s="55"/>
      <c r="U42" s="3"/>
      <c r="V42" s="80"/>
      <c r="W42" s="80"/>
      <c r="X42" s="80"/>
    </row>
    <row r="43" spans="1:24" x14ac:dyDescent="0.2">
      <c r="A43" s="50" t="str">
        <f t="shared" si="2"/>
        <v>12</v>
      </c>
      <c r="B43" s="51" t="str">
        <f t="shared" si="2"/>
        <v>Robert Perez</v>
      </c>
      <c r="C43" s="52"/>
      <c r="D43" s="53"/>
      <c r="E43" s="53"/>
      <c r="F43" s="54"/>
      <c r="G43" s="167"/>
      <c r="H43" s="168"/>
      <c r="I43" s="168"/>
      <c r="J43" s="166"/>
      <c r="K43" s="52"/>
      <c r="L43" s="53"/>
      <c r="M43" s="53"/>
      <c r="N43" s="54"/>
      <c r="O43" s="87"/>
      <c r="P43" s="53"/>
      <c r="Q43" s="53"/>
      <c r="R43" s="89"/>
      <c r="S43" s="55"/>
      <c r="U43" s="3"/>
      <c r="V43" s="80"/>
      <c r="W43" s="80"/>
      <c r="X43" s="80"/>
    </row>
    <row r="44" spans="1:24" x14ac:dyDescent="0.2">
      <c r="A44" s="50" t="str">
        <f t="shared" si="2"/>
        <v>16</v>
      </c>
      <c r="B44" s="51" t="str">
        <f t="shared" si="2"/>
        <v>Hugo Sanchez</v>
      </c>
      <c r="C44" s="52"/>
      <c r="D44" s="53"/>
      <c r="E44" s="53"/>
      <c r="F44" s="54"/>
      <c r="G44" s="167"/>
      <c r="H44" s="168"/>
      <c r="I44" s="168"/>
      <c r="J44" s="166"/>
      <c r="K44" s="52"/>
      <c r="L44" s="53"/>
      <c r="M44" s="53"/>
      <c r="N44" s="54"/>
      <c r="O44" s="87"/>
      <c r="P44" s="53"/>
      <c r="Q44" s="53"/>
      <c r="R44" s="89"/>
      <c r="S44" s="55" t="s">
        <v>297</v>
      </c>
      <c r="U44" s="3"/>
      <c r="V44" s="80"/>
      <c r="W44" s="80"/>
      <c r="X44" s="80"/>
    </row>
    <row r="45" spans="1:24" x14ac:dyDescent="0.2">
      <c r="A45" s="50" t="str">
        <f t="shared" si="2"/>
        <v>3</v>
      </c>
      <c r="B45" s="90" t="str">
        <f t="shared" si="2"/>
        <v>John Bancroft</v>
      </c>
      <c r="C45" s="52"/>
      <c r="D45" s="53"/>
      <c r="E45" s="53"/>
      <c r="F45" s="54"/>
      <c r="G45" s="163"/>
      <c r="H45" s="164"/>
      <c r="I45" s="164"/>
      <c r="J45" s="165"/>
      <c r="K45" s="52"/>
      <c r="L45" s="53"/>
      <c r="M45" s="53"/>
      <c r="N45" s="54"/>
      <c r="O45" s="87"/>
      <c r="P45" s="53"/>
      <c r="Q45" s="53"/>
      <c r="R45" s="54"/>
      <c r="S45" s="55"/>
      <c r="U45" s="3"/>
      <c r="V45" s="80"/>
      <c r="W45" s="80"/>
      <c r="X45" s="80"/>
    </row>
    <row r="46" spans="1:24" x14ac:dyDescent="0.2">
      <c r="A46" s="50" t="str">
        <f t="shared" si="2"/>
        <v>11</v>
      </c>
      <c r="B46" s="51" t="str">
        <f t="shared" si="2"/>
        <v>Wayne Sibson</v>
      </c>
      <c r="C46" s="52"/>
      <c r="D46" s="53"/>
      <c r="E46" s="53"/>
      <c r="F46" s="54"/>
      <c r="G46" s="163"/>
      <c r="H46" s="164"/>
      <c r="I46" s="164"/>
      <c r="J46" s="165"/>
      <c r="K46" s="52"/>
      <c r="L46" s="53"/>
      <c r="M46" s="53"/>
      <c r="N46" s="54"/>
      <c r="O46" s="87"/>
      <c r="P46" s="53"/>
      <c r="Q46" s="53"/>
      <c r="R46" s="54"/>
      <c r="S46" s="55"/>
      <c r="U46" s="3"/>
      <c r="V46" s="80"/>
      <c r="W46" s="80"/>
      <c r="X46" s="80"/>
    </row>
    <row r="47" spans="1:24" x14ac:dyDescent="0.2">
      <c r="A47" s="50">
        <f t="shared" ref="A47:B48" si="3">A19</f>
        <v>0</v>
      </c>
      <c r="B47" s="51">
        <f t="shared" si="3"/>
        <v>0</v>
      </c>
      <c r="C47" s="52"/>
      <c r="D47" s="53"/>
      <c r="E47" s="53"/>
      <c r="F47" s="54"/>
      <c r="G47" s="163"/>
      <c r="H47" s="164"/>
      <c r="I47" s="164"/>
      <c r="J47" s="165"/>
      <c r="K47" s="52"/>
      <c r="L47" s="53"/>
      <c r="M47" s="53"/>
      <c r="N47" s="54"/>
      <c r="O47" s="87"/>
      <c r="P47" s="53"/>
      <c r="Q47" s="53"/>
      <c r="R47" s="54"/>
      <c r="S47" s="55"/>
      <c r="U47" s="3"/>
      <c r="V47" s="80"/>
      <c r="W47" s="80"/>
      <c r="X47" s="80"/>
    </row>
    <row r="48" spans="1:24" x14ac:dyDescent="0.2">
      <c r="A48" s="50">
        <f t="shared" si="3"/>
        <v>0</v>
      </c>
      <c r="B48" s="51">
        <f t="shared" si="3"/>
        <v>0</v>
      </c>
      <c r="C48" s="52"/>
      <c r="D48" s="53"/>
      <c r="E48" s="53"/>
      <c r="F48" s="54"/>
      <c r="G48" s="163"/>
      <c r="H48" s="164"/>
      <c r="I48" s="164"/>
      <c r="J48" s="165"/>
      <c r="K48" s="52"/>
      <c r="L48" s="53"/>
      <c r="M48" s="53"/>
      <c r="N48" s="54"/>
      <c r="O48" s="87"/>
      <c r="P48" s="53"/>
      <c r="Q48" s="53"/>
      <c r="R48" s="54"/>
      <c r="S48" s="55"/>
      <c r="U48" s="3"/>
      <c r="V48" s="80"/>
      <c r="W48" s="80"/>
      <c r="X48" s="80"/>
    </row>
    <row r="49" spans="1:30" ht="13.5" thickBot="1" x14ac:dyDescent="0.25">
      <c r="A49" s="50"/>
      <c r="B49" s="56"/>
      <c r="C49" s="57"/>
      <c r="D49" s="58"/>
      <c r="E49" s="58"/>
      <c r="F49" s="59"/>
      <c r="G49" s="175"/>
      <c r="H49" s="176"/>
      <c r="I49" s="176"/>
      <c r="J49" s="177"/>
      <c r="K49" s="57"/>
      <c r="L49" s="58"/>
      <c r="M49" s="58"/>
      <c r="N49" s="59"/>
      <c r="O49" s="91"/>
      <c r="P49" s="58"/>
      <c r="Q49" s="58"/>
      <c r="R49" s="92"/>
      <c r="S49" s="55"/>
      <c r="U49" s="3"/>
      <c r="V49" s="80"/>
      <c r="W49" s="80"/>
      <c r="X49" s="80"/>
    </row>
    <row r="50" spans="1:30" x14ac:dyDescent="0.2">
      <c r="A50" s="1" t="s">
        <v>4</v>
      </c>
      <c r="B50" s="93" t="str">
        <f>B22</f>
        <v>Kevin Sibson</v>
      </c>
      <c r="C50" s="61">
        <v>18</v>
      </c>
      <c r="D50" s="62">
        <v>12</v>
      </c>
      <c r="E50" s="62">
        <v>2</v>
      </c>
      <c r="F50" s="63">
        <v>14</v>
      </c>
      <c r="G50" s="178">
        <v>28</v>
      </c>
      <c r="H50" s="179">
        <v>19</v>
      </c>
      <c r="I50" s="179">
        <v>1</v>
      </c>
      <c r="J50" s="180">
        <v>15</v>
      </c>
      <c r="K50" s="61">
        <v>29</v>
      </c>
      <c r="L50" s="62">
        <v>14</v>
      </c>
      <c r="M50" s="62">
        <v>0</v>
      </c>
      <c r="N50" s="63">
        <v>12</v>
      </c>
      <c r="O50" s="61"/>
      <c r="P50" s="62"/>
      <c r="Q50" s="62"/>
      <c r="R50" s="94"/>
      <c r="S50" s="64"/>
      <c r="U50" s="80"/>
      <c r="V50" s="80"/>
      <c r="W50" s="80"/>
      <c r="X50" s="80"/>
    </row>
    <row r="51" spans="1:30" x14ac:dyDescent="0.2">
      <c r="A51" s="1"/>
      <c r="B51" s="95">
        <f>B23</f>
        <v>0</v>
      </c>
      <c r="C51" s="66"/>
      <c r="D51" s="67"/>
      <c r="E51" s="67"/>
      <c r="F51" s="68"/>
      <c r="G51" s="66"/>
      <c r="H51" s="67"/>
      <c r="I51" s="67"/>
      <c r="J51" s="68"/>
      <c r="K51" s="66"/>
      <c r="L51" s="67"/>
      <c r="M51" s="67"/>
      <c r="N51" s="68"/>
      <c r="O51" s="66"/>
      <c r="P51" s="67"/>
      <c r="Q51" s="67"/>
      <c r="R51" s="68"/>
      <c r="S51" s="64"/>
      <c r="U51" s="80"/>
      <c r="V51" s="5"/>
      <c r="W51" s="5"/>
      <c r="X51" s="5"/>
    </row>
    <row r="52" spans="1:30" x14ac:dyDescent="0.2">
      <c r="A52" s="1"/>
      <c r="B52" s="95">
        <f>B24</f>
        <v>0</v>
      </c>
      <c r="C52" s="66"/>
      <c r="D52" s="67"/>
      <c r="E52" s="67"/>
      <c r="F52" s="68"/>
      <c r="G52" s="66"/>
      <c r="H52" s="67"/>
      <c r="I52" s="67"/>
      <c r="J52" s="68"/>
      <c r="K52" s="66"/>
      <c r="L52" s="67"/>
      <c r="M52" s="67"/>
      <c r="N52" s="68"/>
      <c r="O52" s="66"/>
      <c r="P52" s="67"/>
      <c r="Q52" s="67"/>
      <c r="R52" s="68"/>
      <c r="S52" s="64"/>
      <c r="U52" s="80"/>
      <c r="V52" s="5"/>
      <c r="W52" s="5"/>
      <c r="X52" s="5"/>
    </row>
    <row r="53" spans="1:30" ht="13.5" thickBot="1" x14ac:dyDescent="0.25">
      <c r="A53" s="1"/>
      <c r="B53" s="95">
        <f>B25</f>
        <v>0</v>
      </c>
      <c r="C53" s="66"/>
      <c r="D53" s="67"/>
      <c r="E53" s="67"/>
      <c r="F53" s="68"/>
      <c r="G53" s="66"/>
      <c r="H53" s="67"/>
      <c r="I53" s="67"/>
      <c r="J53" s="68"/>
      <c r="K53" s="66"/>
      <c r="L53" s="67"/>
      <c r="M53" s="67"/>
      <c r="N53" s="68"/>
      <c r="O53" s="66"/>
      <c r="P53" s="67"/>
      <c r="Q53" s="67"/>
      <c r="R53" s="68"/>
      <c r="S53" s="64"/>
      <c r="U53" s="80"/>
      <c r="V53" s="5"/>
      <c r="W53" s="5"/>
      <c r="X53" s="5"/>
    </row>
    <row r="54" spans="1:30" ht="13.5" thickBot="1" x14ac:dyDescent="0.25">
      <c r="A54" s="1"/>
      <c r="B54" s="69" t="s">
        <v>304</v>
      </c>
      <c r="C54" s="70">
        <f t="shared" ref="C54:R54" si="4">SUM(C31:C48)</f>
        <v>18</v>
      </c>
      <c r="D54" s="70">
        <f t="shared" si="4"/>
        <v>12</v>
      </c>
      <c r="E54" s="70">
        <f t="shared" si="4"/>
        <v>2</v>
      </c>
      <c r="F54" s="70">
        <f t="shared" si="4"/>
        <v>14</v>
      </c>
      <c r="G54" s="70">
        <f t="shared" si="4"/>
        <v>28</v>
      </c>
      <c r="H54" s="70">
        <f t="shared" si="4"/>
        <v>19</v>
      </c>
      <c r="I54" s="70">
        <f t="shared" si="4"/>
        <v>1</v>
      </c>
      <c r="J54" s="70">
        <f t="shared" si="4"/>
        <v>15</v>
      </c>
      <c r="K54" s="70">
        <f t="shared" si="4"/>
        <v>29</v>
      </c>
      <c r="L54" s="70">
        <f t="shared" si="4"/>
        <v>14</v>
      </c>
      <c r="M54" s="70">
        <f t="shared" si="4"/>
        <v>0</v>
      </c>
      <c r="N54" s="70">
        <f t="shared" si="4"/>
        <v>12</v>
      </c>
      <c r="O54" s="70">
        <f t="shared" si="4"/>
        <v>0</v>
      </c>
      <c r="P54" s="70">
        <f t="shared" si="4"/>
        <v>0</v>
      </c>
      <c r="Q54" s="70">
        <f t="shared" si="4"/>
        <v>0</v>
      </c>
      <c r="R54" s="70">
        <f t="shared" si="4"/>
        <v>0</v>
      </c>
      <c r="S54" s="64"/>
      <c r="U54" s="80"/>
      <c r="V54" s="5"/>
      <c r="W54" s="5"/>
      <c r="X54" s="5"/>
    </row>
    <row r="55" spans="1:30" ht="13.5" thickBot="1" x14ac:dyDescent="0.25">
      <c r="A55" s="1"/>
      <c r="B55" s="69" t="s">
        <v>305</v>
      </c>
      <c r="C55" s="71">
        <f>SUM(O27,C54)</f>
        <v>108</v>
      </c>
      <c r="D55" s="71">
        <f>SUM(P27,D54)</f>
        <v>63</v>
      </c>
      <c r="E55" s="71">
        <f>SUM(Q27,E54)</f>
        <v>12</v>
      </c>
      <c r="F55" s="71">
        <f>SUM(R27,F54)</f>
        <v>58</v>
      </c>
      <c r="G55" s="71">
        <f t="shared" ref="G55:R55" si="5">SUM(C55,G54)</f>
        <v>136</v>
      </c>
      <c r="H55" s="71">
        <f t="shared" si="5"/>
        <v>82</v>
      </c>
      <c r="I55" s="71">
        <f t="shared" si="5"/>
        <v>13</v>
      </c>
      <c r="J55" s="71">
        <f t="shared" si="5"/>
        <v>73</v>
      </c>
      <c r="K55" s="71">
        <f t="shared" si="5"/>
        <v>165</v>
      </c>
      <c r="L55" s="71">
        <f t="shared" si="5"/>
        <v>96</v>
      </c>
      <c r="M55" s="71">
        <f t="shared" si="5"/>
        <v>13</v>
      </c>
      <c r="N55" s="71">
        <f t="shared" si="5"/>
        <v>85</v>
      </c>
      <c r="O55" s="72">
        <f t="shared" si="5"/>
        <v>165</v>
      </c>
      <c r="P55" s="71">
        <f t="shared" si="5"/>
        <v>96</v>
      </c>
      <c r="Q55" s="71">
        <f t="shared" si="5"/>
        <v>13</v>
      </c>
      <c r="R55" s="73">
        <f t="shared" si="5"/>
        <v>85</v>
      </c>
      <c r="S55" s="96"/>
      <c r="U55" s="80"/>
      <c r="V55" s="80"/>
      <c r="W55" s="80"/>
      <c r="X55" s="80"/>
    </row>
    <row r="56" spans="1:30" ht="13.5" thickBot="1" x14ac:dyDescent="0.25">
      <c r="A56" s="74"/>
      <c r="B56" s="75" t="s">
        <v>306</v>
      </c>
      <c r="C56" s="76"/>
      <c r="D56" s="77"/>
      <c r="E56" s="77"/>
      <c r="F56" s="77"/>
      <c r="G56" s="76"/>
      <c r="H56" s="77"/>
      <c r="I56" s="77"/>
      <c r="J56" s="77"/>
      <c r="K56" s="76"/>
      <c r="L56" s="77"/>
      <c r="M56" s="77"/>
      <c r="N56" s="77"/>
      <c r="O56" s="76"/>
      <c r="P56" s="77"/>
      <c r="Q56" s="77"/>
      <c r="R56" s="97"/>
      <c r="S56" s="98"/>
      <c r="V56" s="99" t="s">
        <v>307</v>
      </c>
    </row>
    <row r="57" spans="1:30" ht="13.5" thickBot="1" x14ac:dyDescent="0.25">
      <c r="A57" s="43" t="s">
        <v>289</v>
      </c>
      <c r="B57" s="69" t="s">
        <v>290</v>
      </c>
      <c r="C57" s="186"/>
      <c r="D57" s="187"/>
      <c r="E57" s="188"/>
      <c r="F57" s="100"/>
      <c r="G57" s="186"/>
      <c r="H57" s="187"/>
      <c r="I57" s="188"/>
      <c r="J57" s="100"/>
      <c r="K57" s="186"/>
      <c r="L57" s="187"/>
      <c r="M57" s="189"/>
      <c r="N57" s="101"/>
      <c r="O57" s="102" t="s">
        <v>308</v>
      </c>
      <c r="P57" s="103"/>
      <c r="Q57" s="45"/>
      <c r="R57" s="104">
        <f>SUM(F1,J1,N1,R1,F29,J29,N29,R29,F57,J57,N57)</f>
        <v>37</v>
      </c>
      <c r="S57" s="105" t="s">
        <v>309</v>
      </c>
    </row>
    <row r="58" spans="1:30" ht="13.5" thickBot="1" x14ac:dyDescent="0.25">
      <c r="A58" s="47" t="s">
        <v>291</v>
      </c>
      <c r="B58" s="44" t="s">
        <v>292</v>
      </c>
      <c r="C58" s="48" t="s">
        <v>0</v>
      </c>
      <c r="D58" s="48" t="s">
        <v>1</v>
      </c>
      <c r="E58" s="48" t="s">
        <v>2</v>
      </c>
      <c r="F58" s="48" t="s">
        <v>3</v>
      </c>
      <c r="G58" s="48" t="s">
        <v>0</v>
      </c>
      <c r="H58" s="48" t="s">
        <v>1</v>
      </c>
      <c r="I58" s="48" t="s">
        <v>2</v>
      </c>
      <c r="J58" s="48" t="s">
        <v>3</v>
      </c>
      <c r="K58" s="48" t="s">
        <v>0</v>
      </c>
      <c r="L58" s="48" t="s">
        <v>310</v>
      </c>
      <c r="M58" s="48" t="s">
        <v>2</v>
      </c>
      <c r="N58" s="48" t="s">
        <v>3</v>
      </c>
      <c r="O58" s="43" t="s">
        <v>0</v>
      </c>
      <c r="P58" s="43" t="s">
        <v>1</v>
      </c>
      <c r="Q58" s="43" t="s">
        <v>2</v>
      </c>
      <c r="R58" s="43" t="s">
        <v>3</v>
      </c>
      <c r="S58" s="106" t="s">
        <v>311</v>
      </c>
      <c r="U58" s="2" t="s">
        <v>312</v>
      </c>
      <c r="V58" s="67" t="s">
        <v>313</v>
      </c>
      <c r="W58" s="107" t="s">
        <v>3</v>
      </c>
      <c r="X58" s="107" t="s">
        <v>314</v>
      </c>
      <c r="Y58" s="107" t="s">
        <v>315</v>
      </c>
      <c r="Z58" s="107" t="s">
        <v>316</v>
      </c>
      <c r="AA58" s="107" t="s">
        <v>372</v>
      </c>
      <c r="AB58" s="107" t="s">
        <v>316</v>
      </c>
      <c r="AC58" s="107" t="s">
        <v>317</v>
      </c>
      <c r="AD58" s="108" t="s">
        <v>318</v>
      </c>
    </row>
    <row r="59" spans="1:30" ht="13.5" thickTop="1" x14ac:dyDescent="0.2">
      <c r="A59" s="50" t="str">
        <f t="shared" ref="A59:A76" si="6">A3</f>
        <v>2</v>
      </c>
      <c r="B59" s="51" t="str">
        <f t="shared" ref="B59:B76" si="7">B31</f>
        <v>Lupe Perez</v>
      </c>
      <c r="C59" s="52"/>
      <c r="D59" s="53"/>
      <c r="E59" s="53"/>
      <c r="F59" s="54"/>
      <c r="G59" s="52"/>
      <c r="H59" s="53"/>
      <c r="I59" s="53"/>
      <c r="J59" s="54"/>
      <c r="K59" s="52"/>
      <c r="L59" s="53"/>
      <c r="M59" s="53"/>
      <c r="N59" s="54"/>
      <c r="O59" s="109">
        <f t="shared" ref="O59:R74" si="8">SUM(C3,G3,K3,O3,C31,G31,K31,O31,C59,G59,K59)</f>
        <v>27</v>
      </c>
      <c r="P59" s="110">
        <f t="shared" si="8"/>
        <v>21</v>
      </c>
      <c r="Q59" s="110">
        <f t="shared" si="8"/>
        <v>0</v>
      </c>
      <c r="R59" s="111">
        <f t="shared" si="8"/>
        <v>6</v>
      </c>
      <c r="S59" s="112">
        <f>IF(O59=0,0,AVERAGE(P59/O59))</f>
        <v>0.77777777777777779</v>
      </c>
      <c r="U59" s="181" t="s">
        <v>298</v>
      </c>
      <c r="V59" s="51" t="s">
        <v>29</v>
      </c>
      <c r="W59" s="113">
        <v>6</v>
      </c>
      <c r="X59" s="113">
        <v>6</v>
      </c>
      <c r="Y59" s="114">
        <v>0.77777777777777779</v>
      </c>
      <c r="Z59" s="114" t="s">
        <v>260</v>
      </c>
      <c r="AA59" s="114">
        <v>0.8571428571428571</v>
      </c>
      <c r="AB59" s="114" t="s">
        <v>260</v>
      </c>
      <c r="AC59" s="113">
        <v>7</v>
      </c>
      <c r="AD59" s="115">
        <v>0.77777777777777779</v>
      </c>
    </row>
    <row r="60" spans="1:30" x14ac:dyDescent="0.2">
      <c r="A60" s="50" t="str">
        <f t="shared" si="6"/>
        <v>1</v>
      </c>
      <c r="B60" s="51" t="str">
        <f t="shared" si="7"/>
        <v>Craig Cotton</v>
      </c>
      <c r="C60" s="52"/>
      <c r="D60" s="53"/>
      <c r="E60" s="53"/>
      <c r="F60" s="54"/>
      <c r="G60" s="52"/>
      <c r="H60" s="53"/>
      <c r="I60" s="53"/>
      <c r="J60" s="54"/>
      <c r="K60" s="52"/>
      <c r="L60" s="53"/>
      <c r="M60" s="53"/>
      <c r="N60" s="54"/>
      <c r="O60" s="66">
        <f t="shared" si="8"/>
        <v>3</v>
      </c>
      <c r="P60" s="67">
        <f t="shared" si="8"/>
        <v>2</v>
      </c>
      <c r="Q60" s="67">
        <f t="shared" si="8"/>
        <v>1</v>
      </c>
      <c r="R60" s="68">
        <f t="shared" si="8"/>
        <v>0</v>
      </c>
      <c r="S60" s="116">
        <f t="shared" ref="S60:S76" si="9">IF(O60=0,0,AVERAGE(P60/O60))</f>
        <v>0.66666666666666663</v>
      </c>
      <c r="U60" s="3" t="s">
        <v>293</v>
      </c>
      <c r="V60" s="51" t="s">
        <v>13</v>
      </c>
      <c r="W60" s="113">
        <v>0</v>
      </c>
      <c r="X60" s="113" t="s">
        <v>373</v>
      </c>
      <c r="Y60" s="114">
        <v>0.66666666666666663</v>
      </c>
      <c r="Z60" s="114" t="s">
        <v>265</v>
      </c>
      <c r="AA60" s="114">
        <v>0</v>
      </c>
      <c r="AB60" s="114" t="s">
        <v>288</v>
      </c>
      <c r="AC60" s="113">
        <v>2</v>
      </c>
      <c r="AD60" s="115">
        <v>0.1</v>
      </c>
    </row>
    <row r="61" spans="1:30" x14ac:dyDescent="0.2">
      <c r="A61" s="50" t="str">
        <f t="shared" si="6"/>
        <v>24</v>
      </c>
      <c r="B61" s="51" t="str">
        <f t="shared" si="7"/>
        <v>Zac Arambula</v>
      </c>
      <c r="C61" s="52"/>
      <c r="D61" s="53"/>
      <c r="E61" s="53"/>
      <c r="F61" s="54"/>
      <c r="G61" s="52"/>
      <c r="H61" s="53"/>
      <c r="I61" s="53"/>
      <c r="J61" s="54"/>
      <c r="K61" s="52"/>
      <c r="L61" s="53"/>
      <c r="M61" s="53"/>
      <c r="N61" s="54"/>
      <c r="O61" s="66">
        <f t="shared" si="8"/>
        <v>28</v>
      </c>
      <c r="P61" s="67">
        <f t="shared" si="8"/>
        <v>19</v>
      </c>
      <c r="Q61" s="67">
        <f t="shared" si="8"/>
        <v>2</v>
      </c>
      <c r="R61" s="68">
        <f t="shared" si="8"/>
        <v>1</v>
      </c>
      <c r="S61" s="116">
        <f t="shared" si="9"/>
        <v>0.6785714285714286</v>
      </c>
      <c r="U61" s="3" t="s">
        <v>336</v>
      </c>
      <c r="V61" s="51" t="s">
        <v>153</v>
      </c>
      <c r="W61" s="113">
        <v>1</v>
      </c>
      <c r="X61" s="113">
        <v>1</v>
      </c>
      <c r="Y61" s="114">
        <v>0.6785714285714286</v>
      </c>
      <c r="Z61" s="114" t="s">
        <v>260</v>
      </c>
      <c r="AA61" s="114">
        <v>0.14285714285714285</v>
      </c>
      <c r="AB61" s="114" t="s">
        <v>260</v>
      </c>
      <c r="AC61" s="113">
        <v>7</v>
      </c>
      <c r="AD61" s="115">
        <v>0.6785714285714286</v>
      </c>
    </row>
    <row r="62" spans="1:30" x14ac:dyDescent="0.2">
      <c r="A62" s="50" t="str">
        <f t="shared" si="6"/>
        <v>22</v>
      </c>
      <c r="B62" s="51" t="str">
        <f t="shared" si="7"/>
        <v>Axel Cox</v>
      </c>
      <c r="C62" s="52"/>
      <c r="D62" s="53"/>
      <c r="E62" s="53"/>
      <c r="F62" s="54"/>
      <c r="G62" s="52"/>
      <c r="H62" s="53"/>
      <c r="I62" s="53"/>
      <c r="J62" s="54"/>
      <c r="K62" s="52"/>
      <c r="L62" s="53"/>
      <c r="M62" s="53"/>
      <c r="N62" s="54"/>
      <c r="O62" s="66">
        <f t="shared" si="8"/>
        <v>27</v>
      </c>
      <c r="P62" s="67">
        <f t="shared" si="8"/>
        <v>14</v>
      </c>
      <c r="Q62" s="67">
        <f t="shared" si="8"/>
        <v>1</v>
      </c>
      <c r="R62" s="68">
        <f t="shared" si="8"/>
        <v>5</v>
      </c>
      <c r="S62" s="116">
        <f t="shared" si="9"/>
        <v>0.51851851851851849</v>
      </c>
      <c r="U62" s="3" t="s">
        <v>337</v>
      </c>
      <c r="V62" s="51" t="s">
        <v>50</v>
      </c>
      <c r="W62" s="113">
        <v>5</v>
      </c>
      <c r="X62" s="113">
        <v>5</v>
      </c>
      <c r="Y62" s="114">
        <v>0.51851851851851849</v>
      </c>
      <c r="Z62" s="114" t="s">
        <v>260</v>
      </c>
      <c r="AA62" s="114">
        <v>0.7142857142857143</v>
      </c>
      <c r="AB62" s="114" t="s">
        <v>260</v>
      </c>
      <c r="AC62" s="113">
        <v>7</v>
      </c>
      <c r="AD62" s="115">
        <v>0.51851851851851849</v>
      </c>
    </row>
    <row r="63" spans="1:30" x14ac:dyDescent="0.2">
      <c r="A63" s="50" t="str">
        <f t="shared" si="6"/>
        <v>40</v>
      </c>
      <c r="B63" s="51" t="str">
        <f t="shared" si="7"/>
        <v>Mariano Reynoso</v>
      </c>
      <c r="C63" s="52"/>
      <c r="D63" s="53"/>
      <c r="E63" s="53"/>
      <c r="F63" s="54"/>
      <c r="G63" s="52"/>
      <c r="H63" s="53"/>
      <c r="I63" s="53"/>
      <c r="J63" s="54"/>
      <c r="K63" s="52"/>
      <c r="L63" s="53"/>
      <c r="M63" s="53"/>
      <c r="N63" s="54"/>
      <c r="O63" s="66">
        <f t="shared" si="8"/>
        <v>4</v>
      </c>
      <c r="P63" s="67">
        <f t="shared" si="8"/>
        <v>0</v>
      </c>
      <c r="Q63" s="67">
        <f t="shared" si="8"/>
        <v>3</v>
      </c>
      <c r="R63" s="68">
        <f t="shared" si="8"/>
        <v>0</v>
      </c>
      <c r="S63" s="116">
        <f t="shared" si="9"/>
        <v>0</v>
      </c>
      <c r="U63" s="3" t="s">
        <v>338</v>
      </c>
      <c r="V63" s="51" t="s">
        <v>14</v>
      </c>
      <c r="W63" s="113">
        <v>0</v>
      </c>
      <c r="X63" s="113" t="s">
        <v>373</v>
      </c>
      <c r="Y63" s="114">
        <v>0</v>
      </c>
      <c r="Z63" s="114" t="s">
        <v>265</v>
      </c>
      <c r="AA63" s="114">
        <v>0</v>
      </c>
      <c r="AB63" s="114" t="s">
        <v>260</v>
      </c>
      <c r="AC63" s="113">
        <v>4</v>
      </c>
      <c r="AD63" s="115">
        <v>0</v>
      </c>
    </row>
    <row r="64" spans="1:30" x14ac:dyDescent="0.2">
      <c r="A64" s="50" t="str">
        <f t="shared" si="6"/>
        <v>63</v>
      </c>
      <c r="B64" s="51" t="str">
        <f t="shared" si="7"/>
        <v>Faith Penn</v>
      </c>
      <c r="C64" s="52"/>
      <c r="D64" s="53"/>
      <c r="E64" s="53"/>
      <c r="F64" s="54"/>
      <c r="G64" s="52"/>
      <c r="H64" s="53"/>
      <c r="I64" s="53"/>
      <c r="J64" s="54"/>
      <c r="K64" s="52"/>
      <c r="L64" s="53"/>
      <c r="M64" s="53"/>
      <c r="N64" s="54"/>
      <c r="O64" s="66">
        <f t="shared" si="8"/>
        <v>4</v>
      </c>
      <c r="P64" s="67">
        <f t="shared" si="8"/>
        <v>2</v>
      </c>
      <c r="Q64" s="67">
        <f t="shared" si="8"/>
        <v>0</v>
      </c>
      <c r="R64" s="68">
        <f t="shared" si="8"/>
        <v>1</v>
      </c>
      <c r="S64" s="116">
        <f t="shared" si="9"/>
        <v>0.5</v>
      </c>
      <c r="U64" s="3" t="s">
        <v>339</v>
      </c>
      <c r="V64" s="51" t="s">
        <v>122</v>
      </c>
      <c r="W64" s="113">
        <v>1</v>
      </c>
      <c r="X64" s="113">
        <v>1</v>
      </c>
      <c r="Y64" s="114">
        <v>0.5</v>
      </c>
      <c r="Z64" s="114" t="s">
        <v>265</v>
      </c>
      <c r="AA64" s="114">
        <v>0.25</v>
      </c>
      <c r="AB64" s="114" t="s">
        <v>260</v>
      </c>
      <c r="AC64" s="113">
        <v>4</v>
      </c>
      <c r="AD64" s="115">
        <v>0.1</v>
      </c>
    </row>
    <row r="65" spans="1:30" x14ac:dyDescent="0.2">
      <c r="A65" s="50" t="str">
        <f t="shared" si="6"/>
        <v>23</v>
      </c>
      <c r="B65" s="51" t="str">
        <f t="shared" si="7"/>
        <v>Darius Sterling</v>
      </c>
      <c r="C65" s="52"/>
      <c r="D65" s="53"/>
      <c r="E65" s="53"/>
      <c r="F65" s="54"/>
      <c r="G65" s="52"/>
      <c r="H65" s="53"/>
      <c r="I65" s="53"/>
      <c r="J65" s="54"/>
      <c r="K65" s="52"/>
      <c r="L65" s="53"/>
      <c r="M65" s="53"/>
      <c r="N65" s="54"/>
      <c r="O65" s="66">
        <f t="shared" si="8"/>
        <v>4</v>
      </c>
      <c r="P65" s="67">
        <f t="shared" si="8"/>
        <v>1</v>
      </c>
      <c r="Q65" s="67">
        <f t="shared" si="8"/>
        <v>2</v>
      </c>
      <c r="R65" s="68">
        <f t="shared" si="8"/>
        <v>9</v>
      </c>
      <c r="S65" s="116">
        <f t="shared" si="9"/>
        <v>0.25</v>
      </c>
      <c r="U65" s="3" t="s">
        <v>340</v>
      </c>
      <c r="V65" s="51" t="s">
        <v>211</v>
      </c>
      <c r="W65" s="113">
        <v>9</v>
      </c>
      <c r="X65" s="113">
        <v>9</v>
      </c>
      <c r="Y65" s="114">
        <v>0.25</v>
      </c>
      <c r="Z65" s="114" t="s">
        <v>265</v>
      </c>
      <c r="AA65" s="114">
        <v>1.8</v>
      </c>
      <c r="AB65" s="114" t="s">
        <v>260</v>
      </c>
      <c r="AC65" s="113">
        <v>5</v>
      </c>
      <c r="AD65" s="115">
        <v>0.05</v>
      </c>
    </row>
    <row r="66" spans="1:30" x14ac:dyDescent="0.2">
      <c r="A66" s="50" t="str">
        <f t="shared" si="6"/>
        <v>10</v>
      </c>
      <c r="B66" s="51" t="str">
        <f t="shared" si="7"/>
        <v>Eric Mazariegos</v>
      </c>
      <c r="C66" s="52"/>
      <c r="D66" s="53"/>
      <c r="E66" s="53"/>
      <c r="F66" s="54"/>
      <c r="G66" s="52"/>
      <c r="H66" s="53"/>
      <c r="I66" s="53"/>
      <c r="J66" s="54"/>
      <c r="K66" s="52"/>
      <c r="L66" s="53"/>
      <c r="M66" s="53"/>
      <c r="N66" s="54"/>
      <c r="O66" s="66">
        <f t="shared" si="8"/>
        <v>19</v>
      </c>
      <c r="P66" s="67">
        <f t="shared" si="8"/>
        <v>12</v>
      </c>
      <c r="Q66" s="67">
        <f t="shared" si="8"/>
        <v>1</v>
      </c>
      <c r="R66" s="68">
        <f t="shared" si="8"/>
        <v>22</v>
      </c>
      <c r="S66" s="116">
        <f t="shared" si="9"/>
        <v>0.63157894736842102</v>
      </c>
      <c r="U66" s="3" t="s">
        <v>296</v>
      </c>
      <c r="V66" s="51" t="s">
        <v>120</v>
      </c>
      <c r="W66" s="113">
        <v>22</v>
      </c>
      <c r="X66" s="113">
        <v>22</v>
      </c>
      <c r="Y66" s="114">
        <v>0.63157894736842102</v>
      </c>
      <c r="Z66" s="114" t="s">
        <v>265</v>
      </c>
      <c r="AA66" s="114">
        <v>3.1428571428571428</v>
      </c>
      <c r="AB66" s="114" t="s">
        <v>260</v>
      </c>
      <c r="AC66" s="113">
        <v>7</v>
      </c>
      <c r="AD66" s="115">
        <v>0.6</v>
      </c>
    </row>
    <row r="67" spans="1:30" x14ac:dyDescent="0.2">
      <c r="A67" s="50" t="str">
        <f t="shared" si="6"/>
        <v>33</v>
      </c>
      <c r="B67" s="51" t="str">
        <f t="shared" si="7"/>
        <v>Brandon Chesser</v>
      </c>
      <c r="C67" s="52"/>
      <c r="D67" s="53"/>
      <c r="E67" s="53"/>
      <c r="F67" s="54"/>
      <c r="G67" s="52"/>
      <c r="H67" s="53"/>
      <c r="I67" s="53"/>
      <c r="J67" s="54"/>
      <c r="K67" s="52"/>
      <c r="L67" s="53"/>
      <c r="M67" s="53"/>
      <c r="N67" s="54"/>
      <c r="O67" s="66">
        <f t="shared" si="8"/>
        <v>18</v>
      </c>
      <c r="P67" s="67">
        <f t="shared" si="8"/>
        <v>6</v>
      </c>
      <c r="Q67" s="67">
        <f t="shared" si="8"/>
        <v>2</v>
      </c>
      <c r="R67" s="68">
        <f t="shared" si="8"/>
        <v>2</v>
      </c>
      <c r="S67" s="116">
        <f t="shared" si="9"/>
        <v>0.33333333333333331</v>
      </c>
      <c r="U67" s="3" t="s">
        <v>341</v>
      </c>
      <c r="V67" s="51" t="s">
        <v>90</v>
      </c>
      <c r="W67" s="113">
        <v>2</v>
      </c>
      <c r="X67" s="113">
        <v>2</v>
      </c>
      <c r="Y67" s="114">
        <v>0.33333333333333331</v>
      </c>
      <c r="Z67" s="114" t="s">
        <v>265</v>
      </c>
      <c r="AA67" s="114">
        <v>0.33333333333333331</v>
      </c>
      <c r="AB67" s="114" t="s">
        <v>260</v>
      </c>
      <c r="AC67" s="113">
        <v>6</v>
      </c>
      <c r="AD67" s="115">
        <v>0.3</v>
      </c>
    </row>
    <row r="68" spans="1:30" x14ac:dyDescent="0.2">
      <c r="A68" s="50" t="str">
        <f t="shared" si="6"/>
        <v>32</v>
      </c>
      <c r="B68" s="51" t="str">
        <f t="shared" si="7"/>
        <v>Mike Finn</v>
      </c>
      <c r="C68" s="52"/>
      <c r="D68" s="53"/>
      <c r="E68" s="53"/>
      <c r="F68" s="54"/>
      <c r="G68" s="52"/>
      <c r="H68" s="53"/>
      <c r="I68" s="53"/>
      <c r="J68" s="54"/>
      <c r="K68" s="52"/>
      <c r="L68" s="53"/>
      <c r="M68" s="53"/>
      <c r="N68" s="54"/>
      <c r="O68" s="66">
        <f t="shared" si="8"/>
        <v>23</v>
      </c>
      <c r="P68" s="67">
        <f t="shared" si="8"/>
        <v>17</v>
      </c>
      <c r="Q68" s="67">
        <f t="shared" si="8"/>
        <v>1</v>
      </c>
      <c r="R68" s="68">
        <f t="shared" si="8"/>
        <v>14</v>
      </c>
      <c r="S68" s="116">
        <f t="shared" si="9"/>
        <v>0.73913043478260865</v>
      </c>
      <c r="U68" s="3" t="s">
        <v>342</v>
      </c>
      <c r="V68" s="51" t="s">
        <v>89</v>
      </c>
      <c r="W68" s="113">
        <v>14</v>
      </c>
      <c r="X68" s="113">
        <v>14</v>
      </c>
      <c r="Y68" s="114">
        <v>0.73913043478260865</v>
      </c>
      <c r="Z68" s="114" t="s">
        <v>260</v>
      </c>
      <c r="AA68" s="114">
        <v>2</v>
      </c>
      <c r="AB68" s="114" t="s">
        <v>260</v>
      </c>
      <c r="AC68" s="113">
        <v>7</v>
      </c>
      <c r="AD68" s="115">
        <v>0.73913043478260865</v>
      </c>
    </row>
    <row r="69" spans="1:30" x14ac:dyDescent="0.2">
      <c r="A69" s="50" t="str">
        <f t="shared" si="6"/>
        <v>21</v>
      </c>
      <c r="B69" s="51" t="str">
        <f t="shared" si="7"/>
        <v>Richie Florez</v>
      </c>
      <c r="C69" s="52"/>
      <c r="D69" s="53"/>
      <c r="E69" s="53"/>
      <c r="F69" s="54"/>
      <c r="G69" s="52"/>
      <c r="H69" s="53"/>
      <c r="I69" s="53"/>
      <c r="J69" s="54"/>
      <c r="K69" s="52"/>
      <c r="L69" s="53"/>
      <c r="M69" s="53"/>
      <c r="N69" s="54"/>
      <c r="O69" s="66">
        <f t="shared" si="8"/>
        <v>4</v>
      </c>
      <c r="P69" s="67">
        <f t="shared" si="8"/>
        <v>2</v>
      </c>
      <c r="Q69" s="67">
        <f t="shared" si="8"/>
        <v>0</v>
      </c>
      <c r="R69" s="68">
        <f t="shared" si="8"/>
        <v>22</v>
      </c>
      <c r="S69" s="116">
        <f t="shared" si="9"/>
        <v>0.5</v>
      </c>
      <c r="U69" s="3" t="s">
        <v>343</v>
      </c>
      <c r="V69" s="51" t="s">
        <v>154</v>
      </c>
      <c r="W69" s="113">
        <v>22</v>
      </c>
      <c r="X69" s="113">
        <v>22</v>
      </c>
      <c r="Y69" s="114">
        <v>0.5</v>
      </c>
      <c r="Z69" s="114" t="s">
        <v>265</v>
      </c>
      <c r="AA69" s="114">
        <v>3.1428571428571428</v>
      </c>
      <c r="AB69" s="114" t="s">
        <v>260</v>
      </c>
      <c r="AC69" s="113">
        <v>7</v>
      </c>
      <c r="AD69" s="115">
        <v>0.1</v>
      </c>
    </row>
    <row r="70" spans="1:30" x14ac:dyDescent="0.2">
      <c r="A70" s="50" t="str">
        <f t="shared" si="6"/>
        <v>25</v>
      </c>
      <c r="B70" s="51" t="str">
        <f t="shared" si="7"/>
        <v>Pam Chesser</v>
      </c>
      <c r="C70" s="52"/>
      <c r="D70" s="53"/>
      <c r="E70" s="53"/>
      <c r="F70" s="54"/>
      <c r="G70" s="52"/>
      <c r="H70" s="53"/>
      <c r="I70" s="53"/>
      <c r="J70" s="54"/>
      <c r="K70" s="52"/>
      <c r="L70" s="53"/>
      <c r="M70" s="53"/>
      <c r="N70" s="54"/>
      <c r="O70" s="117">
        <f t="shared" si="8"/>
        <v>1</v>
      </c>
      <c r="P70" s="118">
        <f t="shared" si="8"/>
        <v>0</v>
      </c>
      <c r="Q70" s="118">
        <f t="shared" si="8"/>
        <v>0</v>
      </c>
      <c r="R70" s="119">
        <f t="shared" si="8"/>
        <v>2</v>
      </c>
      <c r="S70" s="116">
        <f t="shared" si="9"/>
        <v>0</v>
      </c>
      <c r="U70" s="3" t="s">
        <v>344</v>
      </c>
      <c r="V70" s="51" t="s">
        <v>91</v>
      </c>
      <c r="W70" s="113">
        <v>2</v>
      </c>
      <c r="X70" s="113">
        <v>2</v>
      </c>
      <c r="Y70" s="114">
        <v>0</v>
      </c>
      <c r="Z70" s="114" t="s">
        <v>265</v>
      </c>
      <c r="AA70" s="114">
        <v>0.66666666666666663</v>
      </c>
      <c r="AB70" s="114" t="s">
        <v>288</v>
      </c>
      <c r="AC70" s="113">
        <v>3</v>
      </c>
      <c r="AD70" s="115">
        <v>0</v>
      </c>
    </row>
    <row r="71" spans="1:30" x14ac:dyDescent="0.2">
      <c r="A71" s="50" t="str">
        <f t="shared" si="6"/>
        <v>12</v>
      </c>
      <c r="B71" s="51" t="str">
        <f t="shared" si="7"/>
        <v>Robert Perez</v>
      </c>
      <c r="C71" s="52"/>
      <c r="D71" s="53"/>
      <c r="E71" s="53"/>
      <c r="F71" s="54"/>
      <c r="G71" s="52"/>
      <c r="H71" s="53"/>
      <c r="I71" s="53"/>
      <c r="J71" s="54"/>
      <c r="K71" s="52"/>
      <c r="L71" s="53"/>
      <c r="M71" s="53"/>
      <c r="N71" s="89"/>
      <c r="O71" s="66">
        <f t="shared" si="8"/>
        <v>1</v>
      </c>
      <c r="P71" s="67">
        <f t="shared" si="8"/>
        <v>0</v>
      </c>
      <c r="Q71" s="67">
        <f t="shared" si="8"/>
        <v>0</v>
      </c>
      <c r="R71" s="68">
        <f t="shared" si="8"/>
        <v>0</v>
      </c>
      <c r="S71" s="116">
        <f t="shared" si="9"/>
        <v>0</v>
      </c>
      <c r="U71" s="3" t="s">
        <v>333</v>
      </c>
      <c r="V71" s="51" t="s">
        <v>79</v>
      </c>
      <c r="W71" s="113">
        <v>0</v>
      </c>
      <c r="X71" s="113" t="s">
        <v>373</v>
      </c>
      <c r="Y71" s="114">
        <v>0</v>
      </c>
      <c r="Z71" s="114" t="s">
        <v>265</v>
      </c>
      <c r="AA71" s="114">
        <v>0</v>
      </c>
      <c r="AB71" s="114" t="s">
        <v>288</v>
      </c>
      <c r="AC71" s="113">
        <v>1</v>
      </c>
      <c r="AD71" s="115">
        <v>0</v>
      </c>
    </row>
    <row r="72" spans="1:30" x14ac:dyDescent="0.2">
      <c r="A72" s="50" t="str">
        <f t="shared" si="6"/>
        <v>16</v>
      </c>
      <c r="B72" s="51" t="str">
        <f t="shared" si="7"/>
        <v>Hugo Sanchez</v>
      </c>
      <c r="C72" s="52"/>
      <c r="D72" s="53"/>
      <c r="E72" s="53"/>
      <c r="F72" s="54"/>
      <c r="G72" s="52"/>
      <c r="H72" s="53"/>
      <c r="I72" s="53"/>
      <c r="J72" s="54"/>
      <c r="K72" s="52"/>
      <c r="L72" s="53"/>
      <c r="M72" s="53"/>
      <c r="N72" s="89"/>
      <c r="O72" s="66">
        <f t="shared" si="8"/>
        <v>0</v>
      </c>
      <c r="P72" s="67">
        <f t="shared" si="8"/>
        <v>0</v>
      </c>
      <c r="Q72" s="67">
        <f t="shared" si="8"/>
        <v>0</v>
      </c>
      <c r="R72" s="68">
        <f t="shared" si="8"/>
        <v>0</v>
      </c>
      <c r="S72" s="116">
        <f t="shared" si="9"/>
        <v>0</v>
      </c>
      <c r="U72" s="3" t="s">
        <v>332</v>
      </c>
      <c r="V72" s="51" t="s">
        <v>121</v>
      </c>
      <c r="W72" s="113">
        <v>0</v>
      </c>
      <c r="X72" s="113" t="s">
        <v>373</v>
      </c>
      <c r="Y72" s="114">
        <v>0</v>
      </c>
      <c r="Z72" s="114" t="s">
        <v>265</v>
      </c>
      <c r="AA72" s="114">
        <v>0</v>
      </c>
      <c r="AB72" s="114" t="s">
        <v>288</v>
      </c>
      <c r="AC72" s="113">
        <v>1</v>
      </c>
      <c r="AD72" s="115">
        <v>0</v>
      </c>
    </row>
    <row r="73" spans="1:30" x14ac:dyDescent="0.2">
      <c r="A73" s="50" t="str">
        <f t="shared" si="6"/>
        <v>3</v>
      </c>
      <c r="B73" s="51" t="str">
        <f t="shared" si="7"/>
        <v>John Bancroft</v>
      </c>
      <c r="C73" s="52"/>
      <c r="D73" s="53"/>
      <c r="E73" s="53"/>
      <c r="F73" s="54"/>
      <c r="G73" s="52"/>
      <c r="H73" s="53"/>
      <c r="I73" s="53"/>
      <c r="J73" s="54"/>
      <c r="K73" s="52"/>
      <c r="L73" s="53"/>
      <c r="M73" s="53"/>
      <c r="N73" s="54"/>
      <c r="O73" s="66">
        <f t="shared" si="8"/>
        <v>1</v>
      </c>
      <c r="P73" s="67">
        <f t="shared" si="8"/>
        <v>0</v>
      </c>
      <c r="Q73" s="67">
        <f t="shared" si="8"/>
        <v>0</v>
      </c>
      <c r="R73" s="68">
        <f t="shared" si="8"/>
        <v>0</v>
      </c>
      <c r="S73" s="116">
        <f t="shared" si="9"/>
        <v>0</v>
      </c>
      <c r="U73" s="3" t="s">
        <v>345</v>
      </c>
      <c r="V73" s="51" t="s">
        <v>31</v>
      </c>
      <c r="W73" s="113">
        <v>0</v>
      </c>
      <c r="X73" s="113" t="s">
        <v>373</v>
      </c>
      <c r="Y73" s="114">
        <v>0</v>
      </c>
      <c r="Z73" s="114" t="s">
        <v>265</v>
      </c>
      <c r="AA73" s="114">
        <v>0</v>
      </c>
      <c r="AB73" s="114" t="s">
        <v>288</v>
      </c>
      <c r="AC73" s="113">
        <v>2</v>
      </c>
      <c r="AD73" s="115">
        <v>0</v>
      </c>
    </row>
    <row r="74" spans="1:30" x14ac:dyDescent="0.2">
      <c r="A74" s="50" t="str">
        <f t="shared" si="6"/>
        <v>11</v>
      </c>
      <c r="B74" s="51" t="str">
        <f t="shared" si="7"/>
        <v>Wayne Sibson</v>
      </c>
      <c r="C74" s="120"/>
      <c r="D74" s="121"/>
      <c r="E74" s="121"/>
      <c r="F74" s="122"/>
      <c r="G74" s="120"/>
      <c r="H74" s="121"/>
      <c r="I74" s="121"/>
      <c r="J74" s="122"/>
      <c r="K74" s="120"/>
      <c r="L74" s="121"/>
      <c r="M74" s="121"/>
      <c r="N74" s="122"/>
      <c r="O74" s="66">
        <f t="shared" si="8"/>
        <v>1</v>
      </c>
      <c r="P74" s="67">
        <f t="shared" si="8"/>
        <v>0</v>
      </c>
      <c r="Q74" s="67">
        <f t="shared" si="8"/>
        <v>0</v>
      </c>
      <c r="R74" s="68">
        <f t="shared" si="8"/>
        <v>1</v>
      </c>
      <c r="S74" s="116">
        <f t="shared" si="9"/>
        <v>0</v>
      </c>
      <c r="U74" s="3" t="s">
        <v>299</v>
      </c>
      <c r="V74" s="51" t="s">
        <v>62</v>
      </c>
      <c r="W74" s="113">
        <v>1</v>
      </c>
      <c r="X74" s="113">
        <v>1</v>
      </c>
      <c r="Y74" s="114">
        <v>0</v>
      </c>
      <c r="Z74" s="114" t="s">
        <v>265</v>
      </c>
      <c r="AA74" s="114">
        <v>1</v>
      </c>
      <c r="AB74" s="114" t="s">
        <v>288</v>
      </c>
      <c r="AC74" s="113">
        <v>1</v>
      </c>
      <c r="AD74" s="115">
        <v>0</v>
      </c>
    </row>
    <row r="75" spans="1:30" x14ac:dyDescent="0.2">
      <c r="A75" s="50">
        <f t="shared" si="6"/>
        <v>0</v>
      </c>
      <c r="B75" s="51">
        <f t="shared" si="7"/>
        <v>0</v>
      </c>
      <c r="C75" s="52"/>
      <c r="D75" s="53"/>
      <c r="E75" s="53"/>
      <c r="F75" s="54"/>
      <c r="G75" s="52"/>
      <c r="H75" s="53"/>
      <c r="I75" s="53"/>
      <c r="J75" s="54"/>
      <c r="K75" s="52"/>
      <c r="L75" s="53"/>
      <c r="M75" s="53"/>
      <c r="N75" s="89"/>
      <c r="O75" s="66">
        <f t="shared" ref="O75:R76" si="10">SUM(C19,G19,K19,O19,C47,G47,K47,O47,C75,G75,K75)</f>
        <v>0</v>
      </c>
      <c r="P75" s="67">
        <f t="shared" si="10"/>
        <v>0</v>
      </c>
      <c r="Q75" s="67">
        <f t="shared" si="10"/>
        <v>0</v>
      </c>
      <c r="R75" s="68">
        <f t="shared" si="10"/>
        <v>0</v>
      </c>
      <c r="S75" s="116">
        <f t="shared" si="9"/>
        <v>0</v>
      </c>
      <c r="U75" s="3">
        <v>0</v>
      </c>
      <c r="V75" s="51">
        <v>0</v>
      </c>
      <c r="W75" s="113">
        <v>0</v>
      </c>
      <c r="X75" s="113" t="s">
        <v>373</v>
      </c>
      <c r="Y75" s="114">
        <v>0</v>
      </c>
      <c r="Z75" s="114" t="s">
        <v>265</v>
      </c>
      <c r="AA75" s="114">
        <v>0</v>
      </c>
      <c r="AB75" s="114" t="s">
        <v>288</v>
      </c>
      <c r="AC75" s="113">
        <v>0</v>
      </c>
      <c r="AD75" s="115">
        <v>0</v>
      </c>
    </row>
    <row r="76" spans="1:30" x14ac:dyDescent="0.2">
      <c r="A76" s="50">
        <f t="shared" si="6"/>
        <v>0</v>
      </c>
      <c r="B76" s="51">
        <f t="shared" si="7"/>
        <v>0</v>
      </c>
      <c r="C76" s="52"/>
      <c r="D76" s="53"/>
      <c r="E76" s="53"/>
      <c r="F76" s="54"/>
      <c r="G76" s="52"/>
      <c r="H76" s="53"/>
      <c r="I76" s="53"/>
      <c r="J76" s="54"/>
      <c r="K76" s="52"/>
      <c r="L76" s="53"/>
      <c r="M76" s="53"/>
      <c r="N76" s="89"/>
      <c r="O76" s="66">
        <f t="shared" si="10"/>
        <v>0</v>
      </c>
      <c r="P76" s="67">
        <f t="shared" si="10"/>
        <v>0</v>
      </c>
      <c r="Q76" s="67">
        <f t="shared" si="10"/>
        <v>0</v>
      </c>
      <c r="R76" s="68">
        <f t="shared" si="10"/>
        <v>0</v>
      </c>
      <c r="S76" s="116">
        <f t="shared" si="9"/>
        <v>0</v>
      </c>
      <c r="U76" s="3">
        <v>0</v>
      </c>
      <c r="V76" s="51">
        <v>0</v>
      </c>
      <c r="W76" s="113">
        <v>0</v>
      </c>
      <c r="X76" s="113" t="s">
        <v>373</v>
      </c>
      <c r="Y76" s="114">
        <v>0</v>
      </c>
      <c r="Z76" s="114" t="s">
        <v>265</v>
      </c>
      <c r="AA76" s="114">
        <v>0</v>
      </c>
      <c r="AB76" s="114" t="s">
        <v>288</v>
      </c>
      <c r="AC76" s="113">
        <v>0</v>
      </c>
      <c r="AD76" s="115">
        <v>0</v>
      </c>
    </row>
    <row r="77" spans="1:30" ht="13.5" thickBot="1" x14ac:dyDescent="0.25">
      <c r="A77" s="50"/>
      <c r="B77" s="56"/>
      <c r="C77" s="57"/>
      <c r="D77" s="58"/>
      <c r="E77" s="58"/>
      <c r="F77" s="59"/>
      <c r="G77" s="57"/>
      <c r="H77" s="58"/>
      <c r="I77" s="58"/>
      <c r="J77" s="59"/>
      <c r="K77" s="57"/>
      <c r="L77" s="58"/>
      <c r="M77" s="58"/>
      <c r="N77" s="92"/>
      <c r="O77" s="123"/>
      <c r="P77" s="124"/>
      <c r="Q77" s="124"/>
      <c r="R77" s="125"/>
      <c r="S77" s="126"/>
      <c r="V77" s="127"/>
      <c r="W77" s="128"/>
      <c r="X77" s="128"/>
      <c r="Y77" s="129"/>
      <c r="Z77" s="129"/>
      <c r="AA77" s="129"/>
      <c r="AB77" s="129"/>
      <c r="AC77" s="130"/>
    </row>
    <row r="78" spans="1:30" x14ac:dyDescent="0.2">
      <c r="A78" s="1" t="s">
        <v>4</v>
      </c>
      <c r="B78" s="131" t="str">
        <f>B50</f>
        <v>Kevin Sibson</v>
      </c>
      <c r="C78" s="61"/>
      <c r="D78" s="62"/>
      <c r="E78" s="62"/>
      <c r="F78" s="63"/>
      <c r="G78" s="132"/>
      <c r="H78" s="133"/>
      <c r="I78" s="133"/>
      <c r="J78" s="134"/>
      <c r="K78" s="132"/>
      <c r="L78" s="133"/>
      <c r="M78" s="133"/>
      <c r="N78" s="134"/>
      <c r="O78" s="73">
        <f t="shared" ref="O78:Q81" si="11">SUM(C22,G22,K22,O22,C50,G50,K50,O50,C78,G78,K78)</f>
        <v>165</v>
      </c>
      <c r="P78" s="62">
        <f t="shared" si="11"/>
        <v>96</v>
      </c>
      <c r="Q78" s="135">
        <f t="shared" si="11"/>
        <v>13</v>
      </c>
      <c r="R78" s="136"/>
      <c r="S78" s="137">
        <f>SUM(Q78/O78)</f>
        <v>7.8787878787878782E-2</v>
      </c>
      <c r="V78" s="67" t="s">
        <v>319</v>
      </c>
      <c r="W78" s="113">
        <v>85</v>
      </c>
      <c r="X78" s="113">
        <v>85</v>
      </c>
      <c r="Y78" s="130"/>
      <c r="Z78" s="130"/>
      <c r="AA78" s="130"/>
      <c r="AB78" s="130"/>
      <c r="AC78" s="39"/>
    </row>
    <row r="79" spans="1:30" x14ac:dyDescent="0.2">
      <c r="A79" s="28"/>
      <c r="B79" s="138">
        <f>B51</f>
        <v>0</v>
      </c>
      <c r="C79" s="52"/>
      <c r="D79" s="53"/>
      <c r="E79" s="53"/>
      <c r="F79" s="54"/>
      <c r="G79" s="52"/>
      <c r="H79" s="53"/>
      <c r="I79" s="53"/>
      <c r="J79" s="54"/>
      <c r="K79" s="52"/>
      <c r="L79" s="53"/>
      <c r="M79" s="53"/>
      <c r="N79" s="54"/>
      <c r="O79" s="66">
        <f t="shared" si="11"/>
        <v>0</v>
      </c>
      <c r="P79" s="67">
        <f t="shared" si="11"/>
        <v>0</v>
      </c>
      <c r="Q79" s="67">
        <f t="shared" si="11"/>
        <v>0</v>
      </c>
      <c r="R79" s="68"/>
      <c r="S79" s="139" t="e">
        <f>SUM(Q79/O79)</f>
        <v>#DIV/0!</v>
      </c>
      <c r="V79" s="40" t="s">
        <v>320</v>
      </c>
      <c r="W79" s="39"/>
      <c r="X79" s="39"/>
      <c r="Y79" s="140">
        <v>0.77777777777777779</v>
      </c>
      <c r="Z79" s="140"/>
      <c r="AA79" s="140">
        <v>3.1428571428571428</v>
      </c>
      <c r="AB79" s="140"/>
      <c r="AC79" s="39"/>
    </row>
    <row r="80" spans="1:30" x14ac:dyDescent="0.2">
      <c r="A80" s="28"/>
      <c r="B80" s="138">
        <f>B52</f>
        <v>0</v>
      </c>
      <c r="C80" s="52"/>
      <c r="D80" s="53"/>
      <c r="E80" s="53"/>
      <c r="F80" s="54"/>
      <c r="G80" s="52"/>
      <c r="H80" s="53"/>
      <c r="I80" s="53"/>
      <c r="J80" s="54"/>
      <c r="K80" s="52"/>
      <c r="L80" s="53"/>
      <c r="M80" s="53"/>
      <c r="N80" s="54"/>
      <c r="O80" s="66">
        <f t="shared" si="11"/>
        <v>0</v>
      </c>
      <c r="P80" s="67">
        <f t="shared" si="11"/>
        <v>0</v>
      </c>
      <c r="Q80" s="67">
        <f t="shared" si="11"/>
        <v>0</v>
      </c>
      <c r="R80" s="68"/>
      <c r="S80" s="139" t="e">
        <f>SUM(Q80/O80)</f>
        <v>#DIV/0!</v>
      </c>
      <c r="V80" s="40"/>
      <c r="W80" s="39"/>
      <c r="X80" s="39"/>
      <c r="Y80" s="140"/>
      <c r="Z80" s="140"/>
      <c r="AA80" s="140"/>
      <c r="AB80" s="140"/>
      <c r="AC80" s="39"/>
    </row>
    <row r="81" spans="1:29" ht="13.5" thickBot="1" x14ac:dyDescent="0.25">
      <c r="A81" s="28"/>
      <c r="B81" s="138">
        <f>B53</f>
        <v>0</v>
      </c>
      <c r="C81" s="141"/>
      <c r="D81" s="142"/>
      <c r="E81" s="142"/>
      <c r="F81" s="143"/>
      <c r="G81" s="141"/>
      <c r="H81" s="142"/>
      <c r="I81" s="142"/>
      <c r="J81" s="143"/>
      <c r="K81" s="141"/>
      <c r="L81" s="142"/>
      <c r="M81" s="142"/>
      <c r="N81" s="143"/>
      <c r="O81" s="144">
        <f t="shared" si="11"/>
        <v>0</v>
      </c>
      <c r="P81" s="145">
        <f t="shared" si="11"/>
        <v>0</v>
      </c>
      <c r="Q81" s="145">
        <f t="shared" si="11"/>
        <v>0</v>
      </c>
      <c r="R81" s="146"/>
      <c r="S81" s="147" t="e">
        <f>SUM(Q81/O81)</f>
        <v>#DIV/0!</v>
      </c>
      <c r="V81" s="40"/>
      <c r="W81" s="39"/>
      <c r="X81" s="39"/>
      <c r="Y81" s="140"/>
      <c r="Z81" s="140"/>
      <c r="AA81" s="140"/>
      <c r="AB81" s="140"/>
      <c r="AC81" s="39"/>
    </row>
    <row r="82" spans="1:29" ht="13.5" thickBot="1" x14ac:dyDescent="0.25">
      <c r="A82" s="1"/>
      <c r="B82" s="69" t="s">
        <v>304</v>
      </c>
      <c r="C82" s="70">
        <f t="shared" ref="C82:R82" si="12">SUM(C59:C76)</f>
        <v>0</v>
      </c>
      <c r="D82" s="70">
        <f t="shared" si="12"/>
        <v>0</v>
      </c>
      <c r="E82" s="70">
        <f t="shared" si="12"/>
        <v>0</v>
      </c>
      <c r="F82" s="70">
        <f t="shared" si="12"/>
        <v>0</v>
      </c>
      <c r="G82" s="70">
        <f t="shared" si="12"/>
        <v>0</v>
      </c>
      <c r="H82" s="70">
        <f t="shared" si="12"/>
        <v>0</v>
      </c>
      <c r="I82" s="70">
        <f t="shared" si="12"/>
        <v>0</v>
      </c>
      <c r="J82" s="70">
        <f t="shared" si="12"/>
        <v>0</v>
      </c>
      <c r="K82" s="70">
        <f t="shared" si="12"/>
        <v>0</v>
      </c>
      <c r="L82" s="70">
        <f t="shared" si="12"/>
        <v>0</v>
      </c>
      <c r="M82" s="70">
        <f t="shared" si="12"/>
        <v>0</v>
      </c>
      <c r="N82" s="70">
        <f t="shared" si="12"/>
        <v>0</v>
      </c>
      <c r="O82" s="70">
        <f t="shared" si="12"/>
        <v>165</v>
      </c>
      <c r="P82" s="70">
        <f t="shared" si="12"/>
        <v>96</v>
      </c>
      <c r="Q82" s="70">
        <f t="shared" si="12"/>
        <v>13</v>
      </c>
      <c r="R82" s="70">
        <f t="shared" si="12"/>
        <v>85</v>
      </c>
      <c r="S82" s="148">
        <f>AVERAGE(P82/O82)</f>
        <v>0.58181818181818179</v>
      </c>
      <c r="V82" s="182"/>
      <c r="W82" s="182"/>
      <c r="Y82" s="39"/>
      <c r="Z82" s="39"/>
    </row>
    <row r="83" spans="1:29" ht="13.5" thickBot="1" x14ac:dyDescent="0.25">
      <c r="A83" s="1"/>
      <c r="B83" s="69" t="s">
        <v>305</v>
      </c>
      <c r="C83" s="70">
        <f>SUM(O55,C82)</f>
        <v>165</v>
      </c>
      <c r="D83" s="70">
        <f>SUM(P55,D82)</f>
        <v>96</v>
      </c>
      <c r="E83" s="70">
        <f>SUM(Q55,E82)</f>
        <v>13</v>
      </c>
      <c r="F83" s="70">
        <f>SUM(R55,F82)</f>
        <v>85</v>
      </c>
      <c r="G83" s="70">
        <f t="shared" ref="G83:M83" si="13">SUM(C83,G82)</f>
        <v>165</v>
      </c>
      <c r="H83" s="70">
        <f t="shared" si="13"/>
        <v>96</v>
      </c>
      <c r="I83" s="70">
        <f t="shared" si="13"/>
        <v>13</v>
      </c>
      <c r="J83" s="70">
        <f t="shared" si="13"/>
        <v>85</v>
      </c>
      <c r="K83" s="70">
        <f t="shared" si="13"/>
        <v>165</v>
      </c>
      <c r="L83" s="70">
        <f t="shared" si="13"/>
        <v>96</v>
      </c>
      <c r="M83" s="70">
        <f t="shared" si="13"/>
        <v>13</v>
      </c>
      <c r="N83" s="70">
        <f>SUM(AA27,N82)</f>
        <v>0</v>
      </c>
      <c r="O83" s="149"/>
      <c r="P83" s="150"/>
      <c r="Q83" s="150"/>
      <c r="R83" s="150"/>
      <c r="S83" s="151"/>
      <c r="Y83" s="39"/>
      <c r="Z83" s="39"/>
      <c r="AC83" s="39"/>
    </row>
    <row r="84" spans="1:29" ht="13.5" thickBot="1" x14ac:dyDescent="0.25">
      <c r="B84" s="101" t="s">
        <v>306</v>
      </c>
      <c r="C84" s="152"/>
      <c r="D84" s="153"/>
      <c r="E84" s="153"/>
      <c r="F84" s="154"/>
      <c r="G84" s="152"/>
      <c r="H84" s="153"/>
      <c r="I84" s="153"/>
      <c r="J84" s="154"/>
      <c r="K84" s="152"/>
      <c r="L84" s="153"/>
      <c r="M84" s="153"/>
      <c r="N84" s="154"/>
      <c r="O84" s="152"/>
      <c r="P84" s="153"/>
      <c r="Q84" s="153">
        <f>SUM(E28,I28,M28,Q28,E56,I56,M56,Q56,E84,I84,M84)</f>
        <v>0</v>
      </c>
      <c r="R84" s="154"/>
      <c r="S84" s="24">
        <f>1-(P82/(O82-Q82))</f>
        <v>0.36842105263157898</v>
      </c>
      <c r="V84" s="190" t="s">
        <v>321</v>
      </c>
      <c r="W84" s="191"/>
      <c r="X84" s="192"/>
      <c r="Y84" s="39"/>
      <c r="Z84" s="39"/>
      <c r="AA84" s="155" t="s">
        <v>322</v>
      </c>
      <c r="AB84" s="155"/>
      <c r="AC84" s="39"/>
    </row>
    <row r="85" spans="1:29" x14ac:dyDescent="0.2">
      <c r="V85" s="156" t="s">
        <v>323</v>
      </c>
      <c r="W85" s="130"/>
      <c r="X85" s="157"/>
      <c r="Y85" s="39"/>
      <c r="Z85" s="39"/>
      <c r="AA85" s="155" t="s">
        <v>324</v>
      </c>
      <c r="AB85" s="155"/>
      <c r="AC85" s="39"/>
    </row>
    <row r="86" spans="1:29" x14ac:dyDescent="0.2">
      <c r="A86" s="40" t="s">
        <v>325</v>
      </c>
      <c r="C86" s="53">
        <f>MAX(AC59:AC76)</f>
        <v>7</v>
      </c>
      <c r="E86" s="155" t="s">
        <v>326</v>
      </c>
      <c r="V86" s="156" t="s">
        <v>327</v>
      </c>
      <c r="W86" s="130" t="s">
        <v>49</v>
      </c>
      <c r="X86" s="158">
        <v>0.92121212121212126</v>
      </c>
      <c r="Y86" s="39" t="s">
        <v>260</v>
      </c>
      <c r="Z86" s="39"/>
      <c r="AA86" s="155" t="s">
        <v>328</v>
      </c>
      <c r="AB86" s="155"/>
      <c r="AC86" s="39"/>
    </row>
    <row r="87" spans="1:29" x14ac:dyDescent="0.2">
      <c r="E87" s="155"/>
      <c r="V87" s="156" t="s">
        <v>327</v>
      </c>
      <c r="W87" s="130">
        <v>0</v>
      </c>
      <c r="X87" s="159" t="e">
        <v>#DIV/0!</v>
      </c>
      <c r="Y87" s="39" t="s">
        <v>279</v>
      </c>
      <c r="Z87" s="39"/>
      <c r="AA87" s="39"/>
      <c r="AB87" s="39"/>
      <c r="AC87" s="39"/>
    </row>
    <row r="88" spans="1:29" x14ac:dyDescent="0.2">
      <c r="V88" s="156" t="s">
        <v>327</v>
      </c>
      <c r="W88" s="130">
        <v>0</v>
      </c>
      <c r="X88" s="159" t="e">
        <v>#DIV/0!</v>
      </c>
      <c r="Y88" s="39" t="s">
        <v>279</v>
      </c>
    </row>
    <row r="89" spans="1:29" x14ac:dyDescent="0.2">
      <c r="V89" s="160" t="s">
        <v>327</v>
      </c>
      <c r="W89" s="161">
        <v>0</v>
      </c>
      <c r="X89" s="162" t="e">
        <v>#DIV/0!</v>
      </c>
      <c r="Y89" s="39" t="s">
        <v>279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101" priority="5" stopIfTrue="1" operator="equal">
      <formula>$Y$79</formula>
    </cfRule>
  </conditionalFormatting>
  <conditionalFormatting sqref="AA59:AB74 AA77:AB77">
    <cfRule type="cellIs" dxfId="100" priority="6" stopIfTrue="1" operator="equal">
      <formula>$AA$79</formula>
    </cfRule>
  </conditionalFormatting>
  <conditionalFormatting sqref="Y75:Z75">
    <cfRule type="cellIs" dxfId="99" priority="3" stopIfTrue="1" operator="equal">
      <formula>$Y$79</formula>
    </cfRule>
  </conditionalFormatting>
  <conditionalFormatting sqref="AA75:AB75">
    <cfRule type="cellIs" dxfId="98" priority="4" stopIfTrue="1" operator="equal">
      <formula>$AA$79</formula>
    </cfRule>
  </conditionalFormatting>
  <conditionalFormatting sqref="Y76:Z76">
    <cfRule type="cellIs" dxfId="97" priority="1" stopIfTrue="1" operator="equal">
      <formula>$Y$79</formula>
    </cfRule>
  </conditionalFormatting>
  <conditionalFormatting sqref="AA76:AB76">
    <cfRule type="cellIs" dxfId="96" priority="2" stopIfTrue="1" operator="equal">
      <formula>$AA$79</formula>
    </cfRule>
  </conditionalFormatting>
  <pageMargins left="0.75" right="0.75" top="0.37" bottom="0.38" header="0.25" footer="0.5"/>
  <pageSetup scale="75" orientation="landscape" horizontalDpi="360" verticalDpi="36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D89"/>
  <sheetViews>
    <sheetView zoomScale="75" zoomScaleNormal="75" workbookViewId="0">
      <pane xSplit="2" ySplit="2" topLeftCell="C24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24"/>
    <col min="2" max="2" width="18.140625" style="24" customWidth="1"/>
    <col min="3" max="18" width="5.28515625" style="24" customWidth="1"/>
    <col min="19" max="19" width="18" style="24" customWidth="1"/>
    <col min="20" max="21" width="9.140625" style="24"/>
    <col min="22" max="22" width="20.5703125" style="24" customWidth="1"/>
    <col min="23" max="24" width="9.28515625" style="24" bestFit="1" customWidth="1"/>
    <col min="25" max="25" width="9.42578125" style="24" bestFit="1" customWidth="1"/>
    <col min="26" max="26" width="9.140625" style="24"/>
    <col min="27" max="27" width="12.140625" style="24" customWidth="1"/>
    <col min="28" max="28" width="9.140625" style="24"/>
    <col min="29" max="29" width="9.28515625" style="24" bestFit="1" customWidth="1"/>
    <col min="30" max="16384" width="9.140625" style="24"/>
  </cols>
  <sheetData>
    <row r="1" spans="1:20" ht="13.5" thickBot="1" x14ac:dyDescent="0.25">
      <c r="A1" s="43" t="s">
        <v>289</v>
      </c>
      <c r="B1" s="44" t="s">
        <v>290</v>
      </c>
      <c r="C1" s="186" t="s">
        <v>330</v>
      </c>
      <c r="D1" s="187"/>
      <c r="E1" s="188"/>
      <c r="F1" s="45">
        <v>2</v>
      </c>
      <c r="G1" s="186" t="s">
        <v>246</v>
      </c>
      <c r="H1" s="187"/>
      <c r="I1" s="188"/>
      <c r="J1" s="45">
        <v>1</v>
      </c>
      <c r="K1" s="186" t="s">
        <v>253</v>
      </c>
      <c r="L1" s="187"/>
      <c r="M1" s="188"/>
      <c r="N1" s="45">
        <v>8</v>
      </c>
      <c r="O1" s="193" t="s">
        <v>248</v>
      </c>
      <c r="P1" s="187"/>
      <c r="Q1" s="188"/>
      <c r="R1" s="170">
        <v>5</v>
      </c>
      <c r="S1" s="46"/>
    </row>
    <row r="2" spans="1:20" ht="13.5" thickBot="1" x14ac:dyDescent="0.25">
      <c r="A2" s="47" t="s">
        <v>291</v>
      </c>
      <c r="B2" s="44" t="s">
        <v>292</v>
      </c>
      <c r="C2" s="48" t="s">
        <v>0</v>
      </c>
      <c r="D2" s="48" t="s">
        <v>1</v>
      </c>
      <c r="E2" s="48" t="s">
        <v>2</v>
      </c>
      <c r="F2" s="48" t="s">
        <v>3</v>
      </c>
      <c r="G2" s="48" t="s">
        <v>0</v>
      </c>
      <c r="H2" s="48" t="s">
        <v>1</v>
      </c>
      <c r="I2" s="48" t="s">
        <v>2</v>
      </c>
      <c r="J2" s="48" t="s">
        <v>3</v>
      </c>
      <c r="K2" s="48" t="s">
        <v>0</v>
      </c>
      <c r="L2" s="48" t="s">
        <v>1</v>
      </c>
      <c r="M2" s="48" t="s">
        <v>2</v>
      </c>
      <c r="N2" s="48" t="s">
        <v>3</v>
      </c>
      <c r="O2" s="82" t="s">
        <v>0</v>
      </c>
      <c r="P2" s="48" t="s">
        <v>1</v>
      </c>
      <c r="Q2" s="48" t="s">
        <v>2</v>
      </c>
      <c r="R2" s="48" t="s">
        <v>3</v>
      </c>
      <c r="S2" s="49"/>
    </row>
    <row r="3" spans="1:20" x14ac:dyDescent="0.2">
      <c r="A3" s="50" t="s">
        <v>346</v>
      </c>
      <c r="B3" s="51" t="s">
        <v>155</v>
      </c>
      <c r="C3" s="163">
        <v>4</v>
      </c>
      <c r="D3" s="164">
        <v>2</v>
      </c>
      <c r="E3" s="164">
        <v>1</v>
      </c>
      <c r="F3" s="165">
        <v>1</v>
      </c>
      <c r="G3" s="163">
        <v>4</v>
      </c>
      <c r="H3" s="164">
        <v>4</v>
      </c>
      <c r="I3" s="164">
        <v>0</v>
      </c>
      <c r="J3" s="165">
        <v>0</v>
      </c>
      <c r="K3" s="163">
        <v>4</v>
      </c>
      <c r="L3" s="164">
        <v>2</v>
      </c>
      <c r="M3" s="164">
        <v>0</v>
      </c>
      <c r="N3" s="165">
        <v>1</v>
      </c>
      <c r="O3" s="52">
        <v>5</v>
      </c>
      <c r="P3" s="53">
        <v>2</v>
      </c>
      <c r="Q3" s="53">
        <v>0</v>
      </c>
      <c r="R3" s="54">
        <v>0</v>
      </c>
      <c r="S3" s="55"/>
      <c r="T3" s="5"/>
    </row>
    <row r="4" spans="1:20" x14ac:dyDescent="0.2">
      <c r="A4" s="50" t="s">
        <v>302</v>
      </c>
      <c r="B4" s="51" t="s">
        <v>231</v>
      </c>
      <c r="C4" s="163">
        <v>0</v>
      </c>
      <c r="D4" s="164">
        <v>0</v>
      </c>
      <c r="E4" s="164">
        <v>0</v>
      </c>
      <c r="F4" s="165">
        <v>0</v>
      </c>
      <c r="G4" s="163"/>
      <c r="H4" s="164"/>
      <c r="I4" s="164"/>
      <c r="J4" s="165"/>
      <c r="K4" s="163"/>
      <c r="L4" s="164"/>
      <c r="M4" s="164"/>
      <c r="N4" s="165"/>
      <c r="O4" s="52"/>
      <c r="P4" s="53"/>
      <c r="Q4" s="53"/>
      <c r="R4" s="54"/>
      <c r="S4" s="55"/>
      <c r="T4" s="5"/>
    </row>
    <row r="5" spans="1:20" x14ac:dyDescent="0.2">
      <c r="A5" s="50" t="s">
        <v>296</v>
      </c>
      <c r="B5" s="51" t="s">
        <v>46</v>
      </c>
      <c r="C5" s="163">
        <v>3</v>
      </c>
      <c r="D5" s="164">
        <v>3</v>
      </c>
      <c r="E5" s="164">
        <v>0</v>
      </c>
      <c r="F5" s="165">
        <v>0</v>
      </c>
      <c r="G5" s="163">
        <v>4</v>
      </c>
      <c r="H5" s="164">
        <v>3</v>
      </c>
      <c r="I5" s="164">
        <v>1</v>
      </c>
      <c r="J5" s="165">
        <v>1</v>
      </c>
      <c r="K5" s="163">
        <v>3</v>
      </c>
      <c r="L5" s="164">
        <v>0</v>
      </c>
      <c r="M5" s="164">
        <v>0</v>
      </c>
      <c r="N5" s="165">
        <v>7</v>
      </c>
      <c r="O5" s="52">
        <v>5</v>
      </c>
      <c r="P5" s="53">
        <v>1</v>
      </c>
      <c r="Q5" s="53">
        <v>0</v>
      </c>
      <c r="R5" s="54">
        <v>5</v>
      </c>
      <c r="S5" s="55"/>
      <c r="T5" s="5"/>
    </row>
    <row r="6" spans="1:20" x14ac:dyDescent="0.2">
      <c r="A6" s="50" t="s">
        <v>331</v>
      </c>
      <c r="B6" s="51" t="s">
        <v>30</v>
      </c>
      <c r="C6" s="163">
        <v>4</v>
      </c>
      <c r="D6" s="164">
        <v>2</v>
      </c>
      <c r="E6" s="164">
        <v>1</v>
      </c>
      <c r="F6" s="165">
        <v>1</v>
      </c>
      <c r="G6" s="163">
        <v>4</v>
      </c>
      <c r="H6" s="164">
        <v>4</v>
      </c>
      <c r="I6" s="164">
        <v>0</v>
      </c>
      <c r="J6" s="165">
        <v>0</v>
      </c>
      <c r="K6" s="163">
        <v>4</v>
      </c>
      <c r="L6" s="164">
        <v>0</v>
      </c>
      <c r="M6" s="164">
        <v>1</v>
      </c>
      <c r="N6" s="165">
        <v>0</v>
      </c>
      <c r="O6" s="52"/>
      <c r="P6" s="53"/>
      <c r="Q6" s="53"/>
      <c r="R6" s="54"/>
      <c r="S6" s="55" t="s">
        <v>297</v>
      </c>
      <c r="T6" s="5"/>
    </row>
    <row r="7" spans="1:20" x14ac:dyDescent="0.2">
      <c r="A7" s="50" t="s">
        <v>340</v>
      </c>
      <c r="B7" s="51" t="s">
        <v>98</v>
      </c>
      <c r="C7" s="163">
        <v>4</v>
      </c>
      <c r="D7" s="164">
        <v>1</v>
      </c>
      <c r="E7" s="164">
        <v>1</v>
      </c>
      <c r="F7" s="165">
        <v>1</v>
      </c>
      <c r="G7" s="163"/>
      <c r="H7" s="164"/>
      <c r="I7" s="164"/>
      <c r="J7" s="165"/>
      <c r="K7" s="163"/>
      <c r="L7" s="164"/>
      <c r="M7" s="164"/>
      <c r="N7" s="165"/>
      <c r="O7" s="52"/>
      <c r="P7" s="53"/>
      <c r="Q7" s="53"/>
      <c r="R7" s="54"/>
      <c r="S7" s="55"/>
      <c r="T7" s="5"/>
    </row>
    <row r="8" spans="1:20" x14ac:dyDescent="0.2">
      <c r="A8" s="50" t="s">
        <v>333</v>
      </c>
      <c r="B8" s="51" t="s">
        <v>15</v>
      </c>
      <c r="C8" s="163">
        <v>0</v>
      </c>
      <c r="D8" s="164">
        <v>0</v>
      </c>
      <c r="E8" s="164">
        <v>0</v>
      </c>
      <c r="F8" s="165">
        <v>0</v>
      </c>
      <c r="G8" s="163">
        <v>0</v>
      </c>
      <c r="H8" s="164">
        <v>0</v>
      </c>
      <c r="I8" s="164">
        <v>0</v>
      </c>
      <c r="J8" s="165">
        <v>0</v>
      </c>
      <c r="K8" s="163">
        <v>4</v>
      </c>
      <c r="L8" s="164">
        <v>1</v>
      </c>
      <c r="M8" s="164">
        <v>1</v>
      </c>
      <c r="N8" s="165">
        <v>2</v>
      </c>
      <c r="O8" s="52"/>
      <c r="P8" s="53"/>
      <c r="Q8" s="53"/>
      <c r="R8" s="54"/>
      <c r="S8" s="55"/>
      <c r="T8" s="5"/>
    </row>
    <row r="9" spans="1:20" x14ac:dyDescent="0.2">
      <c r="A9" s="50" t="s">
        <v>298</v>
      </c>
      <c r="B9" s="51" t="s">
        <v>103</v>
      </c>
      <c r="C9" s="163">
        <v>3</v>
      </c>
      <c r="D9" s="164">
        <v>3</v>
      </c>
      <c r="E9" s="164">
        <v>0</v>
      </c>
      <c r="F9" s="165">
        <v>0</v>
      </c>
      <c r="G9" s="163">
        <v>4</v>
      </c>
      <c r="H9" s="164">
        <v>1</v>
      </c>
      <c r="I9" s="164">
        <v>1</v>
      </c>
      <c r="J9" s="165">
        <v>0</v>
      </c>
      <c r="K9" s="163">
        <v>4</v>
      </c>
      <c r="L9" s="164">
        <v>0</v>
      </c>
      <c r="M9" s="164">
        <v>0</v>
      </c>
      <c r="N9" s="165">
        <v>0</v>
      </c>
      <c r="O9" s="52">
        <v>5</v>
      </c>
      <c r="P9" s="53">
        <v>1</v>
      </c>
      <c r="Q9" s="53">
        <v>1</v>
      </c>
      <c r="R9" s="54">
        <v>3</v>
      </c>
      <c r="S9" s="55"/>
      <c r="T9" s="5"/>
    </row>
    <row r="10" spans="1:20" x14ac:dyDescent="0.2">
      <c r="A10" s="50" t="s">
        <v>301</v>
      </c>
      <c r="B10" s="51" t="s">
        <v>74</v>
      </c>
      <c r="C10" s="52">
        <v>4</v>
      </c>
      <c r="D10" s="53">
        <v>2</v>
      </c>
      <c r="E10" s="53">
        <v>2</v>
      </c>
      <c r="F10" s="54">
        <v>0</v>
      </c>
      <c r="G10" s="163">
        <v>5</v>
      </c>
      <c r="H10" s="164">
        <v>1</v>
      </c>
      <c r="I10" s="164">
        <v>4</v>
      </c>
      <c r="J10" s="165">
        <v>0</v>
      </c>
      <c r="K10" s="163">
        <v>1</v>
      </c>
      <c r="L10" s="164">
        <v>0</v>
      </c>
      <c r="M10" s="164">
        <v>1</v>
      </c>
      <c r="N10" s="165">
        <v>0</v>
      </c>
      <c r="O10" s="52">
        <v>5</v>
      </c>
      <c r="P10" s="53">
        <v>2</v>
      </c>
      <c r="Q10" s="53">
        <v>1</v>
      </c>
      <c r="R10" s="54">
        <v>0</v>
      </c>
      <c r="S10" s="55"/>
      <c r="T10" s="5"/>
    </row>
    <row r="11" spans="1:20" x14ac:dyDescent="0.2">
      <c r="A11" s="50" t="s">
        <v>299</v>
      </c>
      <c r="B11" s="51" t="s">
        <v>202</v>
      </c>
      <c r="C11" s="52"/>
      <c r="D11" s="53"/>
      <c r="E11" s="53"/>
      <c r="F11" s="54"/>
      <c r="G11" s="163">
        <v>4</v>
      </c>
      <c r="H11" s="164">
        <v>3</v>
      </c>
      <c r="I11" s="164">
        <v>1</v>
      </c>
      <c r="J11" s="165">
        <v>0</v>
      </c>
      <c r="K11" s="163"/>
      <c r="L11" s="164"/>
      <c r="M11" s="164"/>
      <c r="N11" s="165"/>
      <c r="O11" s="87"/>
      <c r="P11" s="53"/>
      <c r="Q11" s="53"/>
      <c r="R11" s="89"/>
      <c r="S11" s="55"/>
      <c r="T11" s="5"/>
    </row>
    <row r="12" spans="1:20" x14ac:dyDescent="0.2">
      <c r="A12" s="50" t="s">
        <v>302</v>
      </c>
      <c r="B12" s="51" t="s">
        <v>223</v>
      </c>
      <c r="C12" s="163"/>
      <c r="D12" s="164"/>
      <c r="E12" s="164"/>
      <c r="F12" s="165"/>
      <c r="G12" s="163">
        <v>0</v>
      </c>
      <c r="H12" s="164">
        <v>0</v>
      </c>
      <c r="I12" s="164">
        <v>0</v>
      </c>
      <c r="J12" s="165">
        <v>0</v>
      </c>
      <c r="K12" s="163">
        <v>0</v>
      </c>
      <c r="L12" s="164">
        <v>0</v>
      </c>
      <c r="M12" s="164">
        <v>0</v>
      </c>
      <c r="N12" s="165">
        <v>0</v>
      </c>
      <c r="O12" s="87">
        <v>5</v>
      </c>
      <c r="P12" s="53">
        <v>1</v>
      </c>
      <c r="Q12" s="53">
        <v>2</v>
      </c>
      <c r="R12" s="89">
        <v>0</v>
      </c>
      <c r="S12" s="55"/>
      <c r="T12" s="5"/>
    </row>
    <row r="13" spans="1:20" x14ac:dyDescent="0.2">
      <c r="A13" s="50" t="s">
        <v>303</v>
      </c>
      <c r="B13" s="51" t="s">
        <v>124</v>
      </c>
      <c r="C13" s="52"/>
      <c r="D13" s="53"/>
      <c r="E13" s="53"/>
      <c r="F13" s="54"/>
      <c r="G13" s="52"/>
      <c r="H13" s="53"/>
      <c r="I13" s="53"/>
      <c r="J13" s="54"/>
      <c r="K13" s="52">
        <v>4</v>
      </c>
      <c r="L13" s="53">
        <v>3</v>
      </c>
      <c r="M13" s="53">
        <v>0</v>
      </c>
      <c r="N13" s="54">
        <v>0</v>
      </c>
      <c r="O13" s="87">
        <v>5</v>
      </c>
      <c r="P13" s="53">
        <v>5</v>
      </c>
      <c r="Q13" s="53">
        <v>0</v>
      </c>
      <c r="R13" s="89">
        <v>1</v>
      </c>
      <c r="S13" s="55"/>
      <c r="T13" s="5"/>
    </row>
    <row r="14" spans="1:20" x14ac:dyDescent="0.2">
      <c r="A14" s="50"/>
      <c r="B14" s="51"/>
      <c r="C14" s="163"/>
      <c r="D14" s="164"/>
      <c r="E14" s="53"/>
      <c r="F14" s="54"/>
      <c r="G14" s="52"/>
      <c r="H14" s="53"/>
      <c r="I14" s="53"/>
      <c r="J14" s="54"/>
      <c r="K14" s="52"/>
      <c r="L14" s="53"/>
      <c r="M14" s="53"/>
      <c r="N14" s="54"/>
      <c r="O14" s="87"/>
      <c r="P14" s="53"/>
      <c r="Q14" s="53"/>
      <c r="R14" s="89"/>
      <c r="S14" s="55"/>
      <c r="T14" s="5"/>
    </row>
    <row r="15" spans="1:20" x14ac:dyDescent="0.2">
      <c r="A15" s="50"/>
      <c r="B15" s="51"/>
      <c r="C15" s="163"/>
      <c r="D15" s="164"/>
      <c r="E15" s="53"/>
      <c r="F15" s="54"/>
      <c r="G15" s="52"/>
      <c r="H15" s="53"/>
      <c r="I15" s="53"/>
      <c r="J15" s="54"/>
      <c r="K15" s="52"/>
      <c r="L15" s="53"/>
      <c r="M15" s="53"/>
      <c r="N15" s="54"/>
      <c r="O15" s="87"/>
      <c r="P15" s="53"/>
      <c r="Q15" s="53"/>
      <c r="R15" s="89"/>
      <c r="S15" s="55"/>
      <c r="T15" s="5"/>
    </row>
    <row r="16" spans="1:20" x14ac:dyDescent="0.2">
      <c r="A16" s="50"/>
      <c r="B16" s="51"/>
      <c r="C16" s="52"/>
      <c r="D16" s="53"/>
      <c r="E16" s="53"/>
      <c r="F16" s="54"/>
      <c r="G16" s="52"/>
      <c r="H16" s="53"/>
      <c r="I16" s="53"/>
      <c r="J16" s="54"/>
      <c r="K16" s="52"/>
      <c r="L16" s="53"/>
      <c r="M16" s="53"/>
      <c r="N16" s="54"/>
      <c r="O16" s="87"/>
      <c r="P16" s="53"/>
      <c r="Q16" s="53"/>
      <c r="R16" s="89"/>
      <c r="S16" s="55" t="s">
        <v>297</v>
      </c>
      <c r="T16" s="5"/>
    </row>
    <row r="17" spans="1:24" x14ac:dyDescent="0.2">
      <c r="A17" s="50"/>
      <c r="B17" s="51"/>
      <c r="C17" s="52"/>
      <c r="D17" s="53"/>
      <c r="E17" s="53"/>
      <c r="F17" s="54"/>
      <c r="G17" s="52"/>
      <c r="H17" s="53"/>
      <c r="I17" s="53"/>
      <c r="J17" s="54"/>
      <c r="K17" s="52"/>
      <c r="L17" s="53"/>
      <c r="M17" s="53"/>
      <c r="N17" s="54"/>
      <c r="O17" s="87"/>
      <c r="P17" s="53"/>
      <c r="Q17" s="53"/>
      <c r="R17" s="54"/>
      <c r="S17" s="55"/>
      <c r="T17" s="5"/>
    </row>
    <row r="18" spans="1:24" x14ac:dyDescent="0.2">
      <c r="A18" s="50"/>
      <c r="B18" s="51"/>
      <c r="C18" s="52"/>
      <c r="D18" s="53"/>
      <c r="E18" s="53"/>
      <c r="F18" s="54"/>
      <c r="G18" s="52"/>
      <c r="H18" s="53"/>
      <c r="I18" s="53"/>
      <c r="J18" s="54"/>
      <c r="K18" s="52"/>
      <c r="L18" s="53"/>
      <c r="M18" s="53"/>
      <c r="N18" s="54"/>
      <c r="O18" s="87"/>
      <c r="P18" s="53"/>
      <c r="Q18" s="53"/>
      <c r="R18" s="54"/>
      <c r="S18" s="55"/>
    </row>
    <row r="19" spans="1:24" x14ac:dyDescent="0.2">
      <c r="A19" s="50"/>
      <c r="B19" s="51"/>
      <c r="C19" s="52"/>
      <c r="D19" s="53"/>
      <c r="E19" s="53"/>
      <c r="F19" s="54"/>
      <c r="G19" s="52"/>
      <c r="H19" s="53"/>
      <c r="I19" s="53"/>
      <c r="J19" s="54"/>
      <c r="K19" s="52"/>
      <c r="L19" s="53"/>
      <c r="M19" s="53"/>
      <c r="N19" s="54"/>
      <c r="O19" s="87"/>
      <c r="P19" s="53"/>
      <c r="Q19" s="53"/>
      <c r="R19" s="54"/>
      <c r="S19" s="55"/>
    </row>
    <row r="20" spans="1:24" x14ac:dyDescent="0.2">
      <c r="A20" s="50"/>
      <c r="B20" s="51"/>
      <c r="C20" s="52"/>
      <c r="D20" s="53"/>
      <c r="E20" s="53"/>
      <c r="F20" s="54"/>
      <c r="G20" s="52"/>
      <c r="H20" s="53"/>
      <c r="I20" s="53"/>
      <c r="J20" s="54"/>
      <c r="K20" s="52"/>
      <c r="L20" s="53"/>
      <c r="M20" s="53"/>
      <c r="N20" s="54"/>
      <c r="O20" s="87"/>
      <c r="P20" s="53"/>
      <c r="Q20" s="53"/>
      <c r="R20" s="54"/>
      <c r="S20" s="55"/>
    </row>
    <row r="21" spans="1:24" ht="13.5" thickBot="1" x14ac:dyDescent="0.25">
      <c r="A21" s="50"/>
      <c r="B21" s="56"/>
      <c r="C21" s="57"/>
      <c r="D21" s="58"/>
      <c r="E21" s="58"/>
      <c r="F21" s="59"/>
      <c r="G21" s="57"/>
      <c r="H21" s="58"/>
      <c r="I21" s="58"/>
      <c r="J21" s="59"/>
      <c r="K21" s="57"/>
      <c r="L21" s="58"/>
      <c r="M21" s="58"/>
      <c r="N21" s="59"/>
      <c r="O21" s="91"/>
      <c r="P21" s="58"/>
      <c r="Q21" s="58"/>
      <c r="R21" s="92"/>
      <c r="S21" s="55"/>
    </row>
    <row r="22" spans="1:24" x14ac:dyDescent="0.2">
      <c r="A22" s="1" t="s">
        <v>4</v>
      </c>
      <c r="B22" s="60" t="s">
        <v>266</v>
      </c>
      <c r="C22" s="61">
        <v>22</v>
      </c>
      <c r="D22" s="62">
        <v>13</v>
      </c>
      <c r="E22" s="62">
        <v>5</v>
      </c>
      <c r="F22" s="63">
        <v>3</v>
      </c>
      <c r="G22" s="61">
        <v>25</v>
      </c>
      <c r="H22" s="62">
        <v>16</v>
      </c>
      <c r="I22" s="62">
        <v>7</v>
      </c>
      <c r="J22" s="63">
        <v>1</v>
      </c>
      <c r="K22" s="61">
        <v>24</v>
      </c>
      <c r="L22" s="62">
        <v>6</v>
      </c>
      <c r="M22" s="62">
        <v>3</v>
      </c>
      <c r="N22" s="63">
        <v>10</v>
      </c>
      <c r="O22" s="61">
        <v>30</v>
      </c>
      <c r="P22" s="62">
        <v>12</v>
      </c>
      <c r="Q22" s="62">
        <v>4</v>
      </c>
      <c r="R22" s="94">
        <v>9</v>
      </c>
      <c r="S22" s="64"/>
    </row>
    <row r="23" spans="1:24" x14ac:dyDescent="0.2">
      <c r="A23" s="1"/>
      <c r="B23" s="95"/>
      <c r="C23" s="66"/>
      <c r="D23" s="67"/>
      <c r="E23" s="67"/>
      <c r="F23" s="68"/>
      <c r="G23" s="66"/>
      <c r="H23" s="67"/>
      <c r="I23" s="67"/>
      <c r="J23" s="68"/>
      <c r="K23" s="66"/>
      <c r="L23" s="67"/>
      <c r="M23" s="67"/>
      <c r="N23" s="68"/>
      <c r="O23" s="66"/>
      <c r="P23" s="67"/>
      <c r="Q23" s="67"/>
      <c r="R23" s="68"/>
      <c r="S23" s="64"/>
    </row>
    <row r="24" spans="1:24" x14ac:dyDescent="0.2">
      <c r="A24" s="1"/>
      <c r="B24" s="95"/>
      <c r="C24" s="66"/>
      <c r="D24" s="67"/>
      <c r="E24" s="67"/>
      <c r="F24" s="68"/>
      <c r="G24" s="66"/>
      <c r="H24" s="67"/>
      <c r="I24" s="67"/>
      <c r="J24" s="68"/>
      <c r="K24" s="66"/>
      <c r="L24" s="67"/>
      <c r="M24" s="67"/>
      <c r="N24" s="68"/>
      <c r="O24" s="66"/>
      <c r="P24" s="67"/>
      <c r="Q24" s="67"/>
      <c r="R24" s="68"/>
      <c r="S24" s="64"/>
    </row>
    <row r="25" spans="1:24" ht="13.5" thickBot="1" x14ac:dyDescent="0.25">
      <c r="A25" s="1"/>
      <c r="B25" s="95"/>
      <c r="C25" s="66"/>
      <c r="D25" s="67"/>
      <c r="E25" s="67"/>
      <c r="F25" s="68"/>
      <c r="G25" s="66"/>
      <c r="H25" s="67"/>
      <c r="I25" s="67"/>
      <c r="J25" s="68"/>
      <c r="K25" s="66"/>
      <c r="L25" s="67"/>
      <c r="M25" s="67"/>
      <c r="N25" s="68"/>
      <c r="O25" s="66"/>
      <c r="P25" s="67"/>
      <c r="Q25" s="67"/>
      <c r="R25" s="68"/>
      <c r="S25" s="64"/>
    </row>
    <row r="26" spans="1:24" ht="13.5" thickBot="1" x14ac:dyDescent="0.25">
      <c r="A26" s="1"/>
      <c r="B26" s="69" t="s">
        <v>304</v>
      </c>
      <c r="C26" s="70">
        <f t="shared" ref="C26:R26" si="0">SUM(C3:C20)</f>
        <v>22</v>
      </c>
      <c r="D26" s="70">
        <f t="shared" si="0"/>
        <v>13</v>
      </c>
      <c r="E26" s="70">
        <f t="shared" si="0"/>
        <v>5</v>
      </c>
      <c r="F26" s="70">
        <f t="shared" si="0"/>
        <v>3</v>
      </c>
      <c r="G26" s="70">
        <f t="shared" si="0"/>
        <v>25</v>
      </c>
      <c r="H26" s="70">
        <f t="shared" si="0"/>
        <v>16</v>
      </c>
      <c r="I26" s="70">
        <f t="shared" si="0"/>
        <v>7</v>
      </c>
      <c r="J26" s="70">
        <f t="shared" si="0"/>
        <v>1</v>
      </c>
      <c r="K26" s="70">
        <f t="shared" si="0"/>
        <v>24</v>
      </c>
      <c r="L26" s="70">
        <f t="shared" si="0"/>
        <v>6</v>
      </c>
      <c r="M26" s="70">
        <f t="shared" si="0"/>
        <v>3</v>
      </c>
      <c r="N26" s="70">
        <f t="shared" si="0"/>
        <v>10</v>
      </c>
      <c r="O26" s="70">
        <f t="shared" si="0"/>
        <v>30</v>
      </c>
      <c r="P26" s="70">
        <f t="shared" si="0"/>
        <v>12</v>
      </c>
      <c r="Q26" s="70">
        <f t="shared" si="0"/>
        <v>4</v>
      </c>
      <c r="R26" s="70">
        <f t="shared" si="0"/>
        <v>9</v>
      </c>
      <c r="S26" s="64"/>
    </row>
    <row r="27" spans="1:24" ht="13.5" thickBot="1" x14ac:dyDescent="0.25">
      <c r="A27" s="1"/>
      <c r="B27" s="69" t="s">
        <v>305</v>
      </c>
      <c r="C27" s="71">
        <f>C26</f>
        <v>22</v>
      </c>
      <c r="D27" s="71">
        <f>D26</f>
        <v>13</v>
      </c>
      <c r="E27" s="71">
        <f>E26</f>
        <v>5</v>
      </c>
      <c r="F27" s="71">
        <f>F26</f>
        <v>3</v>
      </c>
      <c r="G27" s="71">
        <f t="shared" ref="G27:R27" si="1">SUM(C27,G26)</f>
        <v>47</v>
      </c>
      <c r="H27" s="71">
        <f t="shared" si="1"/>
        <v>29</v>
      </c>
      <c r="I27" s="71">
        <f t="shared" si="1"/>
        <v>12</v>
      </c>
      <c r="J27" s="71">
        <f t="shared" si="1"/>
        <v>4</v>
      </c>
      <c r="K27" s="71">
        <f t="shared" si="1"/>
        <v>71</v>
      </c>
      <c r="L27" s="71">
        <f t="shared" si="1"/>
        <v>35</v>
      </c>
      <c r="M27" s="71">
        <f t="shared" si="1"/>
        <v>15</v>
      </c>
      <c r="N27" s="71">
        <f t="shared" si="1"/>
        <v>14</v>
      </c>
      <c r="O27" s="72">
        <f t="shared" si="1"/>
        <v>101</v>
      </c>
      <c r="P27" s="71">
        <f t="shared" si="1"/>
        <v>47</v>
      </c>
      <c r="Q27" s="71">
        <f t="shared" si="1"/>
        <v>19</v>
      </c>
      <c r="R27" s="73">
        <f t="shared" si="1"/>
        <v>23</v>
      </c>
      <c r="S27" s="64"/>
    </row>
    <row r="28" spans="1:24" ht="13.5" thickBot="1" x14ac:dyDescent="0.25">
      <c r="A28" s="74"/>
      <c r="B28" s="75" t="s">
        <v>306</v>
      </c>
      <c r="C28" s="76"/>
      <c r="D28" s="77"/>
      <c r="E28" s="77">
        <v>0</v>
      </c>
      <c r="F28" s="77"/>
      <c r="G28" s="76"/>
      <c r="H28" s="77"/>
      <c r="I28" s="77">
        <v>0</v>
      </c>
      <c r="J28" s="77"/>
      <c r="K28" s="76"/>
      <c r="L28" s="77"/>
      <c r="M28" s="77">
        <v>0</v>
      </c>
      <c r="N28" s="77"/>
      <c r="O28" s="76"/>
      <c r="P28" s="77"/>
      <c r="Q28" s="77">
        <v>0</v>
      </c>
      <c r="R28" s="77"/>
      <c r="S28" s="78"/>
    </row>
    <row r="29" spans="1:24" ht="13.5" customHeight="1" thickBot="1" x14ac:dyDescent="0.3">
      <c r="A29" s="43" t="s">
        <v>289</v>
      </c>
      <c r="B29" s="44" t="s">
        <v>290</v>
      </c>
      <c r="C29" s="186" t="s">
        <v>253</v>
      </c>
      <c r="D29" s="187"/>
      <c r="E29" s="188"/>
      <c r="F29" s="45">
        <v>7</v>
      </c>
      <c r="G29" s="186" t="s">
        <v>254</v>
      </c>
      <c r="H29" s="187"/>
      <c r="I29" s="188"/>
      <c r="J29" s="45">
        <v>19</v>
      </c>
      <c r="K29" s="186" t="s">
        <v>255</v>
      </c>
      <c r="L29" s="187"/>
      <c r="M29" s="188"/>
      <c r="N29" s="45">
        <v>11</v>
      </c>
      <c r="O29" s="193" t="s">
        <v>253</v>
      </c>
      <c r="P29" s="187"/>
      <c r="Q29" s="188"/>
      <c r="R29" s="170">
        <v>16</v>
      </c>
      <c r="S29" s="79"/>
      <c r="T29" s="5"/>
      <c r="U29" s="80"/>
      <c r="V29" s="81"/>
      <c r="W29" s="80"/>
      <c r="X29" s="80"/>
    </row>
    <row r="30" spans="1:24" ht="13.5" thickBot="1" x14ac:dyDescent="0.25">
      <c r="A30" s="47" t="s">
        <v>291</v>
      </c>
      <c r="B30" s="44" t="s">
        <v>292</v>
      </c>
      <c r="C30" s="48" t="s">
        <v>0</v>
      </c>
      <c r="D30" s="48" t="s">
        <v>1</v>
      </c>
      <c r="E30" s="48" t="s">
        <v>2</v>
      </c>
      <c r="F30" s="48" t="s">
        <v>3</v>
      </c>
      <c r="G30" s="48" t="s">
        <v>0</v>
      </c>
      <c r="H30" s="48" t="s">
        <v>1</v>
      </c>
      <c r="I30" s="48" t="s">
        <v>2</v>
      </c>
      <c r="J30" s="48" t="s">
        <v>3</v>
      </c>
      <c r="K30" s="48" t="s">
        <v>0</v>
      </c>
      <c r="L30" s="48" t="s">
        <v>1</v>
      </c>
      <c r="M30" s="48" t="s">
        <v>2</v>
      </c>
      <c r="N30" s="48" t="s">
        <v>3</v>
      </c>
      <c r="O30" s="82" t="s">
        <v>0</v>
      </c>
      <c r="P30" s="48" t="s">
        <v>1</v>
      </c>
      <c r="Q30" s="48" t="s">
        <v>2</v>
      </c>
      <c r="R30" s="83" t="s">
        <v>3</v>
      </c>
      <c r="S30" s="49"/>
      <c r="T30" s="5"/>
      <c r="U30" s="80"/>
      <c r="V30" s="80"/>
      <c r="W30" s="80"/>
      <c r="X30" s="80"/>
    </row>
    <row r="31" spans="1:24" x14ac:dyDescent="0.2">
      <c r="A31" s="50" t="str">
        <f t="shared" ref="A31:B46" si="2">A3</f>
        <v>18</v>
      </c>
      <c r="B31" s="51" t="str">
        <f t="shared" si="2"/>
        <v>Darryl Minor</v>
      </c>
      <c r="C31" s="52">
        <v>5</v>
      </c>
      <c r="D31" s="53">
        <v>4</v>
      </c>
      <c r="E31" s="53">
        <v>0</v>
      </c>
      <c r="F31" s="54">
        <v>0</v>
      </c>
      <c r="G31" s="52">
        <v>5</v>
      </c>
      <c r="H31" s="53">
        <v>2</v>
      </c>
      <c r="I31" s="53">
        <v>0</v>
      </c>
      <c r="J31" s="54">
        <v>4</v>
      </c>
      <c r="K31" s="52">
        <v>5</v>
      </c>
      <c r="L31" s="53">
        <v>4</v>
      </c>
      <c r="M31" s="53">
        <v>0</v>
      </c>
      <c r="N31" s="54">
        <v>0</v>
      </c>
      <c r="O31" s="87">
        <v>4</v>
      </c>
      <c r="P31" s="53">
        <v>0</v>
      </c>
      <c r="Q31" s="53">
        <v>1</v>
      </c>
      <c r="R31" s="89">
        <v>1</v>
      </c>
      <c r="S31" s="55"/>
      <c r="T31" s="5"/>
      <c r="U31" s="2"/>
      <c r="V31" s="85"/>
      <c r="W31" s="2"/>
      <c r="X31" s="80"/>
    </row>
    <row r="32" spans="1:24" ht="12.75" customHeight="1" x14ac:dyDescent="0.2">
      <c r="A32" s="50" t="str">
        <f t="shared" si="2"/>
        <v>7</v>
      </c>
      <c r="B32" s="51" t="str">
        <f t="shared" si="2"/>
        <v>Angel Gallerse</v>
      </c>
      <c r="C32" s="52"/>
      <c r="D32" s="53"/>
      <c r="E32" s="53"/>
      <c r="F32" s="54"/>
      <c r="G32" s="52"/>
      <c r="H32" s="53"/>
      <c r="I32" s="53"/>
      <c r="J32" s="54"/>
      <c r="K32" s="52"/>
      <c r="L32" s="53"/>
      <c r="M32" s="53"/>
      <c r="N32" s="54"/>
      <c r="O32" s="87"/>
      <c r="P32" s="53"/>
      <c r="Q32" s="53"/>
      <c r="R32" s="89"/>
      <c r="S32" s="55"/>
      <c r="T32" s="5"/>
      <c r="U32" s="3"/>
      <c r="V32" s="80"/>
      <c r="W32" s="80"/>
      <c r="X32" s="80"/>
    </row>
    <row r="33" spans="1:24" ht="12.75" customHeight="1" x14ac:dyDescent="0.2">
      <c r="A33" s="50" t="str">
        <f t="shared" si="2"/>
        <v>10</v>
      </c>
      <c r="B33" s="51" t="str">
        <f t="shared" si="2"/>
        <v>Darnell Williams</v>
      </c>
      <c r="C33" s="52">
        <v>5</v>
      </c>
      <c r="D33" s="53">
        <v>2</v>
      </c>
      <c r="E33" s="53">
        <v>0</v>
      </c>
      <c r="F33" s="54">
        <v>6</v>
      </c>
      <c r="G33" s="52">
        <v>5</v>
      </c>
      <c r="H33" s="53">
        <v>2</v>
      </c>
      <c r="I33" s="53">
        <v>0</v>
      </c>
      <c r="J33" s="54">
        <v>5</v>
      </c>
      <c r="K33" s="52">
        <v>5</v>
      </c>
      <c r="L33" s="53">
        <v>2</v>
      </c>
      <c r="M33" s="53">
        <v>1</v>
      </c>
      <c r="N33" s="54">
        <v>2</v>
      </c>
      <c r="O33" s="87">
        <v>3</v>
      </c>
      <c r="P33" s="53">
        <v>0</v>
      </c>
      <c r="Q33" s="53">
        <v>0</v>
      </c>
      <c r="R33" s="89">
        <v>3</v>
      </c>
      <c r="S33" s="55"/>
      <c r="T33" s="5"/>
      <c r="U33" s="3"/>
      <c r="V33" s="80"/>
      <c r="W33" s="80"/>
      <c r="X33" s="80"/>
    </row>
    <row r="34" spans="1:24" ht="12.75" customHeight="1" x14ac:dyDescent="0.2">
      <c r="A34" s="50" t="str">
        <f t="shared" si="2"/>
        <v>14</v>
      </c>
      <c r="B34" s="51" t="str">
        <f t="shared" si="2"/>
        <v>Seth Clark</v>
      </c>
      <c r="C34" s="52">
        <v>0</v>
      </c>
      <c r="D34" s="53">
        <v>0</v>
      </c>
      <c r="E34" s="53">
        <v>0</v>
      </c>
      <c r="F34" s="54">
        <v>0</v>
      </c>
      <c r="G34" s="52">
        <v>0</v>
      </c>
      <c r="H34" s="53">
        <v>0</v>
      </c>
      <c r="I34" s="53">
        <v>0</v>
      </c>
      <c r="J34" s="54">
        <v>1</v>
      </c>
      <c r="K34" s="52">
        <v>3</v>
      </c>
      <c r="L34" s="53">
        <v>2</v>
      </c>
      <c r="M34" s="53">
        <v>0</v>
      </c>
      <c r="N34" s="54">
        <v>0</v>
      </c>
      <c r="O34" s="87">
        <v>4</v>
      </c>
      <c r="P34" s="53">
        <v>1</v>
      </c>
      <c r="Q34" s="53">
        <v>1</v>
      </c>
      <c r="R34" s="89">
        <v>1</v>
      </c>
      <c r="S34" s="55"/>
      <c r="T34" s="5"/>
      <c r="U34" s="3"/>
      <c r="V34" s="80"/>
      <c r="W34" s="86"/>
      <c r="X34" s="80"/>
    </row>
    <row r="35" spans="1:24" ht="12.75" customHeight="1" x14ac:dyDescent="0.2">
      <c r="A35" s="50" t="str">
        <f t="shared" si="2"/>
        <v>23</v>
      </c>
      <c r="B35" s="51" t="str">
        <f t="shared" si="2"/>
        <v>Joseph Fleeks</v>
      </c>
      <c r="C35" s="52"/>
      <c r="D35" s="53"/>
      <c r="E35" s="53"/>
      <c r="F35" s="54"/>
      <c r="G35" s="52"/>
      <c r="H35" s="53"/>
      <c r="I35" s="53"/>
      <c r="J35" s="54"/>
      <c r="K35" s="52">
        <v>4</v>
      </c>
      <c r="L35" s="53">
        <v>0</v>
      </c>
      <c r="M35" s="53">
        <v>2</v>
      </c>
      <c r="N35" s="54">
        <v>0</v>
      </c>
      <c r="O35" s="87">
        <v>3</v>
      </c>
      <c r="P35" s="53">
        <v>0</v>
      </c>
      <c r="Q35" s="53">
        <v>2</v>
      </c>
      <c r="R35" s="89">
        <v>0</v>
      </c>
      <c r="S35" s="55"/>
      <c r="T35" s="5"/>
      <c r="U35" s="3"/>
      <c r="V35" s="80"/>
      <c r="W35" s="86"/>
      <c r="X35" s="80"/>
    </row>
    <row r="36" spans="1:24" ht="12.75" customHeight="1" x14ac:dyDescent="0.2">
      <c r="A36" s="50" t="str">
        <f t="shared" si="2"/>
        <v>12</v>
      </c>
      <c r="B36" s="51" t="str">
        <f t="shared" si="2"/>
        <v>Blake Boudreaux</v>
      </c>
      <c r="C36" s="52">
        <v>0</v>
      </c>
      <c r="D36" s="53">
        <v>0</v>
      </c>
      <c r="E36" s="53">
        <v>0</v>
      </c>
      <c r="F36" s="54">
        <v>0</v>
      </c>
      <c r="G36" s="52"/>
      <c r="H36" s="53"/>
      <c r="I36" s="53"/>
      <c r="J36" s="54"/>
      <c r="K36" s="52">
        <v>0</v>
      </c>
      <c r="L36" s="53">
        <v>0</v>
      </c>
      <c r="M36" s="53">
        <v>0</v>
      </c>
      <c r="N36" s="54">
        <v>8</v>
      </c>
      <c r="O36" s="87">
        <v>0</v>
      </c>
      <c r="P36" s="53">
        <v>0</v>
      </c>
      <c r="Q36" s="53">
        <v>0</v>
      </c>
      <c r="R36" s="89">
        <v>3</v>
      </c>
      <c r="S36" s="55" t="s">
        <v>297</v>
      </c>
      <c r="T36" s="5"/>
      <c r="U36" s="3"/>
      <c r="V36" s="80"/>
      <c r="W36" s="86"/>
      <c r="X36" s="80"/>
    </row>
    <row r="37" spans="1:24" ht="12.75" customHeight="1" x14ac:dyDescent="0.2">
      <c r="A37" s="50" t="str">
        <f t="shared" si="2"/>
        <v>2</v>
      </c>
      <c r="B37" s="51" t="str">
        <f t="shared" si="2"/>
        <v>Jason Walters</v>
      </c>
      <c r="C37" s="52">
        <v>5</v>
      </c>
      <c r="D37" s="53">
        <v>1</v>
      </c>
      <c r="E37" s="53">
        <v>1</v>
      </c>
      <c r="F37" s="54">
        <v>9</v>
      </c>
      <c r="G37" s="52">
        <v>5</v>
      </c>
      <c r="H37" s="53">
        <v>2</v>
      </c>
      <c r="I37" s="53">
        <v>1</v>
      </c>
      <c r="J37" s="54">
        <v>2</v>
      </c>
      <c r="K37" s="52">
        <v>5</v>
      </c>
      <c r="L37" s="53">
        <v>0</v>
      </c>
      <c r="M37" s="53">
        <v>0</v>
      </c>
      <c r="N37" s="54">
        <v>2</v>
      </c>
      <c r="O37" s="87">
        <v>4</v>
      </c>
      <c r="P37" s="53">
        <v>2</v>
      </c>
      <c r="Q37" s="53">
        <v>0</v>
      </c>
      <c r="R37" s="89">
        <v>2</v>
      </c>
      <c r="S37" s="55"/>
      <c r="T37" s="5"/>
      <c r="U37" s="3"/>
      <c r="V37" s="80"/>
      <c r="W37" s="86"/>
      <c r="X37" s="80"/>
    </row>
    <row r="38" spans="1:24" ht="12.75" customHeight="1" x14ac:dyDescent="0.2">
      <c r="A38" s="50" t="str">
        <f t="shared" si="2"/>
        <v>4</v>
      </c>
      <c r="B38" s="51" t="str">
        <f t="shared" si="2"/>
        <v>Jacory Wiley</v>
      </c>
      <c r="C38" s="52">
        <v>5</v>
      </c>
      <c r="D38" s="53">
        <v>1</v>
      </c>
      <c r="E38" s="53">
        <v>3</v>
      </c>
      <c r="F38" s="54">
        <v>0</v>
      </c>
      <c r="G38" s="52">
        <v>4</v>
      </c>
      <c r="H38" s="53">
        <v>0</v>
      </c>
      <c r="I38" s="53">
        <v>3</v>
      </c>
      <c r="J38" s="54">
        <v>0</v>
      </c>
      <c r="K38" s="52">
        <v>1</v>
      </c>
      <c r="L38" s="53">
        <v>0</v>
      </c>
      <c r="M38" s="53">
        <v>1</v>
      </c>
      <c r="N38" s="54">
        <v>0</v>
      </c>
      <c r="O38" s="87">
        <v>0</v>
      </c>
      <c r="P38" s="53">
        <v>0</v>
      </c>
      <c r="Q38" s="53">
        <v>0</v>
      </c>
      <c r="R38" s="89">
        <v>0</v>
      </c>
      <c r="S38" s="55"/>
      <c r="T38" s="5"/>
      <c r="U38" s="3"/>
      <c r="V38" s="80"/>
      <c r="W38" s="86"/>
      <c r="X38" s="80"/>
    </row>
    <row r="39" spans="1:24" ht="12.75" customHeight="1" x14ac:dyDescent="0.2">
      <c r="A39" s="50" t="str">
        <f t="shared" si="2"/>
        <v>11</v>
      </c>
      <c r="B39" s="51" t="str">
        <f t="shared" si="2"/>
        <v>Joe Walters</v>
      </c>
      <c r="C39" s="52"/>
      <c r="D39" s="53"/>
      <c r="E39" s="53"/>
      <c r="F39" s="54"/>
      <c r="G39" s="52"/>
      <c r="H39" s="53"/>
      <c r="I39" s="53"/>
      <c r="J39" s="54"/>
      <c r="K39" s="52"/>
      <c r="L39" s="53"/>
      <c r="M39" s="53"/>
      <c r="N39" s="54"/>
      <c r="O39" s="87"/>
      <c r="P39" s="53"/>
      <c r="Q39" s="53"/>
      <c r="R39" s="89"/>
      <c r="S39" s="55"/>
      <c r="T39" s="5"/>
      <c r="U39" s="3"/>
      <c r="V39" s="80"/>
      <c r="W39" s="86"/>
      <c r="X39" s="80"/>
    </row>
    <row r="40" spans="1:24" ht="12.75" customHeight="1" x14ac:dyDescent="0.2">
      <c r="A40" s="50" t="str">
        <f t="shared" si="2"/>
        <v>7</v>
      </c>
      <c r="B40" s="51" t="str">
        <f t="shared" si="2"/>
        <v>Jamelle Hodges</v>
      </c>
      <c r="C40" s="52">
        <v>5</v>
      </c>
      <c r="D40" s="53">
        <v>1</v>
      </c>
      <c r="E40" s="53">
        <v>0</v>
      </c>
      <c r="F40" s="54">
        <v>0</v>
      </c>
      <c r="G40" s="52">
        <v>5</v>
      </c>
      <c r="H40" s="53">
        <v>0</v>
      </c>
      <c r="I40" s="53">
        <v>3</v>
      </c>
      <c r="J40" s="54">
        <v>1</v>
      </c>
      <c r="K40" s="52">
        <v>2</v>
      </c>
      <c r="L40" s="53">
        <v>0</v>
      </c>
      <c r="M40" s="53">
        <v>0</v>
      </c>
      <c r="N40" s="54">
        <v>1</v>
      </c>
      <c r="O40" s="87">
        <v>1</v>
      </c>
      <c r="P40" s="53">
        <v>1</v>
      </c>
      <c r="Q40" s="53">
        <v>0</v>
      </c>
      <c r="R40" s="89">
        <v>0</v>
      </c>
      <c r="S40" s="55"/>
      <c r="T40" s="5"/>
      <c r="U40" s="3"/>
      <c r="V40" s="80"/>
      <c r="W40" s="86"/>
      <c r="X40" s="80"/>
    </row>
    <row r="41" spans="1:24" ht="12.75" customHeight="1" x14ac:dyDescent="0.2">
      <c r="A41" s="50" t="str">
        <f t="shared" si="2"/>
        <v>5</v>
      </c>
      <c r="B41" s="51" t="str">
        <f t="shared" si="2"/>
        <v>Tanner Gers</v>
      </c>
      <c r="C41" s="52">
        <v>5</v>
      </c>
      <c r="D41" s="53">
        <v>3</v>
      </c>
      <c r="E41" s="53">
        <v>0</v>
      </c>
      <c r="F41" s="54">
        <v>0</v>
      </c>
      <c r="G41" s="52">
        <v>5</v>
      </c>
      <c r="H41" s="53">
        <v>5</v>
      </c>
      <c r="I41" s="53">
        <v>0</v>
      </c>
      <c r="J41" s="54">
        <v>3</v>
      </c>
      <c r="K41" s="52">
        <v>5</v>
      </c>
      <c r="L41" s="53">
        <v>4</v>
      </c>
      <c r="M41" s="53">
        <v>1</v>
      </c>
      <c r="N41" s="54">
        <v>0</v>
      </c>
      <c r="O41" s="87">
        <v>4</v>
      </c>
      <c r="P41" s="53">
        <v>1</v>
      </c>
      <c r="Q41" s="53">
        <v>1</v>
      </c>
      <c r="R41" s="89">
        <v>3</v>
      </c>
      <c r="S41" s="55"/>
      <c r="T41" s="5"/>
      <c r="U41" s="3"/>
      <c r="V41" s="80"/>
      <c r="W41" s="86"/>
      <c r="X41" s="80"/>
    </row>
    <row r="42" spans="1:24" x14ac:dyDescent="0.2">
      <c r="A42" s="50">
        <f t="shared" si="2"/>
        <v>0</v>
      </c>
      <c r="B42" s="51">
        <f t="shared" si="2"/>
        <v>0</v>
      </c>
      <c r="C42" s="52"/>
      <c r="D42" s="53"/>
      <c r="E42" s="53"/>
      <c r="F42" s="54"/>
      <c r="G42" s="52"/>
      <c r="H42" s="53"/>
      <c r="I42" s="53"/>
      <c r="J42" s="54"/>
      <c r="K42" s="52"/>
      <c r="L42" s="53"/>
      <c r="M42" s="53"/>
      <c r="N42" s="54"/>
      <c r="O42" s="87"/>
      <c r="P42" s="53"/>
      <c r="Q42" s="53"/>
      <c r="R42" s="89"/>
      <c r="S42" s="55"/>
      <c r="T42" s="5"/>
      <c r="U42" s="3"/>
      <c r="V42" s="80"/>
      <c r="W42" s="80"/>
      <c r="X42" s="80"/>
    </row>
    <row r="43" spans="1:24" x14ac:dyDescent="0.2">
      <c r="A43" s="50">
        <f t="shared" si="2"/>
        <v>0</v>
      </c>
      <c r="B43" s="51">
        <f t="shared" si="2"/>
        <v>0</v>
      </c>
      <c r="C43" s="52"/>
      <c r="D43" s="53"/>
      <c r="E43" s="53"/>
      <c r="F43" s="54"/>
      <c r="G43" s="52"/>
      <c r="H43" s="53"/>
      <c r="I43" s="53"/>
      <c r="J43" s="54"/>
      <c r="K43" s="52"/>
      <c r="L43" s="53"/>
      <c r="M43" s="53"/>
      <c r="N43" s="54"/>
      <c r="O43" s="87"/>
      <c r="P43" s="53"/>
      <c r="Q43" s="53"/>
      <c r="R43" s="89"/>
      <c r="S43" s="55"/>
      <c r="U43" s="3"/>
      <c r="V43" s="80"/>
      <c r="W43" s="80"/>
      <c r="X43" s="80"/>
    </row>
    <row r="44" spans="1:24" x14ac:dyDescent="0.2">
      <c r="A44" s="50">
        <f t="shared" si="2"/>
        <v>0</v>
      </c>
      <c r="B44" s="51">
        <f t="shared" si="2"/>
        <v>0</v>
      </c>
      <c r="C44" s="52"/>
      <c r="D44" s="53"/>
      <c r="E44" s="53"/>
      <c r="F44" s="54"/>
      <c r="G44" s="52"/>
      <c r="H44" s="53"/>
      <c r="I44" s="53"/>
      <c r="J44" s="54"/>
      <c r="K44" s="52"/>
      <c r="L44" s="53"/>
      <c r="M44" s="53"/>
      <c r="N44" s="54"/>
      <c r="O44" s="87"/>
      <c r="P44" s="53"/>
      <c r="Q44" s="53"/>
      <c r="R44" s="89"/>
      <c r="S44" s="55" t="s">
        <v>297</v>
      </c>
      <c r="U44" s="3"/>
      <c r="V44" s="80"/>
      <c r="W44" s="80"/>
      <c r="X44" s="80"/>
    </row>
    <row r="45" spans="1:24" x14ac:dyDescent="0.2">
      <c r="A45" s="50">
        <f t="shared" si="2"/>
        <v>0</v>
      </c>
      <c r="B45" s="90">
        <f t="shared" si="2"/>
        <v>0</v>
      </c>
      <c r="C45" s="52"/>
      <c r="D45" s="53"/>
      <c r="E45" s="53"/>
      <c r="F45" s="54"/>
      <c r="G45" s="52"/>
      <c r="H45" s="53"/>
      <c r="I45" s="53"/>
      <c r="J45" s="54"/>
      <c r="K45" s="52"/>
      <c r="L45" s="53"/>
      <c r="M45" s="53"/>
      <c r="N45" s="54"/>
      <c r="O45" s="87"/>
      <c r="P45" s="53"/>
      <c r="Q45" s="53"/>
      <c r="R45" s="54"/>
      <c r="S45" s="55"/>
      <c r="U45" s="3"/>
      <c r="V45" s="80"/>
      <c r="W45" s="80"/>
      <c r="X45" s="80"/>
    </row>
    <row r="46" spans="1:24" x14ac:dyDescent="0.2">
      <c r="A46" s="50">
        <f t="shared" si="2"/>
        <v>0</v>
      </c>
      <c r="B46" s="51">
        <f t="shared" si="2"/>
        <v>0</v>
      </c>
      <c r="C46" s="52"/>
      <c r="D46" s="53"/>
      <c r="E46" s="53"/>
      <c r="F46" s="54"/>
      <c r="G46" s="52"/>
      <c r="H46" s="53"/>
      <c r="I46" s="53"/>
      <c r="J46" s="54"/>
      <c r="K46" s="52"/>
      <c r="L46" s="53"/>
      <c r="M46" s="53"/>
      <c r="N46" s="54"/>
      <c r="O46" s="87"/>
      <c r="P46" s="53"/>
      <c r="Q46" s="53"/>
      <c r="R46" s="54"/>
      <c r="S46" s="55"/>
      <c r="U46" s="3"/>
      <c r="V46" s="80"/>
      <c r="W46" s="80"/>
      <c r="X46" s="80"/>
    </row>
    <row r="47" spans="1:24" x14ac:dyDescent="0.2">
      <c r="A47" s="50">
        <f t="shared" ref="A47:B48" si="3">A19</f>
        <v>0</v>
      </c>
      <c r="B47" s="51">
        <f t="shared" si="3"/>
        <v>0</v>
      </c>
      <c r="C47" s="52"/>
      <c r="D47" s="53"/>
      <c r="E47" s="53"/>
      <c r="F47" s="54"/>
      <c r="G47" s="52"/>
      <c r="H47" s="53"/>
      <c r="I47" s="53"/>
      <c r="J47" s="54"/>
      <c r="K47" s="52"/>
      <c r="L47" s="53"/>
      <c r="M47" s="53"/>
      <c r="N47" s="54"/>
      <c r="O47" s="87"/>
      <c r="P47" s="53"/>
      <c r="Q47" s="53"/>
      <c r="R47" s="54"/>
      <c r="S47" s="55"/>
      <c r="U47" s="3"/>
      <c r="V47" s="80"/>
      <c r="W47" s="80"/>
      <c r="X47" s="80"/>
    </row>
    <row r="48" spans="1:24" x14ac:dyDescent="0.2">
      <c r="A48" s="50">
        <f t="shared" si="3"/>
        <v>0</v>
      </c>
      <c r="B48" s="51">
        <f t="shared" si="3"/>
        <v>0</v>
      </c>
      <c r="C48" s="52"/>
      <c r="D48" s="53"/>
      <c r="E48" s="53"/>
      <c r="F48" s="54"/>
      <c r="G48" s="52"/>
      <c r="H48" s="53"/>
      <c r="I48" s="53"/>
      <c r="J48" s="54"/>
      <c r="K48" s="52"/>
      <c r="L48" s="53"/>
      <c r="M48" s="53"/>
      <c r="N48" s="54"/>
      <c r="O48" s="87"/>
      <c r="P48" s="53"/>
      <c r="Q48" s="53"/>
      <c r="R48" s="54"/>
      <c r="S48" s="55"/>
      <c r="U48" s="3"/>
      <c r="V48" s="80"/>
      <c r="W48" s="80"/>
      <c r="X48" s="80"/>
    </row>
    <row r="49" spans="1:30" ht="13.5" thickBot="1" x14ac:dyDescent="0.25">
      <c r="A49" s="50"/>
      <c r="B49" s="56"/>
      <c r="C49" s="57"/>
      <c r="D49" s="58"/>
      <c r="E49" s="58"/>
      <c r="F49" s="59"/>
      <c r="G49" s="57"/>
      <c r="H49" s="58"/>
      <c r="I49" s="58"/>
      <c r="J49" s="59"/>
      <c r="K49" s="57"/>
      <c r="L49" s="58"/>
      <c r="M49" s="58"/>
      <c r="N49" s="59"/>
      <c r="O49" s="91"/>
      <c r="P49" s="58"/>
      <c r="Q49" s="58"/>
      <c r="R49" s="92"/>
      <c r="S49" s="55"/>
      <c r="U49" s="3"/>
      <c r="V49" s="80"/>
      <c r="W49" s="80"/>
      <c r="X49" s="80"/>
    </row>
    <row r="50" spans="1:30" x14ac:dyDescent="0.2">
      <c r="A50" s="1" t="s">
        <v>4</v>
      </c>
      <c r="B50" s="93" t="str">
        <f>B22</f>
        <v>Fonzie Medrano</v>
      </c>
      <c r="C50" s="61">
        <v>30</v>
      </c>
      <c r="D50" s="62">
        <v>12</v>
      </c>
      <c r="E50" s="62">
        <v>4</v>
      </c>
      <c r="F50" s="63">
        <v>15</v>
      </c>
      <c r="G50" s="61">
        <v>29</v>
      </c>
      <c r="H50" s="62">
        <v>11</v>
      </c>
      <c r="I50" s="62">
        <v>7</v>
      </c>
      <c r="J50" s="63">
        <v>16</v>
      </c>
      <c r="K50" s="61">
        <v>30</v>
      </c>
      <c r="L50" s="62">
        <v>12</v>
      </c>
      <c r="M50" s="62">
        <v>5</v>
      </c>
      <c r="N50" s="63">
        <v>13</v>
      </c>
      <c r="O50" s="61">
        <v>23</v>
      </c>
      <c r="P50" s="62">
        <v>5</v>
      </c>
      <c r="Q50" s="62">
        <v>5</v>
      </c>
      <c r="R50" s="94">
        <v>13</v>
      </c>
      <c r="S50" s="64"/>
      <c r="U50" s="80"/>
      <c r="V50" s="80"/>
      <c r="W50" s="80"/>
      <c r="X50" s="80"/>
    </row>
    <row r="51" spans="1:30" x14ac:dyDescent="0.2">
      <c r="A51" s="1"/>
      <c r="B51" s="95">
        <f>B23</f>
        <v>0</v>
      </c>
      <c r="C51" s="66"/>
      <c r="D51" s="67"/>
      <c r="E51" s="67"/>
      <c r="F51" s="68"/>
      <c r="G51" s="66"/>
      <c r="H51" s="67"/>
      <c r="I51" s="67"/>
      <c r="J51" s="68"/>
      <c r="K51" s="66"/>
      <c r="L51" s="67"/>
      <c r="M51" s="67"/>
      <c r="N51" s="68"/>
      <c r="O51" s="66"/>
      <c r="P51" s="67"/>
      <c r="Q51" s="67"/>
      <c r="R51" s="68"/>
      <c r="S51" s="64"/>
      <c r="U51" s="80"/>
      <c r="V51" s="80"/>
      <c r="W51" s="80"/>
      <c r="X51" s="80"/>
    </row>
    <row r="52" spans="1:30" x14ac:dyDescent="0.2">
      <c r="A52" s="1"/>
      <c r="B52" s="95">
        <f>B24</f>
        <v>0</v>
      </c>
      <c r="C52" s="66"/>
      <c r="D52" s="67"/>
      <c r="E52" s="67"/>
      <c r="F52" s="68"/>
      <c r="G52" s="66"/>
      <c r="H52" s="67"/>
      <c r="I52" s="67"/>
      <c r="J52" s="68"/>
      <c r="K52" s="66"/>
      <c r="L52" s="67"/>
      <c r="M52" s="67"/>
      <c r="N52" s="68"/>
      <c r="O52" s="66"/>
      <c r="P52" s="67"/>
      <c r="Q52" s="67"/>
      <c r="R52" s="68"/>
      <c r="S52" s="64"/>
      <c r="U52" s="80"/>
      <c r="V52" s="80"/>
      <c r="W52" s="80"/>
      <c r="X52" s="80"/>
    </row>
    <row r="53" spans="1:30" ht="13.5" thickBot="1" x14ac:dyDescent="0.25">
      <c r="A53" s="1"/>
      <c r="B53" s="95">
        <f>B25</f>
        <v>0</v>
      </c>
      <c r="C53" s="66"/>
      <c r="D53" s="67"/>
      <c r="E53" s="67"/>
      <c r="F53" s="68"/>
      <c r="G53" s="66"/>
      <c r="H53" s="67"/>
      <c r="I53" s="67"/>
      <c r="J53" s="68"/>
      <c r="K53" s="66"/>
      <c r="L53" s="67"/>
      <c r="M53" s="67"/>
      <c r="N53" s="68"/>
      <c r="O53" s="66"/>
      <c r="P53" s="67"/>
      <c r="Q53" s="67"/>
      <c r="R53" s="68"/>
      <c r="S53" s="64"/>
      <c r="U53" s="80"/>
      <c r="V53" s="80"/>
      <c r="W53" s="80"/>
      <c r="X53" s="80"/>
    </row>
    <row r="54" spans="1:30" ht="13.5" thickBot="1" x14ac:dyDescent="0.25">
      <c r="A54" s="1"/>
      <c r="B54" s="69" t="s">
        <v>304</v>
      </c>
      <c r="C54" s="70">
        <f t="shared" ref="C54:R54" si="4">SUM(C31:C48)</f>
        <v>30</v>
      </c>
      <c r="D54" s="70">
        <f t="shared" si="4"/>
        <v>12</v>
      </c>
      <c r="E54" s="70">
        <f t="shared" si="4"/>
        <v>4</v>
      </c>
      <c r="F54" s="70">
        <f t="shared" si="4"/>
        <v>15</v>
      </c>
      <c r="G54" s="70">
        <f t="shared" si="4"/>
        <v>29</v>
      </c>
      <c r="H54" s="70">
        <f t="shared" si="4"/>
        <v>11</v>
      </c>
      <c r="I54" s="70">
        <f t="shared" si="4"/>
        <v>7</v>
      </c>
      <c r="J54" s="70">
        <f t="shared" si="4"/>
        <v>16</v>
      </c>
      <c r="K54" s="70">
        <f t="shared" si="4"/>
        <v>30</v>
      </c>
      <c r="L54" s="70">
        <f t="shared" si="4"/>
        <v>12</v>
      </c>
      <c r="M54" s="70">
        <f t="shared" si="4"/>
        <v>5</v>
      </c>
      <c r="N54" s="70">
        <f t="shared" si="4"/>
        <v>13</v>
      </c>
      <c r="O54" s="70">
        <f t="shared" si="4"/>
        <v>23</v>
      </c>
      <c r="P54" s="70">
        <f t="shared" si="4"/>
        <v>5</v>
      </c>
      <c r="Q54" s="70">
        <f t="shared" si="4"/>
        <v>5</v>
      </c>
      <c r="R54" s="70">
        <f t="shared" si="4"/>
        <v>13</v>
      </c>
      <c r="S54" s="64"/>
      <c r="U54" s="80"/>
      <c r="V54" s="80"/>
      <c r="W54" s="80"/>
      <c r="X54" s="80"/>
    </row>
    <row r="55" spans="1:30" ht="13.5" thickBot="1" x14ac:dyDescent="0.25">
      <c r="A55" s="1"/>
      <c r="B55" s="69" t="s">
        <v>305</v>
      </c>
      <c r="C55" s="71">
        <f>SUM(O27,C54)</f>
        <v>131</v>
      </c>
      <c r="D55" s="71">
        <f>SUM(P27,D54)</f>
        <v>59</v>
      </c>
      <c r="E55" s="71">
        <f>SUM(Q27,E54)</f>
        <v>23</v>
      </c>
      <c r="F55" s="71">
        <f>SUM(R27,F54)</f>
        <v>38</v>
      </c>
      <c r="G55" s="71">
        <f t="shared" ref="G55:R55" si="5">SUM(C55,G54)</f>
        <v>160</v>
      </c>
      <c r="H55" s="71">
        <f t="shared" si="5"/>
        <v>70</v>
      </c>
      <c r="I55" s="71">
        <f t="shared" si="5"/>
        <v>30</v>
      </c>
      <c r="J55" s="71">
        <f t="shared" si="5"/>
        <v>54</v>
      </c>
      <c r="K55" s="71">
        <f t="shared" si="5"/>
        <v>190</v>
      </c>
      <c r="L55" s="71">
        <f t="shared" si="5"/>
        <v>82</v>
      </c>
      <c r="M55" s="71">
        <f t="shared" si="5"/>
        <v>35</v>
      </c>
      <c r="N55" s="71">
        <f t="shared" si="5"/>
        <v>67</v>
      </c>
      <c r="O55" s="72">
        <f t="shared" si="5"/>
        <v>213</v>
      </c>
      <c r="P55" s="71">
        <f t="shared" si="5"/>
        <v>87</v>
      </c>
      <c r="Q55" s="71">
        <f t="shared" si="5"/>
        <v>40</v>
      </c>
      <c r="R55" s="73">
        <f t="shared" si="5"/>
        <v>80</v>
      </c>
      <c r="S55" s="96"/>
      <c r="U55" s="80"/>
      <c r="V55" s="80"/>
      <c r="W55" s="80"/>
      <c r="X55" s="80"/>
    </row>
    <row r="56" spans="1:30" ht="13.5" thickBot="1" x14ac:dyDescent="0.25">
      <c r="A56" s="74"/>
      <c r="B56" s="75" t="s">
        <v>306</v>
      </c>
      <c r="C56" s="76"/>
      <c r="D56" s="77"/>
      <c r="E56" s="77"/>
      <c r="F56" s="77"/>
      <c r="G56" s="76"/>
      <c r="H56" s="77"/>
      <c r="I56" s="77"/>
      <c r="J56" s="77"/>
      <c r="K56" s="76"/>
      <c r="L56" s="77"/>
      <c r="M56" s="77"/>
      <c r="N56" s="77"/>
      <c r="O56" s="76"/>
      <c r="P56" s="77"/>
      <c r="Q56" s="77"/>
      <c r="R56" s="97"/>
      <c r="S56" s="98"/>
      <c r="V56" s="99" t="s">
        <v>307</v>
      </c>
    </row>
    <row r="57" spans="1:30" ht="13.5" thickBot="1" x14ac:dyDescent="0.25">
      <c r="A57" s="43" t="s">
        <v>289</v>
      </c>
      <c r="B57" s="69" t="s">
        <v>290</v>
      </c>
      <c r="C57" s="186"/>
      <c r="D57" s="187"/>
      <c r="E57" s="188"/>
      <c r="F57" s="100"/>
      <c r="G57" s="186"/>
      <c r="H57" s="187"/>
      <c r="I57" s="188"/>
      <c r="J57" s="100"/>
      <c r="K57" s="186"/>
      <c r="L57" s="187"/>
      <c r="M57" s="189"/>
      <c r="N57" s="101"/>
      <c r="O57" s="102" t="s">
        <v>308</v>
      </c>
      <c r="P57" s="103"/>
      <c r="Q57" s="45"/>
      <c r="R57" s="104">
        <f>SUM(F1,J1,N1,R1,F29,J29,N29,R29,F57,J57,N57)</f>
        <v>69</v>
      </c>
      <c r="S57" s="105" t="s">
        <v>309</v>
      </c>
    </row>
    <row r="58" spans="1:30" ht="13.5" thickBot="1" x14ac:dyDescent="0.25">
      <c r="A58" s="47" t="s">
        <v>291</v>
      </c>
      <c r="B58" s="44" t="s">
        <v>292</v>
      </c>
      <c r="C58" s="48" t="s">
        <v>0</v>
      </c>
      <c r="D58" s="48" t="s">
        <v>1</v>
      </c>
      <c r="E58" s="48" t="s">
        <v>2</v>
      </c>
      <c r="F58" s="48" t="s">
        <v>3</v>
      </c>
      <c r="G58" s="48" t="s">
        <v>0</v>
      </c>
      <c r="H58" s="48" t="s">
        <v>1</v>
      </c>
      <c r="I58" s="48" t="s">
        <v>2</v>
      </c>
      <c r="J58" s="48" t="s">
        <v>3</v>
      </c>
      <c r="K58" s="48" t="s">
        <v>0</v>
      </c>
      <c r="L58" s="48" t="s">
        <v>310</v>
      </c>
      <c r="M58" s="48" t="s">
        <v>2</v>
      </c>
      <c r="N58" s="48" t="s">
        <v>3</v>
      </c>
      <c r="O58" s="43" t="s">
        <v>0</v>
      </c>
      <c r="P58" s="43" t="s">
        <v>1</v>
      </c>
      <c r="Q58" s="43" t="s">
        <v>2</v>
      </c>
      <c r="R58" s="43" t="s">
        <v>3</v>
      </c>
      <c r="S58" s="106" t="s">
        <v>311</v>
      </c>
      <c r="U58" s="2" t="s">
        <v>312</v>
      </c>
      <c r="V58" s="67" t="s">
        <v>313</v>
      </c>
      <c r="W58" s="107" t="s">
        <v>3</v>
      </c>
      <c r="X58" s="107" t="s">
        <v>314</v>
      </c>
      <c r="Y58" s="107" t="s">
        <v>315</v>
      </c>
      <c r="Z58" s="107" t="s">
        <v>316</v>
      </c>
      <c r="AA58" s="107" t="s">
        <v>372</v>
      </c>
      <c r="AB58" s="107" t="s">
        <v>316</v>
      </c>
      <c r="AC58" s="107" t="s">
        <v>317</v>
      </c>
      <c r="AD58" s="108" t="s">
        <v>318</v>
      </c>
    </row>
    <row r="59" spans="1:30" ht="13.5" thickTop="1" x14ac:dyDescent="0.2">
      <c r="A59" s="50" t="str">
        <f t="shared" ref="A59:A76" si="6">A3</f>
        <v>18</v>
      </c>
      <c r="B59" s="51" t="str">
        <f t="shared" ref="B59:B76" si="7">B31</f>
        <v>Darryl Minor</v>
      </c>
      <c r="C59" s="52"/>
      <c r="D59" s="53"/>
      <c r="E59" s="53"/>
      <c r="F59" s="54"/>
      <c r="G59" s="52"/>
      <c r="H59" s="53"/>
      <c r="I59" s="53"/>
      <c r="J59" s="54"/>
      <c r="K59" s="52"/>
      <c r="L59" s="53"/>
      <c r="M59" s="53"/>
      <c r="N59" s="54"/>
      <c r="O59" s="109">
        <f>SUM(C3,G3,K3,O3,C31,G31,K31,O31,C59,G59,K59)</f>
        <v>36</v>
      </c>
      <c r="P59" s="110">
        <f>SUM(D3,H3,L3,P3,D31,H31,L31,P31,D59,H59,L59)</f>
        <v>20</v>
      </c>
      <c r="Q59" s="110">
        <f>SUM(E3,I3,M3,Q3,E31,I31,M31,Q31,E59,I59,M59)</f>
        <v>2</v>
      </c>
      <c r="R59" s="111">
        <f>SUM(F3,J3,N3,R3,F31,J31,N31,R31,F59,J59,N59)</f>
        <v>7</v>
      </c>
      <c r="S59" s="112">
        <f>IF(O59=0,0,AVERAGE(P59/O59))</f>
        <v>0.55555555555555558</v>
      </c>
      <c r="U59" s="3" t="s">
        <v>346</v>
      </c>
      <c r="V59" s="51" t="s">
        <v>155</v>
      </c>
      <c r="W59" s="113">
        <v>7</v>
      </c>
      <c r="X59" s="113">
        <v>7</v>
      </c>
      <c r="Y59" s="114">
        <v>0.55555555555555558</v>
      </c>
      <c r="Z59" s="114" t="s">
        <v>260</v>
      </c>
      <c r="AA59" s="114">
        <v>0.875</v>
      </c>
      <c r="AB59" s="114" t="s">
        <v>260</v>
      </c>
      <c r="AC59" s="113">
        <v>8</v>
      </c>
      <c r="AD59" s="115">
        <v>0.55555555555555558</v>
      </c>
    </row>
    <row r="60" spans="1:30" x14ac:dyDescent="0.2">
      <c r="A60" s="50" t="str">
        <f t="shared" si="6"/>
        <v>7</v>
      </c>
      <c r="B60" s="51" t="str">
        <f t="shared" si="7"/>
        <v>Angel Gallerse</v>
      </c>
      <c r="C60" s="52"/>
      <c r="D60" s="53"/>
      <c r="E60" s="53"/>
      <c r="F60" s="54"/>
      <c r="G60" s="52"/>
      <c r="H60" s="53"/>
      <c r="I60" s="53"/>
      <c r="J60" s="54"/>
      <c r="K60" s="52"/>
      <c r="L60" s="53"/>
      <c r="M60" s="53"/>
      <c r="N60" s="54"/>
      <c r="O60" s="66">
        <f t="shared" ref="O60:R75" si="8">SUM(C4,G4,K4,O4,C32,G32,K32,O32,C60,G60,K60)</f>
        <v>0</v>
      </c>
      <c r="P60" s="67">
        <f t="shared" si="8"/>
        <v>0</v>
      </c>
      <c r="Q60" s="67">
        <f t="shared" si="8"/>
        <v>0</v>
      </c>
      <c r="R60" s="68">
        <f t="shared" si="8"/>
        <v>0</v>
      </c>
      <c r="S60" s="116">
        <f t="shared" ref="S60:S76" si="9">IF(O60=0,0,AVERAGE(P60/O60))</f>
        <v>0</v>
      </c>
      <c r="U60" s="3" t="s">
        <v>302</v>
      </c>
      <c r="V60" s="51" t="s">
        <v>231</v>
      </c>
      <c r="W60" s="113">
        <v>0</v>
      </c>
      <c r="X60" s="113" t="s">
        <v>373</v>
      </c>
      <c r="Y60" s="114">
        <v>0</v>
      </c>
      <c r="Z60" s="114" t="s">
        <v>265</v>
      </c>
      <c r="AA60" s="114">
        <v>0</v>
      </c>
      <c r="AB60" s="114" t="s">
        <v>288</v>
      </c>
      <c r="AC60" s="113">
        <v>1</v>
      </c>
      <c r="AD60" s="115">
        <v>0</v>
      </c>
    </row>
    <row r="61" spans="1:30" x14ac:dyDescent="0.2">
      <c r="A61" s="50" t="str">
        <f t="shared" si="6"/>
        <v>10</v>
      </c>
      <c r="B61" s="51" t="str">
        <f t="shared" si="7"/>
        <v>Darnell Williams</v>
      </c>
      <c r="C61" s="52"/>
      <c r="D61" s="53"/>
      <c r="E61" s="53"/>
      <c r="F61" s="54"/>
      <c r="G61" s="52"/>
      <c r="H61" s="53"/>
      <c r="I61" s="53"/>
      <c r="J61" s="54"/>
      <c r="K61" s="52"/>
      <c r="L61" s="53"/>
      <c r="M61" s="53"/>
      <c r="N61" s="54"/>
      <c r="O61" s="66">
        <f t="shared" si="8"/>
        <v>33</v>
      </c>
      <c r="P61" s="67">
        <f t="shared" si="8"/>
        <v>13</v>
      </c>
      <c r="Q61" s="67">
        <f t="shared" si="8"/>
        <v>2</v>
      </c>
      <c r="R61" s="68">
        <f t="shared" si="8"/>
        <v>29</v>
      </c>
      <c r="S61" s="116">
        <f t="shared" si="9"/>
        <v>0.39393939393939392</v>
      </c>
      <c r="U61" s="3" t="s">
        <v>296</v>
      </c>
      <c r="V61" s="51" t="s">
        <v>46</v>
      </c>
      <c r="W61" s="113">
        <v>29</v>
      </c>
      <c r="X61" s="113">
        <v>29</v>
      </c>
      <c r="Y61" s="114">
        <v>0.39393939393939392</v>
      </c>
      <c r="Z61" s="114" t="s">
        <v>260</v>
      </c>
      <c r="AA61" s="114">
        <v>3.625</v>
      </c>
      <c r="AB61" s="114" t="s">
        <v>260</v>
      </c>
      <c r="AC61" s="113">
        <v>8</v>
      </c>
      <c r="AD61" s="115">
        <v>0.39393939393939392</v>
      </c>
    </row>
    <row r="62" spans="1:30" x14ac:dyDescent="0.2">
      <c r="A62" s="50" t="str">
        <f t="shared" si="6"/>
        <v>14</v>
      </c>
      <c r="B62" s="51" t="str">
        <f t="shared" si="7"/>
        <v>Seth Clark</v>
      </c>
      <c r="C62" s="52"/>
      <c r="D62" s="53"/>
      <c r="E62" s="53"/>
      <c r="F62" s="54"/>
      <c r="G62" s="52"/>
      <c r="H62" s="53"/>
      <c r="I62" s="53"/>
      <c r="J62" s="54"/>
      <c r="K62" s="52"/>
      <c r="L62" s="53"/>
      <c r="M62" s="53"/>
      <c r="N62" s="54"/>
      <c r="O62" s="66">
        <f t="shared" si="8"/>
        <v>19</v>
      </c>
      <c r="P62" s="67">
        <f t="shared" si="8"/>
        <v>9</v>
      </c>
      <c r="Q62" s="67">
        <f t="shared" si="8"/>
        <v>3</v>
      </c>
      <c r="R62" s="68">
        <f t="shared" si="8"/>
        <v>3</v>
      </c>
      <c r="S62" s="116">
        <f t="shared" si="9"/>
        <v>0.47368421052631576</v>
      </c>
      <c r="U62" s="3" t="s">
        <v>331</v>
      </c>
      <c r="V62" s="51" t="s">
        <v>30</v>
      </c>
      <c r="W62" s="113">
        <v>3</v>
      </c>
      <c r="X62" s="113">
        <v>3</v>
      </c>
      <c r="Y62" s="114">
        <v>0.47368421052631576</v>
      </c>
      <c r="Z62" s="114" t="s">
        <v>265</v>
      </c>
      <c r="AA62" s="114">
        <v>0.42857142857142855</v>
      </c>
      <c r="AB62" s="114" t="s">
        <v>260</v>
      </c>
      <c r="AC62" s="113">
        <v>7</v>
      </c>
      <c r="AD62" s="115">
        <v>0.45</v>
      </c>
    </row>
    <row r="63" spans="1:30" x14ac:dyDescent="0.2">
      <c r="A63" s="50" t="str">
        <f t="shared" si="6"/>
        <v>23</v>
      </c>
      <c r="B63" s="51" t="str">
        <f t="shared" si="7"/>
        <v>Joseph Fleeks</v>
      </c>
      <c r="C63" s="52"/>
      <c r="D63" s="53"/>
      <c r="E63" s="53"/>
      <c r="F63" s="54"/>
      <c r="G63" s="52"/>
      <c r="H63" s="53"/>
      <c r="I63" s="53"/>
      <c r="J63" s="54"/>
      <c r="K63" s="52"/>
      <c r="L63" s="53"/>
      <c r="M63" s="53"/>
      <c r="N63" s="54"/>
      <c r="O63" s="66">
        <f t="shared" si="8"/>
        <v>11</v>
      </c>
      <c r="P63" s="67">
        <f t="shared" si="8"/>
        <v>1</v>
      </c>
      <c r="Q63" s="67">
        <f t="shared" si="8"/>
        <v>5</v>
      </c>
      <c r="R63" s="68">
        <f t="shared" si="8"/>
        <v>1</v>
      </c>
      <c r="S63" s="116">
        <f t="shared" si="9"/>
        <v>9.0909090909090912E-2</v>
      </c>
      <c r="U63" s="3" t="s">
        <v>340</v>
      </c>
      <c r="V63" s="51" t="s">
        <v>98</v>
      </c>
      <c r="W63" s="113">
        <v>1</v>
      </c>
      <c r="X63" s="113">
        <v>1</v>
      </c>
      <c r="Y63" s="114">
        <v>9.0909090909090912E-2</v>
      </c>
      <c r="Z63" s="114" t="s">
        <v>265</v>
      </c>
      <c r="AA63" s="114">
        <v>0.33333333333333331</v>
      </c>
      <c r="AB63" s="114" t="s">
        <v>288</v>
      </c>
      <c r="AC63" s="113">
        <v>3</v>
      </c>
      <c r="AD63" s="115">
        <v>0.05</v>
      </c>
    </row>
    <row r="64" spans="1:30" x14ac:dyDescent="0.2">
      <c r="A64" s="50" t="str">
        <f t="shared" si="6"/>
        <v>12</v>
      </c>
      <c r="B64" s="51" t="str">
        <f t="shared" si="7"/>
        <v>Blake Boudreaux</v>
      </c>
      <c r="C64" s="52"/>
      <c r="D64" s="53"/>
      <c r="E64" s="53"/>
      <c r="F64" s="54"/>
      <c r="G64" s="52"/>
      <c r="H64" s="53"/>
      <c r="I64" s="53"/>
      <c r="J64" s="54"/>
      <c r="K64" s="52"/>
      <c r="L64" s="53"/>
      <c r="M64" s="53"/>
      <c r="N64" s="54"/>
      <c r="O64" s="66">
        <f t="shared" si="8"/>
        <v>4</v>
      </c>
      <c r="P64" s="67">
        <f t="shared" si="8"/>
        <v>1</v>
      </c>
      <c r="Q64" s="67">
        <f t="shared" si="8"/>
        <v>1</v>
      </c>
      <c r="R64" s="68">
        <f t="shared" si="8"/>
        <v>13</v>
      </c>
      <c r="S64" s="116">
        <f t="shared" si="9"/>
        <v>0.25</v>
      </c>
      <c r="U64" s="3" t="s">
        <v>333</v>
      </c>
      <c r="V64" s="51" t="s">
        <v>15</v>
      </c>
      <c r="W64" s="113">
        <v>13</v>
      </c>
      <c r="X64" s="113">
        <v>13</v>
      </c>
      <c r="Y64" s="114">
        <v>0.25</v>
      </c>
      <c r="Z64" s="114" t="s">
        <v>265</v>
      </c>
      <c r="AA64" s="114">
        <v>2.1666666666666665</v>
      </c>
      <c r="AB64" s="114" t="s">
        <v>260</v>
      </c>
      <c r="AC64" s="113">
        <v>6</v>
      </c>
      <c r="AD64" s="115">
        <v>0.05</v>
      </c>
    </row>
    <row r="65" spans="1:30" x14ac:dyDescent="0.2">
      <c r="A65" s="50" t="str">
        <f t="shared" si="6"/>
        <v>2</v>
      </c>
      <c r="B65" s="51" t="str">
        <f t="shared" si="7"/>
        <v>Jason Walters</v>
      </c>
      <c r="C65" s="52"/>
      <c r="D65" s="53"/>
      <c r="E65" s="53"/>
      <c r="F65" s="54"/>
      <c r="G65" s="52"/>
      <c r="H65" s="53"/>
      <c r="I65" s="53"/>
      <c r="J65" s="54"/>
      <c r="K65" s="52"/>
      <c r="L65" s="53"/>
      <c r="M65" s="53"/>
      <c r="N65" s="54"/>
      <c r="O65" s="66">
        <f t="shared" si="8"/>
        <v>35</v>
      </c>
      <c r="P65" s="67">
        <f t="shared" si="8"/>
        <v>10</v>
      </c>
      <c r="Q65" s="67">
        <f t="shared" si="8"/>
        <v>4</v>
      </c>
      <c r="R65" s="68">
        <f t="shared" si="8"/>
        <v>18</v>
      </c>
      <c r="S65" s="116">
        <f t="shared" si="9"/>
        <v>0.2857142857142857</v>
      </c>
      <c r="U65" s="3" t="s">
        <v>298</v>
      </c>
      <c r="V65" s="51" t="s">
        <v>103</v>
      </c>
      <c r="W65" s="113">
        <v>18</v>
      </c>
      <c r="X65" s="113">
        <v>18</v>
      </c>
      <c r="Y65" s="114">
        <v>0.2857142857142857</v>
      </c>
      <c r="Z65" s="114" t="s">
        <v>260</v>
      </c>
      <c r="AA65" s="114">
        <v>2.25</v>
      </c>
      <c r="AB65" s="114" t="s">
        <v>260</v>
      </c>
      <c r="AC65" s="113">
        <v>8</v>
      </c>
      <c r="AD65" s="115">
        <v>0.2857142857142857</v>
      </c>
    </row>
    <row r="66" spans="1:30" x14ac:dyDescent="0.2">
      <c r="A66" s="50" t="str">
        <f t="shared" si="6"/>
        <v>4</v>
      </c>
      <c r="B66" s="51" t="str">
        <f t="shared" si="7"/>
        <v>Jacory Wiley</v>
      </c>
      <c r="C66" s="52"/>
      <c r="D66" s="53"/>
      <c r="E66" s="53"/>
      <c r="F66" s="54"/>
      <c r="G66" s="52"/>
      <c r="H66" s="53"/>
      <c r="I66" s="53"/>
      <c r="J66" s="54"/>
      <c r="K66" s="52"/>
      <c r="L66" s="53"/>
      <c r="M66" s="53"/>
      <c r="N66" s="54"/>
      <c r="O66" s="66">
        <f t="shared" si="8"/>
        <v>25</v>
      </c>
      <c r="P66" s="67">
        <f t="shared" si="8"/>
        <v>6</v>
      </c>
      <c r="Q66" s="67">
        <f t="shared" si="8"/>
        <v>15</v>
      </c>
      <c r="R66" s="68">
        <f t="shared" si="8"/>
        <v>0</v>
      </c>
      <c r="S66" s="116">
        <f t="shared" si="9"/>
        <v>0.24</v>
      </c>
      <c r="U66" s="3" t="s">
        <v>301</v>
      </c>
      <c r="V66" s="51" t="s">
        <v>74</v>
      </c>
      <c r="W66" s="113">
        <v>0</v>
      </c>
      <c r="X66" s="113" t="s">
        <v>373</v>
      </c>
      <c r="Y66" s="114">
        <v>0.24</v>
      </c>
      <c r="Z66" s="114" t="s">
        <v>260</v>
      </c>
      <c r="AA66" s="114">
        <v>0</v>
      </c>
      <c r="AB66" s="114" t="s">
        <v>260</v>
      </c>
      <c r="AC66" s="113">
        <v>8</v>
      </c>
      <c r="AD66" s="115">
        <v>0.24</v>
      </c>
    </row>
    <row r="67" spans="1:30" x14ac:dyDescent="0.2">
      <c r="A67" s="50" t="str">
        <f t="shared" si="6"/>
        <v>11</v>
      </c>
      <c r="B67" s="51" t="str">
        <f t="shared" si="7"/>
        <v>Joe Walters</v>
      </c>
      <c r="C67" s="52"/>
      <c r="D67" s="53"/>
      <c r="E67" s="53"/>
      <c r="F67" s="54"/>
      <c r="G67" s="52"/>
      <c r="H67" s="53"/>
      <c r="I67" s="53"/>
      <c r="J67" s="54"/>
      <c r="K67" s="52"/>
      <c r="L67" s="53"/>
      <c r="M67" s="53"/>
      <c r="N67" s="54"/>
      <c r="O67" s="66">
        <f t="shared" si="8"/>
        <v>4</v>
      </c>
      <c r="P67" s="67">
        <f t="shared" si="8"/>
        <v>3</v>
      </c>
      <c r="Q67" s="67">
        <f t="shared" si="8"/>
        <v>1</v>
      </c>
      <c r="R67" s="68">
        <f t="shared" si="8"/>
        <v>0</v>
      </c>
      <c r="S67" s="116">
        <f t="shared" si="9"/>
        <v>0.75</v>
      </c>
      <c r="U67" s="3" t="s">
        <v>299</v>
      </c>
      <c r="V67" s="51" t="s">
        <v>202</v>
      </c>
      <c r="W67" s="113">
        <v>0</v>
      </c>
      <c r="X67" s="113" t="s">
        <v>373</v>
      </c>
      <c r="Y67" s="114">
        <v>0.75</v>
      </c>
      <c r="Z67" s="114" t="s">
        <v>265</v>
      </c>
      <c r="AA67" s="114">
        <v>0</v>
      </c>
      <c r="AB67" s="114" t="s">
        <v>288</v>
      </c>
      <c r="AC67" s="113">
        <v>1</v>
      </c>
      <c r="AD67" s="115">
        <v>0.15</v>
      </c>
    </row>
    <row r="68" spans="1:30" x14ac:dyDescent="0.2">
      <c r="A68" s="50" t="str">
        <f t="shared" si="6"/>
        <v>7</v>
      </c>
      <c r="B68" s="51" t="str">
        <f t="shared" si="7"/>
        <v>Jamelle Hodges</v>
      </c>
      <c r="C68" s="52"/>
      <c r="D68" s="53"/>
      <c r="E68" s="53"/>
      <c r="F68" s="54"/>
      <c r="G68" s="52"/>
      <c r="H68" s="53"/>
      <c r="I68" s="53"/>
      <c r="J68" s="54"/>
      <c r="K68" s="52"/>
      <c r="L68" s="53"/>
      <c r="M68" s="53"/>
      <c r="N68" s="54"/>
      <c r="O68" s="66">
        <f t="shared" si="8"/>
        <v>18</v>
      </c>
      <c r="P68" s="67">
        <f t="shared" si="8"/>
        <v>3</v>
      </c>
      <c r="Q68" s="67">
        <f t="shared" si="8"/>
        <v>5</v>
      </c>
      <c r="R68" s="68">
        <f t="shared" si="8"/>
        <v>2</v>
      </c>
      <c r="S68" s="116">
        <f t="shared" si="9"/>
        <v>0.16666666666666666</v>
      </c>
      <c r="U68" s="3" t="s">
        <v>302</v>
      </c>
      <c r="V68" s="51" t="s">
        <v>223</v>
      </c>
      <c r="W68" s="113">
        <v>2</v>
      </c>
      <c r="X68" s="113">
        <v>2</v>
      </c>
      <c r="Y68" s="114">
        <v>0.16666666666666666</v>
      </c>
      <c r="Z68" s="114" t="s">
        <v>265</v>
      </c>
      <c r="AA68" s="114">
        <v>0.2857142857142857</v>
      </c>
      <c r="AB68" s="114" t="s">
        <v>260</v>
      </c>
      <c r="AC68" s="113">
        <v>7</v>
      </c>
      <c r="AD68" s="115">
        <v>0.15</v>
      </c>
    </row>
    <row r="69" spans="1:30" x14ac:dyDescent="0.2">
      <c r="A69" s="50" t="str">
        <f t="shared" si="6"/>
        <v>5</v>
      </c>
      <c r="B69" s="51" t="str">
        <f t="shared" si="7"/>
        <v>Tanner Gers</v>
      </c>
      <c r="C69" s="52"/>
      <c r="D69" s="53"/>
      <c r="E69" s="53"/>
      <c r="F69" s="54"/>
      <c r="G69" s="52"/>
      <c r="H69" s="53"/>
      <c r="I69" s="53"/>
      <c r="J69" s="54"/>
      <c r="K69" s="52"/>
      <c r="L69" s="53"/>
      <c r="M69" s="53"/>
      <c r="N69" s="54"/>
      <c r="O69" s="66">
        <f t="shared" si="8"/>
        <v>28</v>
      </c>
      <c r="P69" s="67">
        <f t="shared" si="8"/>
        <v>21</v>
      </c>
      <c r="Q69" s="67">
        <f t="shared" si="8"/>
        <v>2</v>
      </c>
      <c r="R69" s="68">
        <f t="shared" si="8"/>
        <v>7</v>
      </c>
      <c r="S69" s="116">
        <f t="shared" si="9"/>
        <v>0.75</v>
      </c>
      <c r="U69" s="3" t="s">
        <v>303</v>
      </c>
      <c r="V69" s="51" t="s">
        <v>124</v>
      </c>
      <c r="W69" s="113">
        <v>7</v>
      </c>
      <c r="X69" s="113">
        <v>7</v>
      </c>
      <c r="Y69" s="114">
        <v>0.75</v>
      </c>
      <c r="Z69" s="114" t="s">
        <v>260</v>
      </c>
      <c r="AA69" s="114">
        <v>1.1666666666666667</v>
      </c>
      <c r="AB69" s="114" t="s">
        <v>260</v>
      </c>
      <c r="AC69" s="113">
        <v>6</v>
      </c>
      <c r="AD69" s="115">
        <v>0.75</v>
      </c>
    </row>
    <row r="70" spans="1:30" x14ac:dyDescent="0.2">
      <c r="A70" s="50">
        <f t="shared" si="6"/>
        <v>0</v>
      </c>
      <c r="B70" s="51">
        <f t="shared" si="7"/>
        <v>0</v>
      </c>
      <c r="C70" s="52"/>
      <c r="D70" s="53"/>
      <c r="E70" s="53"/>
      <c r="F70" s="54"/>
      <c r="G70" s="52"/>
      <c r="H70" s="53"/>
      <c r="I70" s="53"/>
      <c r="J70" s="54"/>
      <c r="K70" s="52"/>
      <c r="L70" s="53"/>
      <c r="M70" s="53"/>
      <c r="N70" s="54"/>
      <c r="O70" s="117">
        <f t="shared" si="8"/>
        <v>0</v>
      </c>
      <c r="P70" s="118">
        <f t="shared" si="8"/>
        <v>0</v>
      </c>
      <c r="Q70" s="118">
        <f t="shared" si="8"/>
        <v>0</v>
      </c>
      <c r="R70" s="119">
        <f t="shared" si="8"/>
        <v>0</v>
      </c>
      <c r="S70" s="116">
        <f t="shared" si="9"/>
        <v>0</v>
      </c>
      <c r="U70" s="3">
        <v>0</v>
      </c>
      <c r="V70" s="51">
        <v>0</v>
      </c>
      <c r="W70" s="113">
        <v>0</v>
      </c>
      <c r="X70" s="113" t="s">
        <v>373</v>
      </c>
      <c r="Y70" s="114">
        <v>0</v>
      </c>
      <c r="Z70" s="114" t="s">
        <v>265</v>
      </c>
      <c r="AA70" s="114">
        <v>0</v>
      </c>
      <c r="AB70" s="114" t="s">
        <v>288</v>
      </c>
      <c r="AC70" s="113">
        <v>0</v>
      </c>
      <c r="AD70" s="115">
        <v>0</v>
      </c>
    </row>
    <row r="71" spans="1:30" x14ac:dyDescent="0.2">
      <c r="A71" s="50">
        <f t="shared" si="6"/>
        <v>0</v>
      </c>
      <c r="B71" s="51">
        <f t="shared" si="7"/>
        <v>0</v>
      </c>
      <c r="C71" s="52"/>
      <c r="D71" s="53"/>
      <c r="E71" s="53"/>
      <c r="F71" s="54"/>
      <c r="G71" s="52"/>
      <c r="H71" s="53"/>
      <c r="I71" s="53"/>
      <c r="J71" s="54"/>
      <c r="K71" s="52"/>
      <c r="L71" s="53"/>
      <c r="M71" s="53"/>
      <c r="N71" s="89"/>
      <c r="O71" s="66">
        <f t="shared" si="8"/>
        <v>0</v>
      </c>
      <c r="P71" s="67">
        <f t="shared" si="8"/>
        <v>0</v>
      </c>
      <c r="Q71" s="67">
        <f t="shared" si="8"/>
        <v>0</v>
      </c>
      <c r="R71" s="68">
        <f t="shared" si="8"/>
        <v>0</v>
      </c>
      <c r="S71" s="116">
        <f t="shared" si="9"/>
        <v>0</v>
      </c>
      <c r="U71" s="3">
        <v>0</v>
      </c>
      <c r="V71" s="51">
        <v>0</v>
      </c>
      <c r="W71" s="113">
        <v>0</v>
      </c>
      <c r="X71" s="113" t="s">
        <v>373</v>
      </c>
      <c r="Y71" s="114">
        <v>0</v>
      </c>
      <c r="Z71" s="114" t="s">
        <v>265</v>
      </c>
      <c r="AA71" s="114">
        <v>0</v>
      </c>
      <c r="AB71" s="114" t="s">
        <v>288</v>
      </c>
      <c r="AC71" s="113">
        <v>0</v>
      </c>
      <c r="AD71" s="115">
        <v>0</v>
      </c>
    </row>
    <row r="72" spans="1:30" x14ac:dyDescent="0.2">
      <c r="A72" s="50">
        <f t="shared" si="6"/>
        <v>0</v>
      </c>
      <c r="B72" s="51">
        <f t="shared" si="7"/>
        <v>0</v>
      </c>
      <c r="C72" s="52"/>
      <c r="D72" s="53"/>
      <c r="E72" s="53"/>
      <c r="F72" s="54"/>
      <c r="G72" s="52"/>
      <c r="H72" s="53"/>
      <c r="I72" s="53"/>
      <c r="J72" s="54"/>
      <c r="K72" s="52"/>
      <c r="L72" s="53"/>
      <c r="M72" s="53"/>
      <c r="N72" s="89"/>
      <c r="O72" s="66">
        <f t="shared" si="8"/>
        <v>0</v>
      </c>
      <c r="P72" s="67">
        <f t="shared" si="8"/>
        <v>0</v>
      </c>
      <c r="Q72" s="67">
        <f t="shared" si="8"/>
        <v>0</v>
      </c>
      <c r="R72" s="68">
        <f t="shared" si="8"/>
        <v>0</v>
      </c>
      <c r="S72" s="116">
        <f t="shared" si="9"/>
        <v>0</v>
      </c>
      <c r="U72" s="3">
        <v>0</v>
      </c>
      <c r="V72" s="51">
        <v>0</v>
      </c>
      <c r="W72" s="113">
        <v>0</v>
      </c>
      <c r="X72" s="113" t="s">
        <v>373</v>
      </c>
      <c r="Y72" s="114">
        <v>0</v>
      </c>
      <c r="Z72" s="114" t="s">
        <v>265</v>
      </c>
      <c r="AA72" s="114">
        <v>0</v>
      </c>
      <c r="AB72" s="114" t="s">
        <v>288</v>
      </c>
      <c r="AC72" s="113">
        <v>0</v>
      </c>
      <c r="AD72" s="115">
        <v>0</v>
      </c>
    </row>
    <row r="73" spans="1:30" x14ac:dyDescent="0.2">
      <c r="A73" s="50">
        <f t="shared" si="6"/>
        <v>0</v>
      </c>
      <c r="B73" s="51">
        <f t="shared" si="7"/>
        <v>0</v>
      </c>
      <c r="C73" s="52"/>
      <c r="D73" s="53"/>
      <c r="E73" s="53"/>
      <c r="F73" s="54"/>
      <c r="G73" s="52"/>
      <c r="H73" s="53"/>
      <c r="I73" s="53"/>
      <c r="J73" s="54"/>
      <c r="K73" s="52"/>
      <c r="L73" s="53"/>
      <c r="M73" s="53"/>
      <c r="N73" s="54"/>
      <c r="O73" s="66">
        <f t="shared" si="8"/>
        <v>0</v>
      </c>
      <c r="P73" s="67">
        <f t="shared" si="8"/>
        <v>0</v>
      </c>
      <c r="Q73" s="67">
        <f t="shared" si="8"/>
        <v>0</v>
      </c>
      <c r="R73" s="68">
        <f t="shared" si="8"/>
        <v>0</v>
      </c>
      <c r="S73" s="116">
        <f t="shared" si="9"/>
        <v>0</v>
      </c>
      <c r="U73" s="3">
        <v>0</v>
      </c>
      <c r="V73" s="51">
        <v>0</v>
      </c>
      <c r="W73" s="113">
        <v>0</v>
      </c>
      <c r="X73" s="113" t="s">
        <v>373</v>
      </c>
      <c r="Y73" s="114">
        <v>0</v>
      </c>
      <c r="Z73" s="114" t="s">
        <v>265</v>
      </c>
      <c r="AA73" s="114">
        <v>0</v>
      </c>
      <c r="AB73" s="114" t="s">
        <v>288</v>
      </c>
      <c r="AC73" s="113">
        <v>0</v>
      </c>
      <c r="AD73" s="115">
        <v>0</v>
      </c>
    </row>
    <row r="74" spans="1:30" x14ac:dyDescent="0.2">
      <c r="A74" s="50">
        <f t="shared" si="6"/>
        <v>0</v>
      </c>
      <c r="B74" s="51">
        <f t="shared" si="7"/>
        <v>0</v>
      </c>
      <c r="C74" s="120"/>
      <c r="D74" s="121"/>
      <c r="E74" s="121"/>
      <c r="F74" s="122"/>
      <c r="G74" s="120"/>
      <c r="H74" s="121"/>
      <c r="I74" s="121"/>
      <c r="J74" s="122"/>
      <c r="K74" s="120"/>
      <c r="L74" s="121"/>
      <c r="M74" s="121"/>
      <c r="N74" s="122"/>
      <c r="O74" s="66">
        <f t="shared" si="8"/>
        <v>0</v>
      </c>
      <c r="P74" s="67">
        <f t="shared" si="8"/>
        <v>0</v>
      </c>
      <c r="Q74" s="67">
        <f t="shared" si="8"/>
        <v>0</v>
      </c>
      <c r="R74" s="68">
        <f t="shared" si="8"/>
        <v>0</v>
      </c>
      <c r="S74" s="116">
        <f t="shared" si="9"/>
        <v>0</v>
      </c>
      <c r="U74" s="3">
        <v>0</v>
      </c>
      <c r="V74" s="51">
        <v>0</v>
      </c>
      <c r="W74" s="113">
        <v>0</v>
      </c>
      <c r="X74" s="113" t="s">
        <v>373</v>
      </c>
      <c r="Y74" s="114">
        <v>0</v>
      </c>
      <c r="Z74" s="114" t="s">
        <v>265</v>
      </c>
      <c r="AA74" s="114">
        <v>0</v>
      </c>
      <c r="AB74" s="114" t="s">
        <v>288</v>
      </c>
      <c r="AC74" s="113">
        <v>0</v>
      </c>
      <c r="AD74" s="115">
        <v>0</v>
      </c>
    </row>
    <row r="75" spans="1:30" x14ac:dyDescent="0.2">
      <c r="A75" s="50">
        <f t="shared" si="6"/>
        <v>0</v>
      </c>
      <c r="B75" s="51">
        <f t="shared" si="7"/>
        <v>0</v>
      </c>
      <c r="C75" s="52"/>
      <c r="D75" s="53"/>
      <c r="E75" s="53"/>
      <c r="F75" s="54"/>
      <c r="G75" s="52"/>
      <c r="H75" s="53"/>
      <c r="I75" s="53"/>
      <c r="J75" s="54"/>
      <c r="K75" s="52"/>
      <c r="L75" s="53"/>
      <c r="M75" s="53"/>
      <c r="N75" s="89"/>
      <c r="O75" s="66">
        <f t="shared" si="8"/>
        <v>0</v>
      </c>
      <c r="P75" s="67">
        <f t="shared" si="8"/>
        <v>0</v>
      </c>
      <c r="Q75" s="67">
        <f t="shared" si="8"/>
        <v>0</v>
      </c>
      <c r="R75" s="68">
        <f t="shared" si="8"/>
        <v>0</v>
      </c>
      <c r="S75" s="116">
        <f t="shared" si="9"/>
        <v>0</v>
      </c>
      <c r="U75" s="3">
        <v>0</v>
      </c>
      <c r="V75" s="51">
        <v>0</v>
      </c>
      <c r="W75" s="113">
        <v>0</v>
      </c>
      <c r="X75" s="113" t="s">
        <v>373</v>
      </c>
      <c r="Y75" s="114">
        <v>0</v>
      </c>
      <c r="Z75" s="114" t="s">
        <v>265</v>
      </c>
      <c r="AA75" s="114">
        <v>0</v>
      </c>
      <c r="AB75" s="114" t="s">
        <v>288</v>
      </c>
      <c r="AC75" s="113">
        <v>0</v>
      </c>
      <c r="AD75" s="115">
        <v>0</v>
      </c>
    </row>
    <row r="76" spans="1:30" x14ac:dyDescent="0.2">
      <c r="A76" s="50">
        <f t="shared" si="6"/>
        <v>0</v>
      </c>
      <c r="B76" s="51">
        <f t="shared" si="7"/>
        <v>0</v>
      </c>
      <c r="C76" s="52"/>
      <c r="D76" s="53"/>
      <c r="E76" s="53"/>
      <c r="F76" s="54"/>
      <c r="G76" s="52"/>
      <c r="H76" s="53"/>
      <c r="I76" s="53"/>
      <c r="J76" s="54"/>
      <c r="K76" s="52"/>
      <c r="L76" s="53"/>
      <c r="M76" s="53"/>
      <c r="N76" s="89"/>
      <c r="O76" s="66">
        <f t="shared" ref="O76:R76" si="10">SUM(C20,G20,K20,O20,C48,G48,K48,O48,C76,G76,K76)</f>
        <v>0</v>
      </c>
      <c r="P76" s="67">
        <f t="shared" si="10"/>
        <v>0</v>
      </c>
      <c r="Q76" s="67">
        <f t="shared" si="10"/>
        <v>0</v>
      </c>
      <c r="R76" s="68">
        <f t="shared" si="10"/>
        <v>0</v>
      </c>
      <c r="S76" s="116">
        <f t="shared" si="9"/>
        <v>0</v>
      </c>
      <c r="U76" s="3">
        <v>0</v>
      </c>
      <c r="V76" s="51">
        <v>0</v>
      </c>
      <c r="W76" s="113">
        <v>0</v>
      </c>
      <c r="X76" s="113" t="s">
        <v>373</v>
      </c>
      <c r="Y76" s="114">
        <v>0</v>
      </c>
      <c r="Z76" s="114" t="s">
        <v>265</v>
      </c>
      <c r="AA76" s="114">
        <v>0</v>
      </c>
      <c r="AB76" s="114" t="s">
        <v>288</v>
      </c>
      <c r="AC76" s="113">
        <v>0</v>
      </c>
      <c r="AD76" s="115">
        <v>0</v>
      </c>
    </row>
    <row r="77" spans="1:30" ht="13.5" thickBot="1" x14ac:dyDescent="0.25">
      <c r="A77" s="50"/>
      <c r="B77" s="56"/>
      <c r="C77" s="57"/>
      <c r="D77" s="58"/>
      <c r="E77" s="58"/>
      <c r="F77" s="59"/>
      <c r="G77" s="57"/>
      <c r="H77" s="58"/>
      <c r="I77" s="58"/>
      <c r="J77" s="59"/>
      <c r="K77" s="57"/>
      <c r="L77" s="58"/>
      <c r="M77" s="58"/>
      <c r="N77" s="92"/>
      <c r="O77" s="123"/>
      <c r="P77" s="124"/>
      <c r="Q77" s="124"/>
      <c r="R77" s="125"/>
      <c r="S77" s="126"/>
      <c r="V77" s="127"/>
      <c r="W77" s="128"/>
      <c r="X77" s="128"/>
      <c r="Y77" s="129"/>
      <c r="Z77" s="129"/>
      <c r="AA77" s="129"/>
      <c r="AB77" s="129"/>
      <c r="AC77" s="130"/>
    </row>
    <row r="78" spans="1:30" x14ac:dyDescent="0.2">
      <c r="A78" s="1" t="s">
        <v>4</v>
      </c>
      <c r="B78" s="131" t="str">
        <f>B50</f>
        <v>Fonzie Medrano</v>
      </c>
      <c r="C78" s="61"/>
      <c r="D78" s="62"/>
      <c r="E78" s="62"/>
      <c r="F78" s="63"/>
      <c r="G78" s="132"/>
      <c r="H78" s="133"/>
      <c r="I78" s="133"/>
      <c r="J78" s="134"/>
      <c r="K78" s="132"/>
      <c r="L78" s="133"/>
      <c r="M78" s="133"/>
      <c r="N78" s="134"/>
      <c r="O78" s="73">
        <f t="shared" ref="O78:Q81" si="11">SUM(C22,G22,K22,O22,C50,G50,K50,O50,C78,G78,K78)</f>
        <v>213</v>
      </c>
      <c r="P78" s="62">
        <f t="shared" si="11"/>
        <v>87</v>
      </c>
      <c r="Q78" s="135">
        <f t="shared" si="11"/>
        <v>40</v>
      </c>
      <c r="R78" s="136"/>
      <c r="S78" s="137">
        <f>SUM(Q78/O78)</f>
        <v>0.18779342723004694</v>
      </c>
      <c r="T78" s="42"/>
      <c r="V78" s="67" t="s">
        <v>319</v>
      </c>
      <c r="W78" s="113">
        <v>80</v>
      </c>
      <c r="X78" s="113">
        <v>80</v>
      </c>
      <c r="Y78" s="130"/>
      <c r="Z78" s="130"/>
      <c r="AA78" s="130"/>
      <c r="AB78" s="130"/>
      <c r="AC78" s="39"/>
    </row>
    <row r="79" spans="1:30" x14ac:dyDescent="0.2">
      <c r="A79" s="28"/>
      <c r="B79" s="138">
        <f>B51</f>
        <v>0</v>
      </c>
      <c r="C79" s="52"/>
      <c r="D79" s="53"/>
      <c r="E79" s="53"/>
      <c r="F79" s="54"/>
      <c r="G79" s="52"/>
      <c r="H79" s="53"/>
      <c r="I79" s="53"/>
      <c r="J79" s="54"/>
      <c r="K79" s="52"/>
      <c r="L79" s="53"/>
      <c r="M79" s="53"/>
      <c r="N79" s="54"/>
      <c r="O79" s="66">
        <f t="shared" si="11"/>
        <v>0</v>
      </c>
      <c r="P79" s="67">
        <f t="shared" si="11"/>
        <v>0</v>
      </c>
      <c r="Q79" s="67">
        <f t="shared" si="11"/>
        <v>0</v>
      </c>
      <c r="R79" s="68"/>
      <c r="S79" s="139" t="e">
        <f>SUM(Q79/O79)</f>
        <v>#DIV/0!</v>
      </c>
      <c r="V79" s="40" t="s">
        <v>320</v>
      </c>
      <c r="W79" s="39"/>
      <c r="X79" s="39"/>
      <c r="Y79" s="140">
        <v>0.75</v>
      </c>
      <c r="Z79" s="140"/>
      <c r="AA79" s="140">
        <v>3.625</v>
      </c>
      <c r="AB79" s="140"/>
      <c r="AC79" s="39"/>
    </row>
    <row r="80" spans="1:30" x14ac:dyDescent="0.2">
      <c r="A80" s="28"/>
      <c r="B80" s="138">
        <f>B52</f>
        <v>0</v>
      </c>
      <c r="C80" s="52"/>
      <c r="D80" s="53"/>
      <c r="E80" s="53"/>
      <c r="F80" s="54"/>
      <c r="G80" s="52"/>
      <c r="H80" s="53"/>
      <c r="I80" s="53"/>
      <c r="J80" s="54"/>
      <c r="K80" s="52"/>
      <c r="L80" s="53"/>
      <c r="M80" s="53"/>
      <c r="N80" s="54"/>
      <c r="O80" s="66">
        <f t="shared" si="11"/>
        <v>0</v>
      </c>
      <c r="P80" s="67">
        <f t="shared" si="11"/>
        <v>0</v>
      </c>
      <c r="Q80" s="67">
        <f t="shared" si="11"/>
        <v>0</v>
      </c>
      <c r="R80" s="68"/>
      <c r="S80" s="139" t="e">
        <f>SUM(Q80/O80)</f>
        <v>#DIV/0!</v>
      </c>
      <c r="V80" s="40"/>
      <c r="W80" s="39"/>
      <c r="X80" s="39"/>
      <c r="Y80" s="140"/>
      <c r="Z80" s="140"/>
      <c r="AA80" s="140"/>
      <c r="AB80" s="140"/>
      <c r="AC80" s="39"/>
    </row>
    <row r="81" spans="1:29" ht="13.5" thickBot="1" x14ac:dyDescent="0.25">
      <c r="A81" s="28"/>
      <c r="B81" s="138">
        <f>B53</f>
        <v>0</v>
      </c>
      <c r="C81" s="141"/>
      <c r="D81" s="142"/>
      <c r="E81" s="142"/>
      <c r="F81" s="143"/>
      <c r="G81" s="141"/>
      <c r="H81" s="142"/>
      <c r="I81" s="142"/>
      <c r="J81" s="143"/>
      <c r="K81" s="141"/>
      <c r="L81" s="142"/>
      <c r="M81" s="142"/>
      <c r="N81" s="143"/>
      <c r="O81" s="144">
        <f t="shared" si="11"/>
        <v>0</v>
      </c>
      <c r="P81" s="145">
        <f t="shared" si="11"/>
        <v>0</v>
      </c>
      <c r="Q81" s="145">
        <f t="shared" si="11"/>
        <v>0</v>
      </c>
      <c r="R81" s="146"/>
      <c r="S81" s="147" t="e">
        <f>SUM(Q81/O81)</f>
        <v>#DIV/0!</v>
      </c>
      <c r="V81" s="40"/>
      <c r="W81" s="39"/>
      <c r="X81" s="39"/>
      <c r="Y81" s="140"/>
      <c r="Z81" s="140"/>
      <c r="AA81" s="140"/>
      <c r="AB81" s="140"/>
      <c r="AC81" s="39"/>
    </row>
    <row r="82" spans="1:29" ht="13.5" thickBot="1" x14ac:dyDescent="0.25">
      <c r="A82" s="1"/>
      <c r="B82" s="69" t="s">
        <v>304</v>
      </c>
      <c r="C82" s="70">
        <f t="shared" ref="C82:R82" si="12">SUM(C59:C76)</f>
        <v>0</v>
      </c>
      <c r="D82" s="70">
        <f t="shared" si="12"/>
        <v>0</v>
      </c>
      <c r="E82" s="70">
        <f t="shared" si="12"/>
        <v>0</v>
      </c>
      <c r="F82" s="70">
        <f t="shared" si="12"/>
        <v>0</v>
      </c>
      <c r="G82" s="70">
        <f t="shared" si="12"/>
        <v>0</v>
      </c>
      <c r="H82" s="70">
        <f t="shared" si="12"/>
        <v>0</v>
      </c>
      <c r="I82" s="70">
        <f t="shared" si="12"/>
        <v>0</v>
      </c>
      <c r="J82" s="70">
        <f t="shared" si="12"/>
        <v>0</v>
      </c>
      <c r="K82" s="70">
        <f t="shared" si="12"/>
        <v>0</v>
      </c>
      <c r="L82" s="70">
        <f t="shared" si="12"/>
        <v>0</v>
      </c>
      <c r="M82" s="70">
        <f t="shared" si="12"/>
        <v>0</v>
      </c>
      <c r="N82" s="70">
        <f t="shared" si="12"/>
        <v>0</v>
      </c>
      <c r="O82" s="70">
        <f t="shared" si="12"/>
        <v>213</v>
      </c>
      <c r="P82" s="70">
        <f t="shared" si="12"/>
        <v>87</v>
      </c>
      <c r="Q82" s="70">
        <f t="shared" si="12"/>
        <v>40</v>
      </c>
      <c r="R82" s="70">
        <f t="shared" si="12"/>
        <v>80</v>
      </c>
      <c r="S82" s="148">
        <f>AVERAGE(P82/O82)</f>
        <v>0.40845070422535212</v>
      </c>
      <c r="Y82" s="39"/>
      <c r="Z82" s="39"/>
    </row>
    <row r="83" spans="1:29" ht="13.5" thickBot="1" x14ac:dyDescent="0.25">
      <c r="A83" s="1"/>
      <c r="B83" s="69" t="s">
        <v>305</v>
      </c>
      <c r="C83" s="70">
        <f>SUM(O55,C82)</f>
        <v>213</v>
      </c>
      <c r="D83" s="70">
        <f>SUM(P55,D82)</f>
        <v>87</v>
      </c>
      <c r="E83" s="70">
        <f>SUM(Q55,E82)</f>
        <v>40</v>
      </c>
      <c r="F83" s="70">
        <f>SUM(R55,F82)</f>
        <v>80</v>
      </c>
      <c r="G83" s="70">
        <f t="shared" ref="G83:M83" si="13">SUM(C83,G82)</f>
        <v>213</v>
      </c>
      <c r="H83" s="70">
        <f t="shared" si="13"/>
        <v>87</v>
      </c>
      <c r="I83" s="70">
        <f t="shared" si="13"/>
        <v>40</v>
      </c>
      <c r="J83" s="70">
        <f t="shared" si="13"/>
        <v>80</v>
      </c>
      <c r="K83" s="70">
        <f t="shared" si="13"/>
        <v>213</v>
      </c>
      <c r="L83" s="70">
        <f t="shared" si="13"/>
        <v>87</v>
      </c>
      <c r="M83" s="70">
        <f t="shared" si="13"/>
        <v>40</v>
      </c>
      <c r="N83" s="70">
        <f>SUM(AA27,N82)</f>
        <v>0</v>
      </c>
      <c r="O83" s="149"/>
      <c r="P83" s="150"/>
      <c r="Q83" s="150"/>
      <c r="R83" s="150"/>
      <c r="S83" s="151"/>
      <c r="Y83" s="39"/>
      <c r="Z83" s="39"/>
      <c r="AC83" s="39"/>
    </row>
    <row r="84" spans="1:29" ht="13.5" thickBot="1" x14ac:dyDescent="0.25">
      <c r="B84" s="101" t="s">
        <v>306</v>
      </c>
      <c r="C84" s="152"/>
      <c r="D84" s="153"/>
      <c r="E84" s="153"/>
      <c r="F84" s="154"/>
      <c r="G84" s="152"/>
      <c r="H84" s="153"/>
      <c r="I84" s="153"/>
      <c r="J84" s="154"/>
      <c r="K84" s="152"/>
      <c r="L84" s="153"/>
      <c r="M84" s="153"/>
      <c r="N84" s="154"/>
      <c r="O84" s="152"/>
      <c r="P84" s="153"/>
      <c r="Q84" s="153">
        <f>SUM(E28,I28,M28,Q28,E56,I56,M56,Q56,E84,I84,M84)</f>
        <v>0</v>
      </c>
      <c r="R84" s="154"/>
      <c r="S84" s="24">
        <f>1-(P82/(O82-Q82))</f>
        <v>0.49710982658959535</v>
      </c>
      <c r="V84" s="190" t="s">
        <v>321</v>
      </c>
      <c r="W84" s="191"/>
      <c r="X84" s="192"/>
      <c r="Y84" s="39"/>
      <c r="Z84" s="39"/>
      <c r="AA84" s="155" t="s">
        <v>322</v>
      </c>
      <c r="AB84" s="155"/>
      <c r="AC84" s="39"/>
    </row>
    <row r="85" spans="1:29" x14ac:dyDescent="0.2">
      <c r="V85" s="156" t="s">
        <v>323</v>
      </c>
      <c r="W85" s="130"/>
      <c r="X85" s="157"/>
      <c r="Y85" s="39"/>
      <c r="Z85" s="39"/>
      <c r="AA85" s="155" t="s">
        <v>324</v>
      </c>
      <c r="AB85" s="155"/>
      <c r="AC85" s="39"/>
    </row>
    <row r="86" spans="1:29" x14ac:dyDescent="0.2">
      <c r="A86" s="40" t="s">
        <v>325</v>
      </c>
      <c r="C86" s="53">
        <f>MAX(AC59:AC76)</f>
        <v>8</v>
      </c>
      <c r="E86" s="155" t="s">
        <v>326</v>
      </c>
      <c r="V86" s="156" t="s">
        <v>327</v>
      </c>
      <c r="W86" s="130" t="s">
        <v>266</v>
      </c>
      <c r="X86" s="158">
        <v>0.81220657276995301</v>
      </c>
      <c r="Y86" s="39" t="s">
        <v>260</v>
      </c>
      <c r="Z86" s="39"/>
      <c r="AA86" s="155" t="s">
        <v>328</v>
      </c>
      <c r="AB86" s="155"/>
      <c r="AC86" s="39"/>
    </row>
    <row r="87" spans="1:29" x14ac:dyDescent="0.2">
      <c r="E87" s="155"/>
      <c r="V87" s="156" t="s">
        <v>327</v>
      </c>
      <c r="W87" s="130">
        <v>0</v>
      </c>
      <c r="X87" s="159" t="e">
        <v>#DIV/0!</v>
      </c>
      <c r="Y87" s="39" t="s">
        <v>279</v>
      </c>
      <c r="Z87" s="39"/>
      <c r="AA87" s="39"/>
      <c r="AB87" s="39"/>
      <c r="AC87" s="39"/>
    </row>
    <row r="88" spans="1:29" x14ac:dyDescent="0.2">
      <c r="V88" s="156" t="s">
        <v>327</v>
      </c>
      <c r="W88" s="130">
        <v>0</v>
      </c>
      <c r="X88" s="159" t="e">
        <v>#DIV/0!</v>
      </c>
      <c r="Y88" s="39" t="s">
        <v>279</v>
      </c>
    </row>
    <row r="89" spans="1:29" x14ac:dyDescent="0.2">
      <c r="V89" s="160" t="s">
        <v>327</v>
      </c>
      <c r="W89" s="161">
        <v>0</v>
      </c>
      <c r="X89" s="162" t="e">
        <v>#DIV/0!</v>
      </c>
      <c r="Y89" s="39" t="s">
        <v>279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95" priority="5" stopIfTrue="1" operator="equal">
      <formula>$Y$79</formula>
    </cfRule>
  </conditionalFormatting>
  <conditionalFormatting sqref="AA59:AB74 AA77:AB77">
    <cfRule type="cellIs" dxfId="94" priority="6" stopIfTrue="1" operator="equal">
      <formula>$AA$79</formula>
    </cfRule>
  </conditionalFormatting>
  <conditionalFormatting sqref="Y75:Z75">
    <cfRule type="cellIs" dxfId="93" priority="3" stopIfTrue="1" operator="equal">
      <formula>$Y$79</formula>
    </cfRule>
  </conditionalFormatting>
  <conditionalFormatting sqref="AA75:AB75">
    <cfRule type="cellIs" dxfId="92" priority="4" stopIfTrue="1" operator="equal">
      <formula>$AA$79</formula>
    </cfRule>
  </conditionalFormatting>
  <conditionalFormatting sqref="Y76:Z76">
    <cfRule type="cellIs" dxfId="91" priority="1" stopIfTrue="1" operator="equal">
      <formula>$Y$79</formula>
    </cfRule>
  </conditionalFormatting>
  <conditionalFormatting sqref="AA76:AB76">
    <cfRule type="cellIs" dxfId="90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24"/>
    <col min="2" max="2" width="18.140625" style="24" customWidth="1"/>
    <col min="3" max="18" width="5.28515625" style="24" customWidth="1"/>
    <col min="19" max="19" width="18" style="24" customWidth="1"/>
    <col min="20" max="21" width="9.140625" style="24"/>
    <col min="22" max="22" width="20.5703125" style="24" customWidth="1"/>
    <col min="23" max="24" width="9.28515625" style="24" bestFit="1" customWidth="1"/>
    <col min="25" max="25" width="9.42578125" style="24" bestFit="1" customWidth="1"/>
    <col min="26" max="26" width="9.140625" style="24"/>
    <col min="27" max="27" width="12.140625" style="24" customWidth="1"/>
    <col min="28" max="28" width="9.140625" style="24"/>
    <col min="29" max="29" width="9.28515625" style="24" bestFit="1" customWidth="1"/>
    <col min="30" max="16384" width="9.140625" style="24"/>
  </cols>
  <sheetData>
    <row r="1" spans="1:20" ht="13.5" thickBot="1" x14ac:dyDescent="0.25">
      <c r="A1" s="43" t="s">
        <v>289</v>
      </c>
      <c r="B1" s="44" t="s">
        <v>290</v>
      </c>
      <c r="C1" s="186" t="s">
        <v>249</v>
      </c>
      <c r="D1" s="187"/>
      <c r="E1" s="188"/>
      <c r="F1" s="45">
        <v>4</v>
      </c>
      <c r="G1" s="186" t="s">
        <v>245</v>
      </c>
      <c r="H1" s="187"/>
      <c r="I1" s="188"/>
      <c r="J1" s="45">
        <v>4</v>
      </c>
      <c r="K1" s="186" t="s">
        <v>254</v>
      </c>
      <c r="L1" s="187"/>
      <c r="M1" s="188"/>
      <c r="N1" s="45">
        <v>18</v>
      </c>
      <c r="O1" s="186" t="s">
        <v>247</v>
      </c>
      <c r="P1" s="187"/>
      <c r="Q1" s="188"/>
      <c r="R1" s="45">
        <v>1</v>
      </c>
      <c r="S1" s="46"/>
    </row>
    <row r="2" spans="1:20" ht="13.5" thickBot="1" x14ac:dyDescent="0.25">
      <c r="A2" s="47" t="s">
        <v>291</v>
      </c>
      <c r="B2" s="44" t="s">
        <v>292</v>
      </c>
      <c r="C2" s="48" t="s">
        <v>0</v>
      </c>
      <c r="D2" s="48" t="s">
        <v>1</v>
      </c>
      <c r="E2" s="48" t="s">
        <v>2</v>
      </c>
      <c r="F2" s="48" t="s">
        <v>3</v>
      </c>
      <c r="G2" s="48" t="s">
        <v>0</v>
      </c>
      <c r="H2" s="48" t="s">
        <v>1</v>
      </c>
      <c r="I2" s="48" t="s">
        <v>2</v>
      </c>
      <c r="J2" s="48" t="s">
        <v>3</v>
      </c>
      <c r="K2" s="48" t="s">
        <v>0</v>
      </c>
      <c r="L2" s="48" t="s">
        <v>1</v>
      </c>
      <c r="M2" s="48" t="s">
        <v>2</v>
      </c>
      <c r="N2" s="48" t="s">
        <v>3</v>
      </c>
      <c r="O2" s="48" t="s">
        <v>0</v>
      </c>
      <c r="P2" s="48" t="s">
        <v>1</v>
      </c>
      <c r="Q2" s="48" t="s">
        <v>2</v>
      </c>
      <c r="R2" s="48" t="s">
        <v>3</v>
      </c>
      <c r="S2" s="49"/>
    </row>
    <row r="3" spans="1:20" x14ac:dyDescent="0.2">
      <c r="A3" s="50" t="s">
        <v>347</v>
      </c>
      <c r="B3" s="51" t="s">
        <v>86</v>
      </c>
      <c r="C3" s="163">
        <v>3</v>
      </c>
      <c r="D3" s="53">
        <v>2</v>
      </c>
      <c r="E3" s="53">
        <v>0</v>
      </c>
      <c r="F3" s="54">
        <v>0</v>
      </c>
      <c r="G3" s="52">
        <v>4</v>
      </c>
      <c r="H3" s="53">
        <v>2</v>
      </c>
      <c r="I3" s="53">
        <v>1</v>
      </c>
      <c r="J3" s="54">
        <v>1</v>
      </c>
      <c r="K3" s="163">
        <v>2</v>
      </c>
      <c r="L3" s="164">
        <v>0</v>
      </c>
      <c r="M3" s="164">
        <v>0</v>
      </c>
      <c r="N3" s="165">
        <v>3</v>
      </c>
      <c r="O3" s="52">
        <v>4</v>
      </c>
      <c r="P3" s="53">
        <v>3</v>
      </c>
      <c r="Q3" s="53">
        <v>1</v>
      </c>
      <c r="R3" s="54">
        <v>2</v>
      </c>
      <c r="S3" s="55"/>
      <c r="T3" s="5"/>
    </row>
    <row r="4" spans="1:20" x14ac:dyDescent="0.2">
      <c r="A4" s="50" t="s">
        <v>294</v>
      </c>
      <c r="B4" s="51" t="s">
        <v>150</v>
      </c>
      <c r="C4" s="163">
        <v>3</v>
      </c>
      <c r="D4" s="53">
        <v>0</v>
      </c>
      <c r="E4" s="53">
        <v>1</v>
      </c>
      <c r="F4" s="54">
        <v>2</v>
      </c>
      <c r="G4" s="52">
        <v>3</v>
      </c>
      <c r="H4" s="53">
        <v>0</v>
      </c>
      <c r="I4" s="53">
        <v>0</v>
      </c>
      <c r="J4" s="54">
        <v>6</v>
      </c>
      <c r="K4" s="163"/>
      <c r="L4" s="164"/>
      <c r="M4" s="164"/>
      <c r="N4" s="165"/>
      <c r="O4" s="52">
        <v>4</v>
      </c>
      <c r="P4" s="53">
        <v>2</v>
      </c>
      <c r="Q4" s="53">
        <v>1</v>
      </c>
      <c r="R4" s="54">
        <v>3</v>
      </c>
      <c r="S4" s="55"/>
      <c r="T4" s="5"/>
    </row>
    <row r="5" spans="1:20" x14ac:dyDescent="0.2">
      <c r="A5" s="50" t="s">
        <v>348</v>
      </c>
      <c r="B5" s="51" t="s">
        <v>48</v>
      </c>
      <c r="C5" s="163">
        <v>3</v>
      </c>
      <c r="D5" s="53">
        <v>2</v>
      </c>
      <c r="E5" s="53">
        <v>0</v>
      </c>
      <c r="F5" s="54">
        <v>0</v>
      </c>
      <c r="G5" s="52">
        <v>4</v>
      </c>
      <c r="H5" s="53">
        <v>0</v>
      </c>
      <c r="I5" s="53">
        <v>2</v>
      </c>
      <c r="J5" s="54">
        <v>0</v>
      </c>
      <c r="K5" s="163">
        <v>2</v>
      </c>
      <c r="L5" s="164">
        <v>1</v>
      </c>
      <c r="M5" s="164">
        <v>1</v>
      </c>
      <c r="N5" s="165">
        <v>0</v>
      </c>
      <c r="O5" s="52">
        <v>4</v>
      </c>
      <c r="P5" s="53">
        <v>1</v>
      </c>
      <c r="Q5" s="53">
        <v>0</v>
      </c>
      <c r="R5" s="54">
        <v>0</v>
      </c>
      <c r="S5" s="55"/>
      <c r="T5" s="5"/>
    </row>
    <row r="6" spans="1:20" x14ac:dyDescent="0.2">
      <c r="A6" s="50" t="s">
        <v>332</v>
      </c>
      <c r="B6" s="51" t="s">
        <v>63</v>
      </c>
      <c r="C6" s="163">
        <v>2</v>
      </c>
      <c r="D6" s="53">
        <v>2</v>
      </c>
      <c r="E6" s="53">
        <v>0</v>
      </c>
      <c r="F6" s="54">
        <v>0</v>
      </c>
      <c r="G6" s="52">
        <v>2</v>
      </c>
      <c r="H6" s="53">
        <v>0</v>
      </c>
      <c r="I6" s="53">
        <v>0</v>
      </c>
      <c r="J6" s="54">
        <v>0</v>
      </c>
      <c r="K6" s="163">
        <v>4</v>
      </c>
      <c r="L6" s="164">
        <v>1</v>
      </c>
      <c r="M6" s="164">
        <v>0</v>
      </c>
      <c r="N6" s="165">
        <v>2</v>
      </c>
      <c r="O6" s="52">
        <v>3</v>
      </c>
      <c r="P6" s="53">
        <v>1</v>
      </c>
      <c r="Q6" s="53">
        <v>0</v>
      </c>
      <c r="R6" s="54">
        <v>0</v>
      </c>
      <c r="S6" s="55" t="s">
        <v>297</v>
      </c>
      <c r="T6" s="5"/>
    </row>
    <row r="7" spans="1:20" x14ac:dyDescent="0.2">
      <c r="A7" s="50" t="s">
        <v>349</v>
      </c>
      <c r="B7" s="51" t="s">
        <v>128</v>
      </c>
      <c r="C7" s="163">
        <v>1</v>
      </c>
      <c r="D7" s="53">
        <v>0</v>
      </c>
      <c r="E7" s="53">
        <v>0</v>
      </c>
      <c r="F7" s="54">
        <v>0</v>
      </c>
      <c r="G7" s="52">
        <v>0</v>
      </c>
      <c r="H7" s="53">
        <v>0</v>
      </c>
      <c r="I7" s="53">
        <v>0</v>
      </c>
      <c r="J7" s="54">
        <v>0</v>
      </c>
      <c r="K7" s="163">
        <v>2</v>
      </c>
      <c r="L7" s="164">
        <v>0</v>
      </c>
      <c r="M7" s="164">
        <v>0</v>
      </c>
      <c r="N7" s="165">
        <v>0</v>
      </c>
      <c r="O7" s="52">
        <v>1</v>
      </c>
      <c r="P7" s="53">
        <v>0</v>
      </c>
      <c r="Q7" s="53">
        <v>0</v>
      </c>
      <c r="R7" s="54">
        <v>0</v>
      </c>
      <c r="S7" s="55"/>
      <c r="T7" s="5"/>
    </row>
    <row r="8" spans="1:20" x14ac:dyDescent="0.2">
      <c r="A8" s="50" t="s">
        <v>331</v>
      </c>
      <c r="B8" s="51" t="s">
        <v>108</v>
      </c>
      <c r="C8" s="163">
        <v>2</v>
      </c>
      <c r="D8" s="53">
        <v>0</v>
      </c>
      <c r="E8" s="53">
        <v>2</v>
      </c>
      <c r="F8" s="54">
        <v>0</v>
      </c>
      <c r="G8" s="52">
        <v>1</v>
      </c>
      <c r="H8" s="53">
        <v>0</v>
      </c>
      <c r="I8" s="53">
        <v>1</v>
      </c>
      <c r="J8" s="54">
        <v>0</v>
      </c>
      <c r="K8" s="163">
        <v>4</v>
      </c>
      <c r="L8" s="164">
        <v>0</v>
      </c>
      <c r="M8" s="164">
        <v>1</v>
      </c>
      <c r="N8" s="165">
        <v>0</v>
      </c>
      <c r="O8" s="52">
        <v>2</v>
      </c>
      <c r="P8" s="53">
        <v>0</v>
      </c>
      <c r="Q8" s="53">
        <v>0</v>
      </c>
      <c r="R8" s="54">
        <v>1</v>
      </c>
      <c r="S8" s="55"/>
      <c r="T8" s="5"/>
    </row>
    <row r="9" spans="1:20" x14ac:dyDescent="0.2">
      <c r="A9" s="50" t="s">
        <v>346</v>
      </c>
      <c r="B9" s="51" t="s">
        <v>179</v>
      </c>
      <c r="C9" s="163">
        <v>2</v>
      </c>
      <c r="D9" s="53">
        <v>2</v>
      </c>
      <c r="E9" s="53">
        <v>0</v>
      </c>
      <c r="F9" s="54">
        <v>2</v>
      </c>
      <c r="G9" s="52">
        <v>3</v>
      </c>
      <c r="H9" s="53">
        <v>2</v>
      </c>
      <c r="I9" s="53">
        <v>0</v>
      </c>
      <c r="J9" s="54">
        <v>2</v>
      </c>
      <c r="K9" s="163"/>
      <c r="L9" s="164"/>
      <c r="M9" s="164"/>
      <c r="N9" s="165"/>
      <c r="O9" s="52">
        <v>4</v>
      </c>
      <c r="P9" s="53">
        <v>2</v>
      </c>
      <c r="Q9" s="53">
        <v>1</v>
      </c>
      <c r="R9" s="54">
        <v>0</v>
      </c>
      <c r="S9" s="55"/>
      <c r="T9" s="5"/>
    </row>
    <row r="10" spans="1:20" x14ac:dyDescent="0.2">
      <c r="A10" s="50" t="s">
        <v>350</v>
      </c>
      <c r="B10" s="51" t="s">
        <v>180</v>
      </c>
      <c r="C10" s="52">
        <v>1</v>
      </c>
      <c r="D10" s="53">
        <v>0</v>
      </c>
      <c r="E10" s="53">
        <v>0</v>
      </c>
      <c r="F10" s="54">
        <v>0</v>
      </c>
      <c r="G10" s="52">
        <v>1</v>
      </c>
      <c r="H10" s="53">
        <v>0</v>
      </c>
      <c r="I10" s="53">
        <v>1</v>
      </c>
      <c r="J10" s="54">
        <v>0</v>
      </c>
      <c r="K10" s="163">
        <v>4</v>
      </c>
      <c r="L10" s="164">
        <v>3</v>
      </c>
      <c r="M10" s="164">
        <v>0</v>
      </c>
      <c r="N10" s="165">
        <v>0</v>
      </c>
      <c r="O10" s="52">
        <v>2</v>
      </c>
      <c r="P10" s="53">
        <v>0</v>
      </c>
      <c r="Q10" s="53">
        <v>0</v>
      </c>
      <c r="R10" s="54">
        <v>0</v>
      </c>
      <c r="S10" s="55"/>
      <c r="T10" s="5"/>
    </row>
    <row r="11" spans="1:20" x14ac:dyDescent="0.2">
      <c r="A11" s="50" t="s">
        <v>351</v>
      </c>
      <c r="B11" s="51" t="s">
        <v>181</v>
      </c>
      <c r="C11" s="52">
        <v>2</v>
      </c>
      <c r="D11" s="53">
        <v>0</v>
      </c>
      <c r="E11" s="53">
        <v>1</v>
      </c>
      <c r="F11" s="54">
        <v>0</v>
      </c>
      <c r="G11" s="52"/>
      <c r="H11" s="53"/>
      <c r="I11" s="53"/>
      <c r="J11" s="54"/>
      <c r="K11" s="163">
        <v>3</v>
      </c>
      <c r="L11" s="164">
        <v>0</v>
      </c>
      <c r="M11" s="164">
        <v>3</v>
      </c>
      <c r="N11" s="165">
        <v>0</v>
      </c>
      <c r="O11" s="52"/>
      <c r="P11" s="53"/>
      <c r="Q11" s="53"/>
      <c r="R11" s="54"/>
      <c r="S11" s="55"/>
      <c r="T11" s="5"/>
    </row>
    <row r="12" spans="1:20" x14ac:dyDescent="0.2">
      <c r="A12" s="50" t="s">
        <v>352</v>
      </c>
      <c r="B12" s="51" t="s">
        <v>203</v>
      </c>
      <c r="C12" s="52">
        <v>2</v>
      </c>
      <c r="D12" s="53">
        <v>0</v>
      </c>
      <c r="E12" s="53">
        <v>2</v>
      </c>
      <c r="F12" s="54">
        <v>0</v>
      </c>
      <c r="G12" s="52">
        <v>0</v>
      </c>
      <c r="H12" s="53">
        <v>0</v>
      </c>
      <c r="I12" s="53">
        <v>0</v>
      </c>
      <c r="J12" s="54">
        <v>0</v>
      </c>
      <c r="K12" s="163">
        <v>1</v>
      </c>
      <c r="L12" s="164">
        <v>0</v>
      </c>
      <c r="M12" s="164">
        <v>0</v>
      </c>
      <c r="N12" s="165">
        <v>2</v>
      </c>
      <c r="O12" s="52">
        <v>0</v>
      </c>
      <c r="P12" s="53">
        <v>0</v>
      </c>
      <c r="Q12" s="53">
        <v>0</v>
      </c>
      <c r="R12" s="54">
        <v>0</v>
      </c>
      <c r="S12" s="55"/>
      <c r="T12" s="5"/>
    </row>
    <row r="13" spans="1:20" x14ac:dyDescent="0.2">
      <c r="A13" s="50" t="s">
        <v>353</v>
      </c>
      <c r="B13" s="51" t="s">
        <v>182</v>
      </c>
      <c r="C13" s="52">
        <v>2</v>
      </c>
      <c r="D13" s="53">
        <v>0</v>
      </c>
      <c r="E13" s="53">
        <v>0</v>
      </c>
      <c r="F13" s="54">
        <v>2</v>
      </c>
      <c r="G13" s="52">
        <v>2</v>
      </c>
      <c r="H13" s="53">
        <v>1</v>
      </c>
      <c r="I13" s="53">
        <v>0</v>
      </c>
      <c r="J13" s="54">
        <v>3</v>
      </c>
      <c r="K13" s="163">
        <v>2</v>
      </c>
      <c r="L13" s="164">
        <v>1</v>
      </c>
      <c r="M13" s="164">
        <v>0</v>
      </c>
      <c r="N13" s="165">
        <v>3</v>
      </c>
      <c r="O13" s="52">
        <v>0</v>
      </c>
      <c r="P13" s="53">
        <v>0</v>
      </c>
      <c r="Q13" s="53">
        <v>0</v>
      </c>
      <c r="R13" s="54">
        <v>1</v>
      </c>
      <c r="S13" s="55"/>
      <c r="T13" s="5"/>
    </row>
    <row r="14" spans="1:20" x14ac:dyDescent="0.2">
      <c r="A14" s="50"/>
      <c r="B14" s="51"/>
      <c r="C14" s="163"/>
      <c r="D14" s="53"/>
      <c r="E14" s="53"/>
      <c r="F14" s="54"/>
      <c r="G14" s="52"/>
      <c r="H14" s="53"/>
      <c r="I14" s="53"/>
      <c r="J14" s="54"/>
      <c r="K14" s="163"/>
      <c r="L14" s="164"/>
      <c r="M14" s="164"/>
      <c r="N14" s="165"/>
      <c r="O14" s="52"/>
      <c r="P14" s="53"/>
      <c r="Q14" s="53"/>
      <c r="R14" s="54"/>
      <c r="S14" s="55"/>
      <c r="T14" s="5"/>
    </row>
    <row r="15" spans="1:20" x14ac:dyDescent="0.2">
      <c r="A15" s="50"/>
      <c r="B15" s="51"/>
      <c r="C15" s="52"/>
      <c r="D15" s="53"/>
      <c r="E15" s="53"/>
      <c r="F15" s="54"/>
      <c r="G15" s="52"/>
      <c r="H15" s="53"/>
      <c r="I15" s="53"/>
      <c r="J15" s="54"/>
      <c r="K15" s="52"/>
      <c r="L15" s="53"/>
      <c r="M15" s="53"/>
      <c r="N15" s="54"/>
      <c r="O15" s="52"/>
      <c r="P15" s="53"/>
      <c r="Q15" s="53"/>
      <c r="R15" s="54"/>
      <c r="S15" s="55"/>
      <c r="T15" s="5"/>
    </row>
    <row r="16" spans="1:20" x14ac:dyDescent="0.2">
      <c r="A16" s="50"/>
      <c r="B16" s="51"/>
      <c r="C16" s="52"/>
      <c r="D16" s="53"/>
      <c r="E16" s="53"/>
      <c r="F16" s="54"/>
      <c r="G16" s="52"/>
      <c r="H16" s="53"/>
      <c r="I16" s="53"/>
      <c r="J16" s="54"/>
      <c r="K16" s="52"/>
      <c r="L16" s="53"/>
      <c r="M16" s="53"/>
      <c r="N16" s="54"/>
      <c r="O16" s="52"/>
      <c r="P16" s="53"/>
      <c r="Q16" s="53"/>
      <c r="R16" s="54"/>
      <c r="S16" s="55" t="s">
        <v>297</v>
      </c>
      <c r="T16" s="5"/>
    </row>
    <row r="17" spans="1:24" x14ac:dyDescent="0.2">
      <c r="A17" s="50"/>
      <c r="B17" s="51"/>
      <c r="C17" s="52"/>
      <c r="D17" s="53"/>
      <c r="E17" s="53"/>
      <c r="F17" s="54"/>
      <c r="G17" s="52"/>
      <c r="H17" s="53"/>
      <c r="I17" s="53"/>
      <c r="J17" s="54"/>
      <c r="K17" s="52"/>
      <c r="L17" s="53"/>
      <c r="M17" s="53"/>
      <c r="N17" s="54"/>
      <c r="O17" s="52"/>
      <c r="P17" s="53"/>
      <c r="Q17" s="53"/>
      <c r="R17" s="54"/>
      <c r="S17" s="55"/>
    </row>
    <row r="18" spans="1:24" x14ac:dyDescent="0.2">
      <c r="A18" s="50"/>
      <c r="B18" s="51"/>
      <c r="C18" s="52"/>
      <c r="D18" s="53"/>
      <c r="E18" s="53"/>
      <c r="F18" s="54"/>
      <c r="G18" s="52"/>
      <c r="H18" s="53"/>
      <c r="I18" s="53"/>
      <c r="J18" s="54"/>
      <c r="K18" s="52"/>
      <c r="L18" s="53"/>
      <c r="M18" s="53"/>
      <c r="N18" s="54"/>
      <c r="O18" s="52"/>
      <c r="P18" s="53"/>
      <c r="Q18" s="53"/>
      <c r="R18" s="54"/>
      <c r="S18" s="55"/>
    </row>
    <row r="19" spans="1:24" x14ac:dyDescent="0.2">
      <c r="A19" s="50"/>
      <c r="B19" s="51"/>
      <c r="C19" s="52"/>
      <c r="D19" s="53"/>
      <c r="E19" s="53"/>
      <c r="F19" s="54"/>
      <c r="G19" s="52"/>
      <c r="H19" s="53"/>
      <c r="I19" s="53"/>
      <c r="J19" s="54"/>
      <c r="K19" s="52"/>
      <c r="L19" s="53"/>
      <c r="M19" s="53"/>
      <c r="N19" s="54"/>
      <c r="O19" s="52"/>
      <c r="P19" s="53"/>
      <c r="Q19" s="53"/>
      <c r="R19" s="54"/>
      <c r="S19" s="55"/>
    </row>
    <row r="20" spans="1:24" x14ac:dyDescent="0.2">
      <c r="A20" s="50"/>
      <c r="B20" s="51"/>
      <c r="C20" s="52"/>
      <c r="D20" s="53"/>
      <c r="E20" s="53"/>
      <c r="F20" s="54"/>
      <c r="G20" s="52"/>
      <c r="H20" s="53"/>
      <c r="I20" s="53"/>
      <c r="J20" s="54"/>
      <c r="K20" s="52"/>
      <c r="L20" s="53"/>
      <c r="M20" s="53"/>
      <c r="N20" s="54"/>
      <c r="O20" s="52"/>
      <c r="P20" s="53"/>
      <c r="Q20" s="53"/>
      <c r="R20" s="54"/>
      <c r="S20" s="55"/>
    </row>
    <row r="21" spans="1:24" ht="13.5" thickBot="1" x14ac:dyDescent="0.25">
      <c r="A21" s="50"/>
      <c r="B21" s="56"/>
      <c r="C21" s="57"/>
      <c r="D21" s="58"/>
      <c r="E21" s="58"/>
      <c r="F21" s="59"/>
      <c r="G21" s="57"/>
      <c r="H21" s="58"/>
      <c r="I21" s="58"/>
      <c r="J21" s="59"/>
      <c r="K21" s="57"/>
      <c r="L21" s="58"/>
      <c r="M21" s="58"/>
      <c r="N21" s="59"/>
      <c r="O21" s="57"/>
      <c r="P21" s="58"/>
      <c r="Q21" s="58"/>
      <c r="R21" s="59"/>
      <c r="S21" s="55"/>
    </row>
    <row r="22" spans="1:24" x14ac:dyDescent="0.2">
      <c r="A22" s="1" t="s">
        <v>4</v>
      </c>
      <c r="B22" s="60" t="s">
        <v>267</v>
      </c>
      <c r="C22" s="61">
        <v>23</v>
      </c>
      <c r="D22" s="62">
        <v>8</v>
      </c>
      <c r="E22" s="62">
        <v>6</v>
      </c>
      <c r="F22" s="63">
        <v>6</v>
      </c>
      <c r="G22" s="61">
        <v>20</v>
      </c>
      <c r="H22" s="62">
        <v>5</v>
      </c>
      <c r="I22" s="62">
        <v>5</v>
      </c>
      <c r="J22" s="63">
        <v>12</v>
      </c>
      <c r="K22" s="61">
        <v>24</v>
      </c>
      <c r="L22" s="62">
        <v>6</v>
      </c>
      <c r="M22" s="62">
        <v>5</v>
      </c>
      <c r="N22" s="63">
        <v>10</v>
      </c>
      <c r="O22" s="61">
        <v>24</v>
      </c>
      <c r="P22" s="62">
        <v>9</v>
      </c>
      <c r="Q22" s="62">
        <v>3</v>
      </c>
      <c r="R22" s="63">
        <v>7</v>
      </c>
      <c r="S22" s="64"/>
    </row>
    <row r="23" spans="1:24" x14ac:dyDescent="0.2">
      <c r="A23" s="1"/>
      <c r="B23" s="95"/>
      <c r="C23" s="66"/>
      <c r="D23" s="67"/>
      <c r="E23" s="67"/>
      <c r="F23" s="68"/>
      <c r="G23" s="66"/>
      <c r="H23" s="67"/>
      <c r="I23" s="67"/>
      <c r="J23" s="68"/>
      <c r="K23" s="66"/>
      <c r="L23" s="67"/>
      <c r="M23" s="67"/>
      <c r="N23" s="68"/>
      <c r="O23" s="66"/>
      <c r="P23" s="67"/>
      <c r="Q23" s="67"/>
      <c r="R23" s="68"/>
      <c r="S23" s="64"/>
    </row>
    <row r="24" spans="1:24" x14ac:dyDescent="0.2">
      <c r="A24" s="1"/>
      <c r="B24" s="95"/>
      <c r="C24" s="66"/>
      <c r="D24" s="67"/>
      <c r="E24" s="67"/>
      <c r="F24" s="68"/>
      <c r="G24" s="66"/>
      <c r="H24" s="67"/>
      <c r="I24" s="67"/>
      <c r="J24" s="68"/>
      <c r="K24" s="66"/>
      <c r="L24" s="67"/>
      <c r="M24" s="67"/>
      <c r="N24" s="68"/>
      <c r="O24" s="66"/>
      <c r="P24" s="67"/>
      <c r="Q24" s="67"/>
      <c r="R24" s="68"/>
      <c r="S24" s="64"/>
    </row>
    <row r="25" spans="1:24" ht="13.5" thickBot="1" x14ac:dyDescent="0.25">
      <c r="A25" s="1"/>
      <c r="B25" s="95"/>
      <c r="C25" s="66"/>
      <c r="D25" s="67"/>
      <c r="E25" s="67"/>
      <c r="F25" s="68"/>
      <c r="G25" s="66"/>
      <c r="H25" s="67"/>
      <c r="I25" s="67"/>
      <c r="J25" s="68"/>
      <c r="K25" s="66"/>
      <c r="L25" s="67"/>
      <c r="M25" s="67"/>
      <c r="N25" s="68"/>
      <c r="O25" s="66"/>
      <c r="P25" s="67"/>
      <c r="Q25" s="67"/>
      <c r="R25" s="68"/>
      <c r="S25" s="64"/>
    </row>
    <row r="26" spans="1:24" ht="13.5" thickBot="1" x14ac:dyDescent="0.25">
      <c r="A26" s="1"/>
      <c r="B26" s="69" t="s">
        <v>304</v>
      </c>
      <c r="C26" s="70">
        <f t="shared" ref="C26:R26" si="0">SUM(C3:C20)</f>
        <v>23</v>
      </c>
      <c r="D26" s="70">
        <f t="shared" si="0"/>
        <v>8</v>
      </c>
      <c r="E26" s="70">
        <f t="shared" si="0"/>
        <v>6</v>
      </c>
      <c r="F26" s="70">
        <f t="shared" si="0"/>
        <v>6</v>
      </c>
      <c r="G26" s="70">
        <f t="shared" si="0"/>
        <v>20</v>
      </c>
      <c r="H26" s="70">
        <f t="shared" si="0"/>
        <v>5</v>
      </c>
      <c r="I26" s="70">
        <f t="shared" si="0"/>
        <v>5</v>
      </c>
      <c r="J26" s="70">
        <f t="shared" si="0"/>
        <v>12</v>
      </c>
      <c r="K26" s="70">
        <f t="shared" si="0"/>
        <v>24</v>
      </c>
      <c r="L26" s="70">
        <f t="shared" si="0"/>
        <v>6</v>
      </c>
      <c r="M26" s="70">
        <f t="shared" si="0"/>
        <v>5</v>
      </c>
      <c r="N26" s="70">
        <f t="shared" si="0"/>
        <v>10</v>
      </c>
      <c r="O26" s="70">
        <f t="shared" si="0"/>
        <v>24</v>
      </c>
      <c r="P26" s="70">
        <f t="shared" si="0"/>
        <v>9</v>
      </c>
      <c r="Q26" s="70">
        <f t="shared" si="0"/>
        <v>3</v>
      </c>
      <c r="R26" s="70">
        <f t="shared" si="0"/>
        <v>7</v>
      </c>
      <c r="S26" s="64"/>
    </row>
    <row r="27" spans="1:24" ht="13.5" thickBot="1" x14ac:dyDescent="0.25">
      <c r="A27" s="1"/>
      <c r="B27" s="69" t="s">
        <v>305</v>
      </c>
      <c r="C27" s="71">
        <f>C26</f>
        <v>23</v>
      </c>
      <c r="D27" s="71">
        <f>D26</f>
        <v>8</v>
      </c>
      <c r="E27" s="71">
        <f>E26</f>
        <v>6</v>
      </c>
      <c r="F27" s="71">
        <f>F26</f>
        <v>6</v>
      </c>
      <c r="G27" s="71">
        <f t="shared" ref="G27:R27" si="1">SUM(C27,G26)</f>
        <v>43</v>
      </c>
      <c r="H27" s="71">
        <f t="shared" si="1"/>
        <v>13</v>
      </c>
      <c r="I27" s="71">
        <f t="shared" si="1"/>
        <v>11</v>
      </c>
      <c r="J27" s="71">
        <f t="shared" si="1"/>
        <v>18</v>
      </c>
      <c r="K27" s="71">
        <f t="shared" si="1"/>
        <v>67</v>
      </c>
      <c r="L27" s="71">
        <f t="shared" si="1"/>
        <v>19</v>
      </c>
      <c r="M27" s="71">
        <f t="shared" si="1"/>
        <v>16</v>
      </c>
      <c r="N27" s="71">
        <f t="shared" si="1"/>
        <v>28</v>
      </c>
      <c r="O27" s="72">
        <f t="shared" si="1"/>
        <v>91</v>
      </c>
      <c r="P27" s="71">
        <f t="shared" si="1"/>
        <v>28</v>
      </c>
      <c r="Q27" s="71">
        <f t="shared" si="1"/>
        <v>19</v>
      </c>
      <c r="R27" s="73">
        <f t="shared" si="1"/>
        <v>35</v>
      </c>
      <c r="S27" s="64"/>
    </row>
    <row r="28" spans="1:24" ht="13.5" thickBot="1" x14ac:dyDescent="0.25">
      <c r="A28" s="74"/>
      <c r="B28" s="75" t="s">
        <v>306</v>
      </c>
      <c r="C28" s="76"/>
      <c r="D28" s="77"/>
      <c r="E28" s="77">
        <v>0</v>
      </c>
      <c r="F28" s="77"/>
      <c r="G28" s="76"/>
      <c r="H28" s="77"/>
      <c r="I28" s="77">
        <v>0</v>
      </c>
      <c r="J28" s="77"/>
      <c r="K28" s="76"/>
      <c r="L28" s="77"/>
      <c r="M28" s="77">
        <v>0</v>
      </c>
      <c r="N28" s="77"/>
      <c r="O28" s="76"/>
      <c r="P28" s="77"/>
      <c r="Q28" s="77">
        <v>0</v>
      </c>
      <c r="R28" s="77"/>
      <c r="S28" s="78"/>
    </row>
    <row r="29" spans="1:24" ht="13.5" customHeight="1" thickBot="1" x14ac:dyDescent="0.3">
      <c r="A29" s="43" t="s">
        <v>289</v>
      </c>
      <c r="B29" s="44" t="s">
        <v>290</v>
      </c>
      <c r="C29" s="186" t="s">
        <v>259</v>
      </c>
      <c r="D29" s="187"/>
      <c r="E29" s="188"/>
      <c r="F29" s="45">
        <v>11</v>
      </c>
      <c r="G29" s="186" t="s">
        <v>248</v>
      </c>
      <c r="H29" s="187"/>
      <c r="I29" s="188"/>
      <c r="J29" s="45">
        <v>1</v>
      </c>
      <c r="K29" s="186" t="s">
        <v>257</v>
      </c>
      <c r="L29" s="187"/>
      <c r="M29" s="188"/>
      <c r="N29" s="45">
        <v>7</v>
      </c>
      <c r="O29" s="193" t="s">
        <v>329</v>
      </c>
      <c r="P29" s="187"/>
      <c r="Q29" s="188"/>
      <c r="R29" s="170">
        <v>12</v>
      </c>
      <c r="S29" s="79"/>
      <c r="U29" s="80"/>
      <c r="V29" s="81"/>
      <c r="W29" s="80"/>
      <c r="X29" s="80"/>
    </row>
    <row r="30" spans="1:24" ht="13.5" thickBot="1" x14ac:dyDescent="0.25">
      <c r="A30" s="47" t="s">
        <v>291</v>
      </c>
      <c r="B30" s="44" t="s">
        <v>292</v>
      </c>
      <c r="C30" s="48" t="s">
        <v>0</v>
      </c>
      <c r="D30" s="48" t="s">
        <v>1</v>
      </c>
      <c r="E30" s="48" t="s">
        <v>2</v>
      </c>
      <c r="F30" s="48" t="s">
        <v>3</v>
      </c>
      <c r="G30" s="48" t="s">
        <v>0</v>
      </c>
      <c r="H30" s="48" t="s">
        <v>1</v>
      </c>
      <c r="I30" s="48" t="s">
        <v>2</v>
      </c>
      <c r="J30" s="48" t="s">
        <v>3</v>
      </c>
      <c r="K30" s="48" t="s">
        <v>0</v>
      </c>
      <c r="L30" s="48" t="s">
        <v>1</v>
      </c>
      <c r="M30" s="48" t="s">
        <v>2</v>
      </c>
      <c r="N30" s="48" t="s">
        <v>3</v>
      </c>
      <c r="O30" s="82" t="s">
        <v>0</v>
      </c>
      <c r="P30" s="48" t="s">
        <v>1</v>
      </c>
      <c r="Q30" s="48" t="s">
        <v>2</v>
      </c>
      <c r="R30" s="83" t="s">
        <v>3</v>
      </c>
      <c r="S30" s="49"/>
      <c r="U30" s="80"/>
      <c r="V30" s="80"/>
      <c r="W30" s="80"/>
      <c r="X30" s="80"/>
    </row>
    <row r="31" spans="1:24" x14ac:dyDescent="0.2">
      <c r="A31" s="50" t="str">
        <f t="shared" ref="A31:B46" si="2">A3</f>
        <v>46</v>
      </c>
      <c r="B31" s="51" t="str">
        <f t="shared" si="2"/>
        <v>Joe McCormick</v>
      </c>
      <c r="C31" s="52">
        <v>4</v>
      </c>
      <c r="D31" s="53">
        <v>2</v>
      </c>
      <c r="E31" s="53">
        <v>1</v>
      </c>
      <c r="F31" s="54">
        <v>2</v>
      </c>
      <c r="G31" s="52">
        <v>4</v>
      </c>
      <c r="H31" s="53">
        <v>1</v>
      </c>
      <c r="I31" s="53">
        <v>2</v>
      </c>
      <c r="J31" s="54">
        <v>4</v>
      </c>
      <c r="K31" s="52">
        <v>4</v>
      </c>
      <c r="L31" s="53">
        <v>4</v>
      </c>
      <c r="M31" s="53">
        <v>0</v>
      </c>
      <c r="N31" s="54">
        <v>4</v>
      </c>
      <c r="O31" s="87">
        <v>5</v>
      </c>
      <c r="P31" s="53">
        <v>4</v>
      </c>
      <c r="Q31" s="53">
        <v>1</v>
      </c>
      <c r="R31" s="89">
        <v>1</v>
      </c>
      <c r="S31" s="55"/>
      <c r="U31" s="2"/>
      <c r="V31" s="85"/>
      <c r="W31" s="2"/>
      <c r="X31" s="80"/>
    </row>
    <row r="32" spans="1:24" ht="12.75" customHeight="1" x14ac:dyDescent="0.2">
      <c r="A32" s="50" t="str">
        <f t="shared" si="2"/>
        <v>9</v>
      </c>
      <c r="B32" s="51" t="str">
        <f t="shared" si="2"/>
        <v>Guy Zuccarello</v>
      </c>
      <c r="C32" s="52">
        <v>0</v>
      </c>
      <c r="D32" s="53">
        <v>0</v>
      </c>
      <c r="E32" s="53">
        <v>0</v>
      </c>
      <c r="F32" s="54">
        <v>5</v>
      </c>
      <c r="G32" s="52">
        <v>4</v>
      </c>
      <c r="H32" s="53">
        <v>0</v>
      </c>
      <c r="I32" s="53">
        <v>1</v>
      </c>
      <c r="J32" s="54">
        <v>2</v>
      </c>
      <c r="K32" s="52">
        <v>4</v>
      </c>
      <c r="L32" s="53">
        <v>1</v>
      </c>
      <c r="M32" s="53">
        <v>0</v>
      </c>
      <c r="N32" s="54">
        <v>7</v>
      </c>
      <c r="O32" s="87">
        <v>5</v>
      </c>
      <c r="P32" s="53">
        <v>1</v>
      </c>
      <c r="Q32" s="53">
        <v>1</v>
      </c>
      <c r="R32" s="89">
        <v>6</v>
      </c>
      <c r="S32" s="55"/>
      <c r="U32" s="3"/>
      <c r="V32" s="80"/>
      <c r="W32" s="80"/>
      <c r="X32" s="80"/>
    </row>
    <row r="33" spans="1:24" ht="12.75" customHeight="1" x14ac:dyDescent="0.2">
      <c r="A33" s="50" t="str">
        <f t="shared" si="2"/>
        <v>81</v>
      </c>
      <c r="B33" s="51" t="str">
        <f t="shared" si="2"/>
        <v>Larry Haile</v>
      </c>
      <c r="C33" s="52">
        <v>1</v>
      </c>
      <c r="D33" s="53">
        <v>0</v>
      </c>
      <c r="E33" s="53">
        <v>0</v>
      </c>
      <c r="F33" s="54">
        <v>0</v>
      </c>
      <c r="G33" s="52">
        <v>4</v>
      </c>
      <c r="H33" s="53">
        <v>2</v>
      </c>
      <c r="I33" s="53">
        <v>2</v>
      </c>
      <c r="J33" s="54">
        <v>3</v>
      </c>
      <c r="K33" s="52">
        <v>4</v>
      </c>
      <c r="L33" s="53">
        <v>2</v>
      </c>
      <c r="M33" s="53">
        <v>0</v>
      </c>
      <c r="N33" s="54">
        <v>0</v>
      </c>
      <c r="O33" s="87">
        <v>5</v>
      </c>
      <c r="P33" s="53">
        <v>2</v>
      </c>
      <c r="Q33" s="53">
        <v>1</v>
      </c>
      <c r="R33" s="89">
        <v>0</v>
      </c>
      <c r="S33" s="55"/>
      <c r="U33" s="3"/>
      <c r="V33" s="80"/>
      <c r="W33" s="80"/>
      <c r="X33" s="80"/>
    </row>
    <row r="34" spans="1:24" ht="12.75" customHeight="1" x14ac:dyDescent="0.2">
      <c r="A34" s="50" t="str">
        <f t="shared" si="2"/>
        <v>16</v>
      </c>
      <c r="B34" s="51" t="str">
        <f t="shared" si="2"/>
        <v>Aqil Sajjad</v>
      </c>
      <c r="C34" s="52">
        <v>3</v>
      </c>
      <c r="D34" s="53">
        <v>0</v>
      </c>
      <c r="E34" s="53">
        <v>0</v>
      </c>
      <c r="F34" s="54">
        <v>2</v>
      </c>
      <c r="G34" s="52">
        <v>1</v>
      </c>
      <c r="H34" s="53">
        <v>0</v>
      </c>
      <c r="I34" s="53">
        <v>0</v>
      </c>
      <c r="J34" s="54">
        <v>0</v>
      </c>
      <c r="K34" s="52">
        <v>1</v>
      </c>
      <c r="L34" s="53">
        <v>0</v>
      </c>
      <c r="M34" s="53">
        <v>1</v>
      </c>
      <c r="N34" s="54">
        <v>0</v>
      </c>
      <c r="O34" s="87">
        <v>0</v>
      </c>
      <c r="P34" s="53">
        <v>0</v>
      </c>
      <c r="Q34" s="53">
        <v>0</v>
      </c>
      <c r="R34" s="89">
        <v>1</v>
      </c>
      <c r="S34" s="55"/>
      <c r="U34" s="3"/>
      <c r="V34" s="80"/>
      <c r="W34" s="86"/>
      <c r="X34" s="80"/>
    </row>
    <row r="35" spans="1:24" ht="12.75" customHeight="1" x14ac:dyDescent="0.2">
      <c r="A35" s="50" t="str">
        <f t="shared" si="2"/>
        <v>64</v>
      </c>
      <c r="B35" s="51" t="str">
        <f t="shared" si="2"/>
        <v>Bob Thayer</v>
      </c>
      <c r="C35" s="52">
        <v>3</v>
      </c>
      <c r="D35" s="53">
        <v>1</v>
      </c>
      <c r="E35" s="53">
        <v>0</v>
      </c>
      <c r="F35" s="54">
        <v>0</v>
      </c>
      <c r="G35" s="52"/>
      <c r="H35" s="53"/>
      <c r="I35" s="53"/>
      <c r="J35" s="54"/>
      <c r="K35" s="52"/>
      <c r="L35" s="53"/>
      <c r="M35" s="53"/>
      <c r="N35" s="54"/>
      <c r="O35" s="87"/>
      <c r="P35" s="53"/>
      <c r="Q35" s="53"/>
      <c r="R35" s="89"/>
      <c r="S35" s="55"/>
      <c r="U35" s="3"/>
      <c r="V35" s="80"/>
      <c r="W35" s="86"/>
      <c r="X35" s="80"/>
    </row>
    <row r="36" spans="1:24" ht="12.75" customHeight="1" x14ac:dyDescent="0.2">
      <c r="A36" s="50" t="str">
        <f t="shared" si="2"/>
        <v>14</v>
      </c>
      <c r="B36" s="51" t="str">
        <f t="shared" si="2"/>
        <v>Joe Quintanilla</v>
      </c>
      <c r="C36" s="52">
        <v>1</v>
      </c>
      <c r="D36" s="53">
        <v>0</v>
      </c>
      <c r="E36" s="53">
        <v>0</v>
      </c>
      <c r="F36" s="54">
        <v>0</v>
      </c>
      <c r="G36" s="52"/>
      <c r="H36" s="53"/>
      <c r="I36" s="53"/>
      <c r="J36" s="54"/>
      <c r="K36" s="52"/>
      <c r="L36" s="53"/>
      <c r="M36" s="53"/>
      <c r="N36" s="54"/>
      <c r="O36" s="87"/>
      <c r="P36" s="53"/>
      <c r="Q36" s="53"/>
      <c r="R36" s="89"/>
      <c r="S36" s="55" t="s">
        <v>297</v>
      </c>
      <c r="U36" s="3"/>
      <c r="V36" s="80"/>
      <c r="W36" s="86"/>
      <c r="X36" s="80"/>
    </row>
    <row r="37" spans="1:24" ht="12.75" customHeight="1" x14ac:dyDescent="0.2">
      <c r="A37" s="50" t="str">
        <f t="shared" si="2"/>
        <v>18</v>
      </c>
      <c r="B37" s="51" t="str">
        <f t="shared" si="2"/>
        <v>Rob Dias</v>
      </c>
      <c r="C37" s="52">
        <v>1</v>
      </c>
      <c r="D37" s="53">
        <v>0</v>
      </c>
      <c r="E37" s="53">
        <v>1</v>
      </c>
      <c r="F37" s="54">
        <v>1</v>
      </c>
      <c r="G37" s="52">
        <v>4</v>
      </c>
      <c r="H37" s="53">
        <v>1</v>
      </c>
      <c r="I37" s="53">
        <v>1</v>
      </c>
      <c r="J37" s="54">
        <v>1</v>
      </c>
      <c r="K37" s="52">
        <v>4</v>
      </c>
      <c r="L37" s="53">
        <v>1</v>
      </c>
      <c r="M37" s="53">
        <v>2</v>
      </c>
      <c r="N37" s="54">
        <v>3</v>
      </c>
      <c r="O37" s="87">
        <v>5</v>
      </c>
      <c r="P37" s="53">
        <v>2</v>
      </c>
      <c r="Q37" s="53">
        <v>0</v>
      </c>
      <c r="R37" s="89">
        <v>2</v>
      </c>
      <c r="S37" s="55"/>
      <c r="U37" s="3"/>
      <c r="V37" s="80"/>
      <c r="W37" s="86"/>
      <c r="X37" s="80"/>
    </row>
    <row r="38" spans="1:24" ht="12.75" customHeight="1" x14ac:dyDescent="0.2">
      <c r="A38" s="50" t="str">
        <f t="shared" si="2"/>
        <v>30</v>
      </c>
      <c r="B38" s="51" t="str">
        <f t="shared" si="2"/>
        <v>Joe Yee</v>
      </c>
      <c r="C38" s="52">
        <v>1</v>
      </c>
      <c r="D38" s="53">
        <v>0</v>
      </c>
      <c r="E38" s="53">
        <v>0</v>
      </c>
      <c r="F38" s="54">
        <v>0</v>
      </c>
      <c r="G38" s="52">
        <v>3</v>
      </c>
      <c r="H38" s="53">
        <v>2</v>
      </c>
      <c r="I38" s="53">
        <v>0</v>
      </c>
      <c r="J38" s="54">
        <v>0</v>
      </c>
      <c r="K38" s="52">
        <v>4</v>
      </c>
      <c r="L38" s="53">
        <v>0</v>
      </c>
      <c r="M38" s="53">
        <v>1</v>
      </c>
      <c r="N38" s="54">
        <v>0</v>
      </c>
      <c r="O38" s="87">
        <v>5</v>
      </c>
      <c r="P38" s="53">
        <v>0</v>
      </c>
      <c r="Q38" s="53">
        <v>1</v>
      </c>
      <c r="R38" s="89">
        <v>0</v>
      </c>
      <c r="S38" s="55"/>
      <c r="U38" s="3"/>
      <c r="V38" s="80"/>
      <c r="W38" s="86"/>
      <c r="X38" s="80"/>
    </row>
    <row r="39" spans="1:24" ht="12.75" customHeight="1" x14ac:dyDescent="0.2">
      <c r="A39" s="50" t="str">
        <f t="shared" si="2"/>
        <v>27</v>
      </c>
      <c r="B39" s="51" t="str">
        <f t="shared" si="2"/>
        <v>Luis Soto</v>
      </c>
      <c r="C39" s="52">
        <v>3</v>
      </c>
      <c r="D39" s="53">
        <v>0</v>
      </c>
      <c r="E39" s="53">
        <v>1</v>
      </c>
      <c r="F39" s="54">
        <v>0</v>
      </c>
      <c r="G39" s="52"/>
      <c r="H39" s="53"/>
      <c r="I39" s="53"/>
      <c r="J39" s="54"/>
      <c r="K39" s="52"/>
      <c r="L39" s="53"/>
      <c r="M39" s="53"/>
      <c r="N39" s="54"/>
      <c r="O39" s="87"/>
      <c r="P39" s="53"/>
      <c r="Q39" s="53"/>
      <c r="R39" s="89"/>
      <c r="S39" s="55"/>
      <c r="U39" s="3"/>
      <c r="V39" s="80"/>
      <c r="W39" s="86"/>
      <c r="X39" s="80"/>
    </row>
    <row r="40" spans="1:24" ht="12.75" customHeight="1" x14ac:dyDescent="0.2">
      <c r="A40" s="50" t="str">
        <f t="shared" si="2"/>
        <v>48</v>
      </c>
      <c r="B40" s="51" t="str">
        <f t="shared" si="2"/>
        <v>Thanh Huynh</v>
      </c>
      <c r="C40" s="52">
        <v>3</v>
      </c>
      <c r="D40" s="53">
        <v>0</v>
      </c>
      <c r="E40" s="53">
        <v>1</v>
      </c>
      <c r="F40" s="54">
        <v>4</v>
      </c>
      <c r="G40" s="52">
        <v>0</v>
      </c>
      <c r="H40" s="53">
        <v>0</v>
      </c>
      <c r="I40" s="53">
        <v>0</v>
      </c>
      <c r="J40" s="54">
        <v>0</v>
      </c>
      <c r="K40" s="52">
        <v>0</v>
      </c>
      <c r="L40" s="53">
        <v>0</v>
      </c>
      <c r="M40" s="53">
        <v>0</v>
      </c>
      <c r="N40" s="54">
        <v>0</v>
      </c>
      <c r="O40" s="87">
        <v>0</v>
      </c>
      <c r="P40" s="53">
        <v>0</v>
      </c>
      <c r="Q40" s="53">
        <v>0</v>
      </c>
      <c r="R40" s="89">
        <v>0</v>
      </c>
      <c r="S40" s="55"/>
      <c r="U40" s="3"/>
      <c r="V40" s="80"/>
      <c r="W40" s="86"/>
      <c r="X40" s="80"/>
    </row>
    <row r="41" spans="1:24" ht="12.75" customHeight="1" x14ac:dyDescent="0.2">
      <c r="A41" s="50" t="str">
        <f t="shared" si="2"/>
        <v>13</v>
      </c>
      <c r="B41" s="51" t="str">
        <f t="shared" si="2"/>
        <v>Dino Vasile</v>
      </c>
      <c r="C41" s="52">
        <v>1</v>
      </c>
      <c r="D41" s="53">
        <v>0</v>
      </c>
      <c r="E41" s="53">
        <v>0</v>
      </c>
      <c r="F41" s="54">
        <v>0</v>
      </c>
      <c r="G41" s="52">
        <v>4</v>
      </c>
      <c r="H41" s="53">
        <v>0</v>
      </c>
      <c r="I41" s="53">
        <v>2</v>
      </c>
      <c r="J41" s="54">
        <v>0</v>
      </c>
      <c r="K41" s="52">
        <v>2</v>
      </c>
      <c r="L41" s="53">
        <v>0</v>
      </c>
      <c r="M41" s="53">
        <v>0</v>
      </c>
      <c r="N41" s="54">
        <v>1</v>
      </c>
      <c r="O41" s="87">
        <v>4</v>
      </c>
      <c r="P41" s="53">
        <v>2</v>
      </c>
      <c r="Q41" s="53">
        <v>1</v>
      </c>
      <c r="R41" s="89">
        <v>3</v>
      </c>
      <c r="S41" s="55"/>
      <c r="U41" s="3"/>
      <c r="V41" s="80"/>
      <c r="W41" s="86"/>
      <c r="X41" s="80"/>
    </row>
    <row r="42" spans="1:24" x14ac:dyDescent="0.2">
      <c r="A42" s="50">
        <f t="shared" si="2"/>
        <v>0</v>
      </c>
      <c r="B42" s="51">
        <f t="shared" si="2"/>
        <v>0</v>
      </c>
      <c r="C42" s="52"/>
      <c r="D42" s="53"/>
      <c r="E42" s="53"/>
      <c r="F42" s="54"/>
      <c r="G42" s="52"/>
      <c r="H42" s="53"/>
      <c r="I42" s="53"/>
      <c r="J42" s="54"/>
      <c r="K42" s="52"/>
      <c r="L42" s="53"/>
      <c r="M42" s="53"/>
      <c r="N42" s="54"/>
      <c r="O42" s="87"/>
      <c r="P42" s="53"/>
      <c r="Q42" s="53"/>
      <c r="R42" s="89"/>
      <c r="S42" s="55"/>
      <c r="U42" s="3"/>
      <c r="V42" s="80"/>
      <c r="W42" s="80"/>
      <c r="X42" s="80"/>
    </row>
    <row r="43" spans="1:24" x14ac:dyDescent="0.2">
      <c r="A43" s="50">
        <f t="shared" si="2"/>
        <v>0</v>
      </c>
      <c r="B43" s="51">
        <f t="shared" si="2"/>
        <v>0</v>
      </c>
      <c r="C43" s="52"/>
      <c r="D43" s="53"/>
      <c r="E43" s="53"/>
      <c r="F43" s="54"/>
      <c r="G43" s="52"/>
      <c r="H43" s="53"/>
      <c r="I43" s="53"/>
      <c r="J43" s="54"/>
      <c r="K43" s="52"/>
      <c r="L43" s="53"/>
      <c r="M43" s="53"/>
      <c r="N43" s="54"/>
      <c r="O43" s="87"/>
      <c r="P43" s="53"/>
      <c r="Q43" s="53"/>
      <c r="R43" s="89"/>
      <c r="S43" s="55"/>
      <c r="U43" s="3"/>
      <c r="V43" s="80"/>
      <c r="W43" s="80"/>
      <c r="X43" s="80"/>
    </row>
    <row r="44" spans="1:24" x14ac:dyDescent="0.2">
      <c r="A44" s="50">
        <f t="shared" si="2"/>
        <v>0</v>
      </c>
      <c r="B44" s="51">
        <f t="shared" si="2"/>
        <v>0</v>
      </c>
      <c r="C44" s="52"/>
      <c r="D44" s="53"/>
      <c r="E44" s="53"/>
      <c r="F44" s="54"/>
      <c r="G44" s="52"/>
      <c r="H44" s="53"/>
      <c r="I44" s="53"/>
      <c r="J44" s="54"/>
      <c r="K44" s="52"/>
      <c r="L44" s="53"/>
      <c r="M44" s="53"/>
      <c r="N44" s="54"/>
      <c r="O44" s="87"/>
      <c r="P44" s="53"/>
      <c r="Q44" s="53"/>
      <c r="R44" s="89"/>
      <c r="S44" s="55" t="s">
        <v>297</v>
      </c>
      <c r="U44" s="3"/>
      <c r="V44" s="80"/>
      <c r="W44" s="80"/>
      <c r="X44" s="80"/>
    </row>
    <row r="45" spans="1:24" x14ac:dyDescent="0.2">
      <c r="A45" s="50">
        <f t="shared" si="2"/>
        <v>0</v>
      </c>
      <c r="B45" s="90">
        <f t="shared" si="2"/>
        <v>0</v>
      </c>
      <c r="C45" s="52"/>
      <c r="D45" s="53"/>
      <c r="E45" s="53"/>
      <c r="F45" s="54"/>
      <c r="G45" s="52"/>
      <c r="H45" s="53"/>
      <c r="I45" s="53"/>
      <c r="J45" s="54"/>
      <c r="K45" s="52"/>
      <c r="L45" s="53"/>
      <c r="M45" s="53"/>
      <c r="N45" s="54"/>
      <c r="O45" s="87"/>
      <c r="P45" s="53"/>
      <c r="Q45" s="53"/>
      <c r="R45" s="54"/>
      <c r="S45" s="55"/>
      <c r="U45" s="3"/>
      <c r="V45" s="80"/>
      <c r="W45" s="80"/>
      <c r="X45" s="80"/>
    </row>
    <row r="46" spans="1:24" x14ac:dyDescent="0.2">
      <c r="A46" s="50">
        <f t="shared" si="2"/>
        <v>0</v>
      </c>
      <c r="B46" s="51">
        <f t="shared" si="2"/>
        <v>0</v>
      </c>
      <c r="C46" s="52"/>
      <c r="D46" s="53"/>
      <c r="E46" s="53"/>
      <c r="F46" s="54"/>
      <c r="G46" s="52"/>
      <c r="H46" s="53"/>
      <c r="I46" s="53"/>
      <c r="J46" s="54"/>
      <c r="K46" s="52"/>
      <c r="L46" s="53"/>
      <c r="M46" s="53"/>
      <c r="N46" s="54"/>
      <c r="O46" s="87"/>
      <c r="P46" s="53"/>
      <c r="Q46" s="53"/>
      <c r="R46" s="54"/>
      <c r="S46" s="55"/>
      <c r="U46" s="3"/>
      <c r="V46" s="80"/>
      <c r="W46" s="80"/>
      <c r="X46" s="80"/>
    </row>
    <row r="47" spans="1:24" x14ac:dyDescent="0.2">
      <c r="A47" s="50">
        <f t="shared" ref="A47:B48" si="3">A19</f>
        <v>0</v>
      </c>
      <c r="B47" s="51">
        <f t="shared" si="3"/>
        <v>0</v>
      </c>
      <c r="C47" s="52"/>
      <c r="D47" s="53"/>
      <c r="E47" s="53"/>
      <c r="F47" s="54"/>
      <c r="G47" s="52"/>
      <c r="H47" s="53"/>
      <c r="I47" s="53"/>
      <c r="J47" s="54"/>
      <c r="K47" s="52"/>
      <c r="L47" s="53"/>
      <c r="M47" s="53"/>
      <c r="N47" s="54"/>
      <c r="O47" s="87"/>
      <c r="P47" s="53"/>
      <c r="Q47" s="53"/>
      <c r="R47" s="54"/>
      <c r="S47" s="55"/>
      <c r="U47" s="3"/>
      <c r="V47" s="80"/>
      <c r="W47" s="80"/>
      <c r="X47" s="80"/>
    </row>
    <row r="48" spans="1:24" x14ac:dyDescent="0.2">
      <c r="A48" s="50">
        <f t="shared" si="3"/>
        <v>0</v>
      </c>
      <c r="B48" s="51">
        <f t="shared" si="3"/>
        <v>0</v>
      </c>
      <c r="C48" s="52"/>
      <c r="D48" s="53"/>
      <c r="E48" s="53"/>
      <c r="F48" s="54"/>
      <c r="G48" s="52"/>
      <c r="H48" s="53"/>
      <c r="I48" s="53"/>
      <c r="J48" s="54"/>
      <c r="K48" s="52"/>
      <c r="L48" s="53"/>
      <c r="M48" s="53"/>
      <c r="N48" s="54"/>
      <c r="O48" s="87"/>
      <c r="P48" s="53"/>
      <c r="Q48" s="53"/>
      <c r="R48" s="54"/>
      <c r="S48" s="55"/>
      <c r="U48" s="3"/>
      <c r="V48" s="80"/>
      <c r="W48" s="80"/>
      <c r="X48" s="80"/>
    </row>
    <row r="49" spans="1:30" ht="13.5" thickBot="1" x14ac:dyDescent="0.25">
      <c r="A49" s="50"/>
      <c r="B49" s="56"/>
      <c r="C49" s="57"/>
      <c r="D49" s="58"/>
      <c r="E49" s="58"/>
      <c r="F49" s="59"/>
      <c r="G49" s="57"/>
      <c r="H49" s="58"/>
      <c r="I49" s="58"/>
      <c r="J49" s="59"/>
      <c r="K49" s="57"/>
      <c r="L49" s="58"/>
      <c r="M49" s="58"/>
      <c r="N49" s="59"/>
      <c r="O49" s="91"/>
      <c r="P49" s="58"/>
      <c r="Q49" s="58"/>
      <c r="R49" s="92"/>
      <c r="S49" s="55"/>
      <c r="U49" s="3"/>
      <c r="V49" s="80"/>
      <c r="W49" s="80"/>
      <c r="X49" s="80"/>
    </row>
    <row r="50" spans="1:30" x14ac:dyDescent="0.2">
      <c r="A50" s="1" t="s">
        <v>4</v>
      </c>
      <c r="B50" s="93" t="str">
        <f>B22</f>
        <v>Ron Cochran</v>
      </c>
      <c r="C50" s="61">
        <v>21</v>
      </c>
      <c r="D50" s="62">
        <v>3</v>
      </c>
      <c r="E50" s="62">
        <v>4</v>
      </c>
      <c r="F50" s="63">
        <v>14</v>
      </c>
      <c r="G50" s="61">
        <v>24</v>
      </c>
      <c r="H50" s="62">
        <v>6</v>
      </c>
      <c r="I50" s="62">
        <v>8</v>
      </c>
      <c r="J50" s="63">
        <v>10</v>
      </c>
      <c r="K50" s="61">
        <v>23</v>
      </c>
      <c r="L50" s="62">
        <v>8</v>
      </c>
      <c r="M50" s="62">
        <v>4</v>
      </c>
      <c r="N50" s="63">
        <v>15</v>
      </c>
      <c r="O50" s="61">
        <v>29</v>
      </c>
      <c r="P50" s="62">
        <v>11</v>
      </c>
      <c r="Q50" s="62">
        <v>5</v>
      </c>
      <c r="R50" s="94">
        <v>13</v>
      </c>
      <c r="S50" s="64"/>
      <c r="U50" s="80"/>
      <c r="V50" s="80"/>
      <c r="W50" s="80"/>
      <c r="X50" s="80"/>
    </row>
    <row r="51" spans="1:30" x14ac:dyDescent="0.2">
      <c r="A51" s="1"/>
      <c r="B51" s="95">
        <f>B23</f>
        <v>0</v>
      </c>
      <c r="C51" s="66"/>
      <c r="D51" s="67"/>
      <c r="E51" s="67"/>
      <c r="F51" s="68"/>
      <c r="G51" s="66"/>
      <c r="H51" s="67"/>
      <c r="I51" s="67"/>
      <c r="J51" s="68"/>
      <c r="K51" s="66"/>
      <c r="L51" s="67"/>
      <c r="M51" s="67"/>
      <c r="N51" s="68"/>
      <c r="O51" s="66"/>
      <c r="P51" s="67"/>
      <c r="Q51" s="67"/>
      <c r="R51" s="68"/>
      <c r="S51" s="64"/>
      <c r="U51" s="80"/>
      <c r="V51" s="80"/>
      <c r="W51" s="80"/>
      <c r="X51" s="80"/>
    </row>
    <row r="52" spans="1:30" x14ac:dyDescent="0.2">
      <c r="A52" s="1"/>
      <c r="B52" s="95">
        <f>B24</f>
        <v>0</v>
      </c>
      <c r="C52" s="66"/>
      <c r="D52" s="67"/>
      <c r="E52" s="67"/>
      <c r="F52" s="68"/>
      <c r="G52" s="66"/>
      <c r="H52" s="67"/>
      <c r="I52" s="67"/>
      <c r="J52" s="68"/>
      <c r="K52" s="66"/>
      <c r="L52" s="67"/>
      <c r="M52" s="67"/>
      <c r="N52" s="68"/>
      <c r="O52" s="66"/>
      <c r="P52" s="67"/>
      <c r="Q52" s="67"/>
      <c r="R52" s="68"/>
      <c r="S52" s="64"/>
      <c r="U52" s="80"/>
      <c r="V52" s="80"/>
      <c r="W52" s="80"/>
      <c r="X52" s="80"/>
    </row>
    <row r="53" spans="1:30" ht="13.5" thickBot="1" x14ac:dyDescent="0.25">
      <c r="A53" s="1"/>
      <c r="B53" s="95">
        <f>B25</f>
        <v>0</v>
      </c>
      <c r="C53" s="66"/>
      <c r="D53" s="67"/>
      <c r="E53" s="67"/>
      <c r="F53" s="68"/>
      <c r="G53" s="66"/>
      <c r="H53" s="67"/>
      <c r="I53" s="67"/>
      <c r="J53" s="68"/>
      <c r="K53" s="66"/>
      <c r="L53" s="67"/>
      <c r="M53" s="67"/>
      <c r="N53" s="68"/>
      <c r="O53" s="66"/>
      <c r="P53" s="67"/>
      <c r="Q53" s="67"/>
      <c r="R53" s="68"/>
      <c r="S53" s="64"/>
      <c r="U53" s="80"/>
      <c r="V53" s="80"/>
      <c r="W53" s="80"/>
      <c r="X53" s="80"/>
    </row>
    <row r="54" spans="1:30" ht="13.5" thickBot="1" x14ac:dyDescent="0.25">
      <c r="A54" s="1"/>
      <c r="B54" s="69" t="s">
        <v>304</v>
      </c>
      <c r="C54" s="70">
        <f t="shared" ref="C54:R54" si="4">SUM(C31:C48)</f>
        <v>21</v>
      </c>
      <c r="D54" s="70">
        <f t="shared" si="4"/>
        <v>3</v>
      </c>
      <c r="E54" s="70">
        <f t="shared" si="4"/>
        <v>4</v>
      </c>
      <c r="F54" s="70">
        <f t="shared" si="4"/>
        <v>14</v>
      </c>
      <c r="G54" s="70">
        <f t="shared" si="4"/>
        <v>24</v>
      </c>
      <c r="H54" s="70">
        <f t="shared" si="4"/>
        <v>6</v>
      </c>
      <c r="I54" s="70">
        <f t="shared" si="4"/>
        <v>8</v>
      </c>
      <c r="J54" s="70">
        <f t="shared" si="4"/>
        <v>10</v>
      </c>
      <c r="K54" s="70">
        <f t="shared" si="4"/>
        <v>23</v>
      </c>
      <c r="L54" s="70">
        <f t="shared" si="4"/>
        <v>8</v>
      </c>
      <c r="M54" s="70">
        <f t="shared" si="4"/>
        <v>4</v>
      </c>
      <c r="N54" s="70">
        <f t="shared" si="4"/>
        <v>15</v>
      </c>
      <c r="O54" s="70">
        <f t="shared" si="4"/>
        <v>29</v>
      </c>
      <c r="P54" s="70">
        <f t="shared" si="4"/>
        <v>11</v>
      </c>
      <c r="Q54" s="70">
        <f t="shared" si="4"/>
        <v>5</v>
      </c>
      <c r="R54" s="70">
        <f t="shared" si="4"/>
        <v>13</v>
      </c>
      <c r="S54" s="64"/>
      <c r="U54" s="80"/>
      <c r="V54" s="80"/>
      <c r="W54" s="80"/>
      <c r="X54" s="80"/>
    </row>
    <row r="55" spans="1:30" ht="13.5" thickBot="1" x14ac:dyDescent="0.25">
      <c r="A55" s="1"/>
      <c r="B55" s="69" t="s">
        <v>305</v>
      </c>
      <c r="C55" s="71">
        <f>SUM(O27,C54)</f>
        <v>112</v>
      </c>
      <c r="D55" s="71">
        <f>SUM(P27,D54)</f>
        <v>31</v>
      </c>
      <c r="E55" s="71">
        <f>SUM(Q27,E54)</f>
        <v>23</v>
      </c>
      <c r="F55" s="71">
        <f>SUM(R27,F54)</f>
        <v>49</v>
      </c>
      <c r="G55" s="71">
        <f t="shared" ref="G55:R55" si="5">SUM(C55,G54)</f>
        <v>136</v>
      </c>
      <c r="H55" s="71">
        <f t="shared" si="5"/>
        <v>37</v>
      </c>
      <c r="I55" s="71">
        <f t="shared" si="5"/>
        <v>31</v>
      </c>
      <c r="J55" s="71">
        <f t="shared" si="5"/>
        <v>59</v>
      </c>
      <c r="K55" s="71">
        <f t="shared" si="5"/>
        <v>159</v>
      </c>
      <c r="L55" s="71">
        <f t="shared" si="5"/>
        <v>45</v>
      </c>
      <c r="M55" s="71">
        <f t="shared" si="5"/>
        <v>35</v>
      </c>
      <c r="N55" s="71">
        <f t="shared" si="5"/>
        <v>74</v>
      </c>
      <c r="O55" s="72">
        <f t="shared" si="5"/>
        <v>188</v>
      </c>
      <c r="P55" s="71">
        <f t="shared" si="5"/>
        <v>56</v>
      </c>
      <c r="Q55" s="71">
        <f t="shared" si="5"/>
        <v>40</v>
      </c>
      <c r="R55" s="73">
        <f t="shared" si="5"/>
        <v>87</v>
      </c>
      <c r="S55" s="96"/>
      <c r="U55" s="80"/>
      <c r="V55" s="80"/>
      <c r="W55" s="80"/>
      <c r="X55" s="80"/>
    </row>
    <row r="56" spans="1:30" ht="13.5" thickBot="1" x14ac:dyDescent="0.25">
      <c r="A56" s="74"/>
      <c r="B56" s="75" t="s">
        <v>306</v>
      </c>
      <c r="C56" s="76"/>
      <c r="D56" s="77"/>
      <c r="E56" s="77"/>
      <c r="F56" s="77"/>
      <c r="G56" s="76"/>
      <c r="H56" s="77"/>
      <c r="I56" s="77"/>
      <c r="J56" s="77"/>
      <c r="K56" s="76"/>
      <c r="L56" s="77"/>
      <c r="M56" s="77"/>
      <c r="N56" s="77"/>
      <c r="O56" s="76"/>
      <c r="P56" s="77"/>
      <c r="Q56" s="77"/>
      <c r="R56" s="97"/>
      <c r="S56" s="98"/>
      <c r="V56" s="99" t="s">
        <v>307</v>
      </c>
    </row>
    <row r="57" spans="1:30" ht="13.5" thickBot="1" x14ac:dyDescent="0.25">
      <c r="A57" s="43" t="s">
        <v>289</v>
      </c>
      <c r="B57" s="69" t="s">
        <v>290</v>
      </c>
      <c r="C57" s="186" t="s">
        <v>250</v>
      </c>
      <c r="D57" s="187"/>
      <c r="E57" s="188"/>
      <c r="F57" s="100">
        <v>13</v>
      </c>
      <c r="G57" s="186"/>
      <c r="H57" s="187"/>
      <c r="I57" s="188"/>
      <c r="J57" s="100"/>
      <c r="K57" s="186"/>
      <c r="L57" s="187"/>
      <c r="M57" s="189"/>
      <c r="N57" s="101"/>
      <c r="O57" s="102" t="s">
        <v>308</v>
      </c>
      <c r="P57" s="103"/>
      <c r="Q57" s="45"/>
      <c r="R57" s="104">
        <f>SUM(F1,J1,N1,R1,F29,J29,N29,R29,F57,J57,N57)</f>
        <v>71</v>
      </c>
      <c r="S57" s="105" t="s">
        <v>309</v>
      </c>
    </row>
    <row r="58" spans="1:30" ht="13.5" thickBot="1" x14ac:dyDescent="0.25">
      <c r="A58" s="47" t="s">
        <v>291</v>
      </c>
      <c r="B58" s="44" t="s">
        <v>292</v>
      </c>
      <c r="C58" s="48" t="s">
        <v>0</v>
      </c>
      <c r="D58" s="48" t="s">
        <v>1</v>
      </c>
      <c r="E58" s="48" t="s">
        <v>2</v>
      </c>
      <c r="F58" s="48" t="s">
        <v>3</v>
      </c>
      <c r="G58" s="48" t="s">
        <v>0</v>
      </c>
      <c r="H58" s="48" t="s">
        <v>1</v>
      </c>
      <c r="I58" s="48" t="s">
        <v>2</v>
      </c>
      <c r="J58" s="48" t="s">
        <v>3</v>
      </c>
      <c r="K58" s="48" t="s">
        <v>0</v>
      </c>
      <c r="L58" s="48" t="s">
        <v>310</v>
      </c>
      <c r="M58" s="48" t="s">
        <v>2</v>
      </c>
      <c r="N58" s="48" t="s">
        <v>3</v>
      </c>
      <c r="O58" s="43" t="s">
        <v>0</v>
      </c>
      <c r="P58" s="43" t="s">
        <v>1</v>
      </c>
      <c r="Q58" s="43" t="s">
        <v>2</v>
      </c>
      <c r="R58" s="43" t="s">
        <v>3</v>
      </c>
      <c r="S58" s="106" t="s">
        <v>311</v>
      </c>
      <c r="U58" s="2" t="s">
        <v>312</v>
      </c>
      <c r="V58" s="67" t="s">
        <v>313</v>
      </c>
      <c r="W58" s="107" t="s">
        <v>3</v>
      </c>
      <c r="X58" s="107" t="s">
        <v>314</v>
      </c>
      <c r="Y58" s="107" t="s">
        <v>315</v>
      </c>
      <c r="Z58" s="107" t="s">
        <v>316</v>
      </c>
      <c r="AA58" s="107" t="s">
        <v>372</v>
      </c>
      <c r="AB58" s="107" t="s">
        <v>316</v>
      </c>
      <c r="AC58" s="107" t="s">
        <v>317</v>
      </c>
      <c r="AD58" s="108" t="s">
        <v>318</v>
      </c>
    </row>
    <row r="59" spans="1:30" ht="13.5" thickTop="1" x14ac:dyDescent="0.2">
      <c r="A59" s="50" t="str">
        <f t="shared" ref="A59:A76" si="6">A3</f>
        <v>46</v>
      </c>
      <c r="B59" s="51" t="str">
        <f t="shared" ref="B59:B76" si="7">B31</f>
        <v>Joe McCormick</v>
      </c>
      <c r="C59" s="52">
        <v>5</v>
      </c>
      <c r="D59" s="53">
        <v>3</v>
      </c>
      <c r="E59" s="53">
        <v>1</v>
      </c>
      <c r="F59" s="54">
        <v>4</v>
      </c>
      <c r="G59" s="52"/>
      <c r="H59" s="53"/>
      <c r="I59" s="53"/>
      <c r="J59" s="54"/>
      <c r="K59" s="52"/>
      <c r="L59" s="53"/>
      <c r="M59" s="53"/>
      <c r="N59" s="54"/>
      <c r="O59" s="109">
        <f>SUM(C3,G3,K3,O3,C31,G31,K31,O31,C59,G59,K59)</f>
        <v>35</v>
      </c>
      <c r="P59" s="110">
        <f>SUM(D3,H3,L3,P3,D31,H31,L31,P31,D59,H59,L59)</f>
        <v>21</v>
      </c>
      <c r="Q59" s="110">
        <f>SUM(E3,I3,M3,Q3,E31,I31,M31,Q31,E59,I59,M59)</f>
        <v>7</v>
      </c>
      <c r="R59" s="111">
        <f>SUM(F3,J3,N3,R3,F31,J31,N31,R31,F59,J59,N59)</f>
        <v>21</v>
      </c>
      <c r="S59" s="112">
        <f>IF(O59=0,0,AVERAGE(P59/O59))</f>
        <v>0.6</v>
      </c>
      <c r="U59" s="3" t="s">
        <v>347</v>
      </c>
      <c r="V59" s="51" t="s">
        <v>86</v>
      </c>
      <c r="W59" s="113">
        <v>21</v>
      </c>
      <c r="X59" s="113">
        <v>21</v>
      </c>
      <c r="Y59" s="114">
        <v>0.6</v>
      </c>
      <c r="Z59" s="114" t="s">
        <v>260</v>
      </c>
      <c r="AA59" s="114">
        <v>2.3333333333333335</v>
      </c>
      <c r="AB59" s="114" t="s">
        <v>260</v>
      </c>
      <c r="AC59" s="113">
        <v>9</v>
      </c>
      <c r="AD59" s="115">
        <v>0.6</v>
      </c>
    </row>
    <row r="60" spans="1:30" x14ac:dyDescent="0.2">
      <c r="A60" s="50" t="str">
        <f t="shared" si="6"/>
        <v>9</v>
      </c>
      <c r="B60" s="51" t="str">
        <f t="shared" si="7"/>
        <v>Guy Zuccarello</v>
      </c>
      <c r="C60" s="52">
        <v>5</v>
      </c>
      <c r="D60" s="53">
        <v>0</v>
      </c>
      <c r="E60" s="53">
        <v>0</v>
      </c>
      <c r="F60" s="54">
        <v>4</v>
      </c>
      <c r="G60" s="52"/>
      <c r="H60" s="53"/>
      <c r="I60" s="53"/>
      <c r="J60" s="54"/>
      <c r="K60" s="52"/>
      <c r="L60" s="53"/>
      <c r="M60" s="53"/>
      <c r="N60" s="54"/>
      <c r="O60" s="66">
        <f t="shared" ref="O60:R75" si="8">SUM(C4,G4,K4,O4,C32,G32,K32,O32,C60,G60,K60)</f>
        <v>28</v>
      </c>
      <c r="P60" s="67">
        <f t="shared" si="8"/>
        <v>4</v>
      </c>
      <c r="Q60" s="67">
        <f t="shared" si="8"/>
        <v>4</v>
      </c>
      <c r="R60" s="68">
        <f t="shared" si="8"/>
        <v>35</v>
      </c>
      <c r="S60" s="116">
        <f t="shared" ref="S60:S76" si="9">IF(O60=0,0,AVERAGE(P60/O60))</f>
        <v>0.14285714285714285</v>
      </c>
      <c r="U60" s="3" t="s">
        <v>294</v>
      </c>
      <c r="V60" s="51" t="s">
        <v>150</v>
      </c>
      <c r="W60" s="113">
        <v>35</v>
      </c>
      <c r="X60" s="113">
        <v>35</v>
      </c>
      <c r="Y60" s="114">
        <v>0.14285714285714285</v>
      </c>
      <c r="Z60" s="114" t="s">
        <v>260</v>
      </c>
      <c r="AA60" s="114">
        <v>4.375</v>
      </c>
      <c r="AB60" s="114" t="s">
        <v>260</v>
      </c>
      <c r="AC60" s="113">
        <v>8</v>
      </c>
      <c r="AD60" s="115">
        <v>0.14285714285714285</v>
      </c>
    </row>
    <row r="61" spans="1:30" x14ac:dyDescent="0.2">
      <c r="A61" s="50" t="str">
        <f t="shared" si="6"/>
        <v>81</v>
      </c>
      <c r="B61" s="51" t="str">
        <f t="shared" si="7"/>
        <v>Larry Haile</v>
      </c>
      <c r="C61" s="52">
        <v>5</v>
      </c>
      <c r="D61" s="53">
        <v>2</v>
      </c>
      <c r="E61" s="53">
        <v>0</v>
      </c>
      <c r="F61" s="54">
        <v>3</v>
      </c>
      <c r="G61" s="52"/>
      <c r="H61" s="53"/>
      <c r="I61" s="53"/>
      <c r="J61" s="54"/>
      <c r="K61" s="52"/>
      <c r="L61" s="53"/>
      <c r="M61" s="53"/>
      <c r="N61" s="54"/>
      <c r="O61" s="66">
        <f t="shared" si="8"/>
        <v>32</v>
      </c>
      <c r="P61" s="67">
        <f t="shared" si="8"/>
        <v>12</v>
      </c>
      <c r="Q61" s="67">
        <f t="shared" si="8"/>
        <v>6</v>
      </c>
      <c r="R61" s="68">
        <f t="shared" si="8"/>
        <v>6</v>
      </c>
      <c r="S61" s="116">
        <f t="shared" si="9"/>
        <v>0.375</v>
      </c>
      <c r="U61" s="3" t="s">
        <v>348</v>
      </c>
      <c r="V61" s="51" t="s">
        <v>48</v>
      </c>
      <c r="W61" s="113">
        <v>6</v>
      </c>
      <c r="X61" s="113">
        <v>6</v>
      </c>
      <c r="Y61" s="114">
        <v>0.375</v>
      </c>
      <c r="Z61" s="114" t="s">
        <v>260</v>
      </c>
      <c r="AA61" s="114">
        <v>0.66666666666666663</v>
      </c>
      <c r="AB61" s="114" t="s">
        <v>260</v>
      </c>
      <c r="AC61" s="113">
        <v>9</v>
      </c>
      <c r="AD61" s="115">
        <v>0.375</v>
      </c>
    </row>
    <row r="62" spans="1:30" x14ac:dyDescent="0.2">
      <c r="A62" s="50" t="str">
        <f t="shared" si="6"/>
        <v>16</v>
      </c>
      <c r="B62" s="51" t="str">
        <f t="shared" si="7"/>
        <v>Aqil Sajjad</v>
      </c>
      <c r="C62" s="52">
        <v>3</v>
      </c>
      <c r="D62" s="53">
        <v>1</v>
      </c>
      <c r="E62" s="53">
        <v>2</v>
      </c>
      <c r="F62" s="54">
        <v>0</v>
      </c>
      <c r="G62" s="52"/>
      <c r="H62" s="53"/>
      <c r="I62" s="53"/>
      <c r="J62" s="54"/>
      <c r="K62" s="52"/>
      <c r="L62" s="53"/>
      <c r="M62" s="53"/>
      <c r="N62" s="54"/>
      <c r="O62" s="66">
        <f t="shared" si="8"/>
        <v>19</v>
      </c>
      <c r="P62" s="67">
        <f t="shared" si="8"/>
        <v>5</v>
      </c>
      <c r="Q62" s="67">
        <f t="shared" si="8"/>
        <v>3</v>
      </c>
      <c r="R62" s="68">
        <f t="shared" si="8"/>
        <v>5</v>
      </c>
      <c r="S62" s="116">
        <f t="shared" si="9"/>
        <v>0.26315789473684209</v>
      </c>
      <c r="U62" s="3" t="s">
        <v>332</v>
      </c>
      <c r="V62" s="51" t="s">
        <v>63</v>
      </c>
      <c r="W62" s="113">
        <v>5</v>
      </c>
      <c r="X62" s="113">
        <v>5</v>
      </c>
      <c r="Y62" s="114">
        <v>0.26315789473684209</v>
      </c>
      <c r="Z62" s="114" t="s">
        <v>265</v>
      </c>
      <c r="AA62" s="114">
        <v>0.55555555555555558</v>
      </c>
      <c r="AB62" s="114" t="s">
        <v>260</v>
      </c>
      <c r="AC62" s="113">
        <v>9</v>
      </c>
      <c r="AD62" s="115">
        <v>0.25</v>
      </c>
    </row>
    <row r="63" spans="1:30" x14ac:dyDescent="0.2">
      <c r="A63" s="50" t="str">
        <f t="shared" si="6"/>
        <v>64</v>
      </c>
      <c r="B63" s="51" t="str">
        <f t="shared" si="7"/>
        <v>Bob Thayer</v>
      </c>
      <c r="C63" s="52"/>
      <c r="D63" s="53"/>
      <c r="E63" s="53"/>
      <c r="F63" s="54"/>
      <c r="G63" s="52"/>
      <c r="H63" s="53"/>
      <c r="I63" s="53"/>
      <c r="J63" s="54"/>
      <c r="K63" s="52"/>
      <c r="L63" s="53"/>
      <c r="M63" s="53"/>
      <c r="N63" s="54"/>
      <c r="O63" s="66">
        <f t="shared" si="8"/>
        <v>7</v>
      </c>
      <c r="P63" s="67">
        <f t="shared" si="8"/>
        <v>1</v>
      </c>
      <c r="Q63" s="67">
        <f t="shared" si="8"/>
        <v>0</v>
      </c>
      <c r="R63" s="68">
        <f t="shared" si="8"/>
        <v>0</v>
      </c>
      <c r="S63" s="116">
        <f t="shared" si="9"/>
        <v>0.14285714285714285</v>
      </c>
      <c r="U63" s="3" t="s">
        <v>349</v>
      </c>
      <c r="V63" s="51" t="s">
        <v>128</v>
      </c>
      <c r="W63" s="113">
        <v>0</v>
      </c>
      <c r="X63" s="113" t="s">
        <v>373</v>
      </c>
      <c r="Y63" s="114">
        <v>0.14285714285714285</v>
      </c>
      <c r="Z63" s="114" t="s">
        <v>265</v>
      </c>
      <c r="AA63" s="114">
        <v>0</v>
      </c>
      <c r="AB63" s="114" t="s">
        <v>260</v>
      </c>
      <c r="AC63" s="113">
        <v>5</v>
      </c>
      <c r="AD63" s="115">
        <v>0.05</v>
      </c>
    </row>
    <row r="64" spans="1:30" x14ac:dyDescent="0.2">
      <c r="A64" s="50" t="str">
        <f t="shared" si="6"/>
        <v>14</v>
      </c>
      <c r="B64" s="51" t="str">
        <f t="shared" si="7"/>
        <v>Joe Quintanilla</v>
      </c>
      <c r="C64" s="52">
        <v>1</v>
      </c>
      <c r="D64" s="53">
        <v>0</v>
      </c>
      <c r="E64" s="53">
        <v>0</v>
      </c>
      <c r="F64" s="54">
        <v>0</v>
      </c>
      <c r="G64" s="52"/>
      <c r="H64" s="53"/>
      <c r="I64" s="53"/>
      <c r="J64" s="54"/>
      <c r="K64" s="52"/>
      <c r="L64" s="53"/>
      <c r="M64" s="53"/>
      <c r="N64" s="54"/>
      <c r="O64" s="66">
        <f t="shared" si="8"/>
        <v>11</v>
      </c>
      <c r="P64" s="67">
        <f t="shared" si="8"/>
        <v>0</v>
      </c>
      <c r="Q64" s="67">
        <f t="shared" si="8"/>
        <v>4</v>
      </c>
      <c r="R64" s="68">
        <f t="shared" si="8"/>
        <v>1</v>
      </c>
      <c r="S64" s="116">
        <f t="shared" si="9"/>
        <v>0</v>
      </c>
      <c r="U64" s="3" t="s">
        <v>331</v>
      </c>
      <c r="V64" s="51" t="s">
        <v>108</v>
      </c>
      <c r="W64" s="113">
        <v>1</v>
      </c>
      <c r="X64" s="113">
        <v>1</v>
      </c>
      <c r="Y64" s="114">
        <v>0</v>
      </c>
      <c r="Z64" s="114" t="s">
        <v>265</v>
      </c>
      <c r="AA64" s="114">
        <v>0.16666666666666666</v>
      </c>
      <c r="AB64" s="114" t="s">
        <v>260</v>
      </c>
      <c r="AC64" s="113">
        <v>6</v>
      </c>
      <c r="AD64" s="115">
        <v>0</v>
      </c>
    </row>
    <row r="65" spans="1:30" x14ac:dyDescent="0.2">
      <c r="A65" s="50" t="str">
        <f t="shared" si="6"/>
        <v>18</v>
      </c>
      <c r="B65" s="51" t="str">
        <f t="shared" si="7"/>
        <v>Rob Dias</v>
      </c>
      <c r="C65" s="52">
        <v>5</v>
      </c>
      <c r="D65" s="53">
        <v>2</v>
      </c>
      <c r="E65" s="53">
        <v>2</v>
      </c>
      <c r="F65" s="54">
        <v>1</v>
      </c>
      <c r="G65" s="52"/>
      <c r="H65" s="53"/>
      <c r="I65" s="53"/>
      <c r="J65" s="54"/>
      <c r="K65" s="52"/>
      <c r="L65" s="53"/>
      <c r="M65" s="53"/>
      <c r="N65" s="54"/>
      <c r="O65" s="66">
        <f t="shared" si="8"/>
        <v>28</v>
      </c>
      <c r="P65" s="67">
        <f t="shared" si="8"/>
        <v>12</v>
      </c>
      <c r="Q65" s="67">
        <f t="shared" si="8"/>
        <v>7</v>
      </c>
      <c r="R65" s="68">
        <f t="shared" si="8"/>
        <v>12</v>
      </c>
      <c r="S65" s="116">
        <f t="shared" si="9"/>
        <v>0.42857142857142855</v>
      </c>
      <c r="U65" s="3" t="s">
        <v>346</v>
      </c>
      <c r="V65" s="51" t="s">
        <v>179</v>
      </c>
      <c r="W65" s="113">
        <v>12</v>
      </c>
      <c r="X65" s="113">
        <v>12</v>
      </c>
      <c r="Y65" s="114">
        <v>0.42857142857142855</v>
      </c>
      <c r="Z65" s="114" t="s">
        <v>260</v>
      </c>
      <c r="AA65" s="114">
        <v>1.5</v>
      </c>
      <c r="AB65" s="114" t="s">
        <v>260</v>
      </c>
      <c r="AC65" s="113">
        <v>8</v>
      </c>
      <c r="AD65" s="115">
        <v>0.42857142857142855</v>
      </c>
    </row>
    <row r="66" spans="1:30" x14ac:dyDescent="0.2">
      <c r="A66" s="50" t="str">
        <f t="shared" si="6"/>
        <v>30</v>
      </c>
      <c r="B66" s="51" t="str">
        <f t="shared" si="7"/>
        <v>Joe Yee</v>
      </c>
      <c r="C66" s="52">
        <v>4</v>
      </c>
      <c r="D66" s="53">
        <v>2</v>
      </c>
      <c r="E66" s="53">
        <v>0</v>
      </c>
      <c r="F66" s="54">
        <v>1</v>
      </c>
      <c r="G66" s="52"/>
      <c r="H66" s="53"/>
      <c r="I66" s="53"/>
      <c r="J66" s="54"/>
      <c r="K66" s="52"/>
      <c r="L66" s="53"/>
      <c r="M66" s="53"/>
      <c r="N66" s="54"/>
      <c r="O66" s="66">
        <f t="shared" si="8"/>
        <v>25</v>
      </c>
      <c r="P66" s="67">
        <f t="shared" si="8"/>
        <v>7</v>
      </c>
      <c r="Q66" s="67">
        <f t="shared" si="8"/>
        <v>3</v>
      </c>
      <c r="R66" s="68">
        <f t="shared" si="8"/>
        <v>1</v>
      </c>
      <c r="S66" s="116">
        <f t="shared" si="9"/>
        <v>0.28000000000000003</v>
      </c>
      <c r="U66" s="3" t="s">
        <v>350</v>
      </c>
      <c r="V66" s="51" t="s">
        <v>180</v>
      </c>
      <c r="W66" s="113">
        <v>1</v>
      </c>
      <c r="X66" s="113">
        <v>1</v>
      </c>
      <c r="Y66" s="114">
        <v>0.28000000000000003</v>
      </c>
      <c r="Z66" s="114" t="s">
        <v>260</v>
      </c>
      <c r="AA66" s="114">
        <v>0.1111111111111111</v>
      </c>
      <c r="AB66" s="114" t="s">
        <v>260</v>
      </c>
      <c r="AC66" s="113">
        <v>9</v>
      </c>
      <c r="AD66" s="115">
        <v>0.28000000000000003</v>
      </c>
    </row>
    <row r="67" spans="1:30" x14ac:dyDescent="0.2">
      <c r="A67" s="50" t="str">
        <f t="shared" si="6"/>
        <v>27</v>
      </c>
      <c r="B67" s="51" t="str">
        <f t="shared" si="7"/>
        <v>Luis Soto</v>
      </c>
      <c r="C67" s="52"/>
      <c r="D67" s="53"/>
      <c r="E67" s="53"/>
      <c r="F67" s="54"/>
      <c r="G67" s="52"/>
      <c r="H67" s="53"/>
      <c r="I67" s="53"/>
      <c r="J67" s="54"/>
      <c r="K67" s="52"/>
      <c r="L67" s="53"/>
      <c r="M67" s="53"/>
      <c r="N67" s="54"/>
      <c r="O67" s="66">
        <f t="shared" si="8"/>
        <v>8</v>
      </c>
      <c r="P67" s="67">
        <f t="shared" si="8"/>
        <v>0</v>
      </c>
      <c r="Q67" s="67">
        <f t="shared" si="8"/>
        <v>5</v>
      </c>
      <c r="R67" s="68">
        <f t="shared" si="8"/>
        <v>0</v>
      </c>
      <c r="S67" s="116">
        <f t="shared" si="9"/>
        <v>0</v>
      </c>
      <c r="U67" s="3" t="s">
        <v>351</v>
      </c>
      <c r="V67" s="51" t="s">
        <v>181</v>
      </c>
      <c r="W67" s="113">
        <v>0</v>
      </c>
      <c r="X67" s="113" t="s">
        <v>373</v>
      </c>
      <c r="Y67" s="114">
        <v>0</v>
      </c>
      <c r="Z67" s="114" t="s">
        <v>265</v>
      </c>
      <c r="AA67" s="114">
        <v>0</v>
      </c>
      <c r="AB67" s="114" t="s">
        <v>288</v>
      </c>
      <c r="AC67" s="113">
        <v>3</v>
      </c>
      <c r="AD67" s="115">
        <v>0</v>
      </c>
    </row>
    <row r="68" spans="1:30" x14ac:dyDescent="0.2">
      <c r="A68" s="50" t="str">
        <f t="shared" si="6"/>
        <v>48</v>
      </c>
      <c r="B68" s="51" t="str">
        <f t="shared" si="7"/>
        <v>Thanh Huynh</v>
      </c>
      <c r="C68" s="52"/>
      <c r="D68" s="53"/>
      <c r="E68" s="53"/>
      <c r="F68" s="54"/>
      <c r="G68" s="52"/>
      <c r="H68" s="53"/>
      <c r="I68" s="53"/>
      <c r="J68" s="54"/>
      <c r="K68" s="52"/>
      <c r="L68" s="53"/>
      <c r="M68" s="53"/>
      <c r="N68" s="54"/>
      <c r="O68" s="66">
        <f t="shared" si="8"/>
        <v>6</v>
      </c>
      <c r="P68" s="67">
        <f t="shared" si="8"/>
        <v>0</v>
      </c>
      <c r="Q68" s="67">
        <f t="shared" si="8"/>
        <v>3</v>
      </c>
      <c r="R68" s="68">
        <f t="shared" si="8"/>
        <v>6</v>
      </c>
      <c r="S68" s="116">
        <f t="shared" si="9"/>
        <v>0</v>
      </c>
      <c r="U68" s="3" t="s">
        <v>352</v>
      </c>
      <c r="V68" s="51" t="s">
        <v>203</v>
      </c>
      <c r="W68" s="113">
        <v>6</v>
      </c>
      <c r="X68" s="113">
        <v>6</v>
      </c>
      <c r="Y68" s="114">
        <v>0</v>
      </c>
      <c r="Z68" s="114" t="s">
        <v>265</v>
      </c>
      <c r="AA68" s="114">
        <v>0.75</v>
      </c>
      <c r="AB68" s="114" t="s">
        <v>260</v>
      </c>
      <c r="AC68" s="113">
        <v>8</v>
      </c>
      <c r="AD68" s="115">
        <v>0</v>
      </c>
    </row>
    <row r="69" spans="1:30" x14ac:dyDescent="0.2">
      <c r="A69" s="50" t="str">
        <f t="shared" si="6"/>
        <v>13</v>
      </c>
      <c r="B69" s="51" t="str">
        <f t="shared" si="7"/>
        <v>Dino Vasile</v>
      </c>
      <c r="C69" s="52">
        <v>0</v>
      </c>
      <c r="D69" s="53">
        <v>0</v>
      </c>
      <c r="E69" s="53">
        <v>0</v>
      </c>
      <c r="F69" s="54">
        <v>1</v>
      </c>
      <c r="G69" s="52"/>
      <c r="H69" s="53"/>
      <c r="I69" s="53"/>
      <c r="J69" s="54"/>
      <c r="K69" s="52"/>
      <c r="L69" s="53"/>
      <c r="M69" s="53"/>
      <c r="N69" s="54"/>
      <c r="O69" s="66">
        <f t="shared" si="8"/>
        <v>17</v>
      </c>
      <c r="P69" s="67">
        <f t="shared" si="8"/>
        <v>4</v>
      </c>
      <c r="Q69" s="67">
        <f t="shared" si="8"/>
        <v>3</v>
      </c>
      <c r="R69" s="68">
        <f t="shared" si="8"/>
        <v>14</v>
      </c>
      <c r="S69" s="116">
        <f t="shared" si="9"/>
        <v>0.23529411764705882</v>
      </c>
      <c r="U69" s="3" t="s">
        <v>353</v>
      </c>
      <c r="V69" s="51" t="s">
        <v>182</v>
      </c>
      <c r="W69" s="113">
        <v>14</v>
      </c>
      <c r="X69" s="113">
        <v>14</v>
      </c>
      <c r="Y69" s="114">
        <v>0.23529411764705882</v>
      </c>
      <c r="Z69" s="114" t="s">
        <v>265</v>
      </c>
      <c r="AA69" s="114">
        <v>1.5555555555555556</v>
      </c>
      <c r="AB69" s="114" t="s">
        <v>260</v>
      </c>
      <c r="AC69" s="113">
        <v>9</v>
      </c>
      <c r="AD69" s="115">
        <v>0.2</v>
      </c>
    </row>
    <row r="70" spans="1:30" x14ac:dyDescent="0.2">
      <c r="A70" s="50">
        <f t="shared" si="6"/>
        <v>0</v>
      </c>
      <c r="B70" s="51">
        <f t="shared" si="7"/>
        <v>0</v>
      </c>
      <c r="C70" s="52"/>
      <c r="D70" s="53"/>
      <c r="E70" s="53"/>
      <c r="F70" s="54"/>
      <c r="G70" s="52"/>
      <c r="H70" s="53"/>
      <c r="I70" s="53"/>
      <c r="J70" s="54"/>
      <c r="K70" s="52"/>
      <c r="L70" s="53"/>
      <c r="M70" s="53"/>
      <c r="N70" s="54"/>
      <c r="O70" s="117">
        <f t="shared" si="8"/>
        <v>0</v>
      </c>
      <c r="P70" s="118">
        <f t="shared" si="8"/>
        <v>0</v>
      </c>
      <c r="Q70" s="118">
        <f t="shared" si="8"/>
        <v>0</v>
      </c>
      <c r="R70" s="119">
        <f t="shared" si="8"/>
        <v>0</v>
      </c>
      <c r="S70" s="116">
        <f t="shared" si="9"/>
        <v>0</v>
      </c>
      <c r="U70" s="3">
        <v>0</v>
      </c>
      <c r="V70" s="51">
        <v>0</v>
      </c>
      <c r="W70" s="113">
        <v>0</v>
      </c>
      <c r="X70" s="113" t="s">
        <v>373</v>
      </c>
      <c r="Y70" s="114">
        <v>0</v>
      </c>
      <c r="Z70" s="114" t="s">
        <v>265</v>
      </c>
      <c r="AA70" s="114">
        <v>0</v>
      </c>
      <c r="AB70" s="114" t="s">
        <v>288</v>
      </c>
      <c r="AC70" s="113">
        <v>0</v>
      </c>
      <c r="AD70" s="115">
        <v>0</v>
      </c>
    </row>
    <row r="71" spans="1:30" x14ac:dyDescent="0.2">
      <c r="A71" s="50">
        <f t="shared" si="6"/>
        <v>0</v>
      </c>
      <c r="B71" s="51">
        <f t="shared" si="7"/>
        <v>0</v>
      </c>
      <c r="C71" s="52"/>
      <c r="D71" s="53"/>
      <c r="E71" s="53"/>
      <c r="F71" s="54"/>
      <c r="G71" s="52"/>
      <c r="H71" s="53"/>
      <c r="I71" s="53"/>
      <c r="J71" s="54"/>
      <c r="K71" s="52"/>
      <c r="L71" s="53"/>
      <c r="M71" s="53"/>
      <c r="N71" s="89"/>
      <c r="O71" s="66">
        <f t="shared" si="8"/>
        <v>0</v>
      </c>
      <c r="P71" s="67">
        <f t="shared" si="8"/>
        <v>0</v>
      </c>
      <c r="Q71" s="67">
        <f t="shared" si="8"/>
        <v>0</v>
      </c>
      <c r="R71" s="68">
        <f t="shared" si="8"/>
        <v>0</v>
      </c>
      <c r="S71" s="116">
        <f t="shared" si="9"/>
        <v>0</v>
      </c>
      <c r="U71" s="3">
        <v>0</v>
      </c>
      <c r="V71" s="51">
        <v>0</v>
      </c>
      <c r="W71" s="113">
        <v>0</v>
      </c>
      <c r="X71" s="113" t="s">
        <v>373</v>
      </c>
      <c r="Y71" s="114">
        <v>0</v>
      </c>
      <c r="Z71" s="114" t="s">
        <v>265</v>
      </c>
      <c r="AA71" s="114">
        <v>0</v>
      </c>
      <c r="AB71" s="114" t="s">
        <v>288</v>
      </c>
      <c r="AC71" s="113">
        <v>0</v>
      </c>
      <c r="AD71" s="115">
        <v>0</v>
      </c>
    </row>
    <row r="72" spans="1:30" x14ac:dyDescent="0.2">
      <c r="A72" s="50">
        <f t="shared" si="6"/>
        <v>0</v>
      </c>
      <c r="B72" s="51">
        <f t="shared" si="7"/>
        <v>0</v>
      </c>
      <c r="C72" s="52"/>
      <c r="D72" s="53"/>
      <c r="E72" s="53"/>
      <c r="F72" s="54"/>
      <c r="G72" s="52"/>
      <c r="H72" s="53"/>
      <c r="I72" s="53"/>
      <c r="J72" s="54"/>
      <c r="K72" s="52"/>
      <c r="L72" s="53"/>
      <c r="M72" s="53"/>
      <c r="N72" s="89"/>
      <c r="O72" s="66">
        <f t="shared" si="8"/>
        <v>0</v>
      </c>
      <c r="P72" s="67">
        <f t="shared" si="8"/>
        <v>0</v>
      </c>
      <c r="Q72" s="67">
        <f t="shared" si="8"/>
        <v>0</v>
      </c>
      <c r="R72" s="68">
        <f t="shared" si="8"/>
        <v>0</v>
      </c>
      <c r="S72" s="116">
        <f t="shared" si="9"/>
        <v>0</v>
      </c>
      <c r="U72" s="3">
        <v>0</v>
      </c>
      <c r="V72" s="51">
        <v>0</v>
      </c>
      <c r="W72" s="113">
        <v>0</v>
      </c>
      <c r="X72" s="113" t="s">
        <v>373</v>
      </c>
      <c r="Y72" s="114">
        <v>0</v>
      </c>
      <c r="Z72" s="114" t="s">
        <v>265</v>
      </c>
      <c r="AA72" s="114">
        <v>0</v>
      </c>
      <c r="AB72" s="114" t="s">
        <v>288</v>
      </c>
      <c r="AC72" s="113">
        <v>0</v>
      </c>
      <c r="AD72" s="115">
        <v>0</v>
      </c>
    </row>
    <row r="73" spans="1:30" x14ac:dyDescent="0.2">
      <c r="A73" s="50">
        <f t="shared" si="6"/>
        <v>0</v>
      </c>
      <c r="B73" s="51">
        <f t="shared" si="7"/>
        <v>0</v>
      </c>
      <c r="C73" s="52"/>
      <c r="D73" s="53"/>
      <c r="E73" s="53"/>
      <c r="F73" s="54"/>
      <c r="G73" s="52"/>
      <c r="H73" s="53"/>
      <c r="I73" s="53"/>
      <c r="J73" s="54"/>
      <c r="K73" s="52"/>
      <c r="L73" s="53"/>
      <c r="M73" s="53"/>
      <c r="N73" s="54"/>
      <c r="O73" s="66">
        <f t="shared" si="8"/>
        <v>0</v>
      </c>
      <c r="P73" s="67">
        <f t="shared" si="8"/>
        <v>0</v>
      </c>
      <c r="Q73" s="67">
        <f t="shared" si="8"/>
        <v>0</v>
      </c>
      <c r="R73" s="68">
        <f t="shared" si="8"/>
        <v>0</v>
      </c>
      <c r="S73" s="116">
        <f t="shared" si="9"/>
        <v>0</v>
      </c>
      <c r="U73" s="3">
        <v>0</v>
      </c>
      <c r="V73" s="51">
        <v>0</v>
      </c>
      <c r="W73" s="113">
        <v>0</v>
      </c>
      <c r="X73" s="113" t="s">
        <v>373</v>
      </c>
      <c r="Y73" s="114">
        <v>0</v>
      </c>
      <c r="Z73" s="114" t="s">
        <v>265</v>
      </c>
      <c r="AA73" s="114">
        <v>0</v>
      </c>
      <c r="AB73" s="114" t="s">
        <v>288</v>
      </c>
      <c r="AC73" s="113">
        <v>0</v>
      </c>
      <c r="AD73" s="115">
        <v>0</v>
      </c>
    </row>
    <row r="74" spans="1:30" x14ac:dyDescent="0.2">
      <c r="A74" s="50">
        <f t="shared" si="6"/>
        <v>0</v>
      </c>
      <c r="B74" s="51">
        <f t="shared" si="7"/>
        <v>0</v>
      </c>
      <c r="C74" s="120"/>
      <c r="D74" s="121"/>
      <c r="E74" s="121"/>
      <c r="F74" s="122"/>
      <c r="G74" s="120"/>
      <c r="H74" s="121"/>
      <c r="I74" s="121"/>
      <c r="J74" s="122"/>
      <c r="K74" s="120"/>
      <c r="L74" s="121"/>
      <c r="M74" s="121"/>
      <c r="N74" s="122"/>
      <c r="O74" s="66">
        <f t="shared" si="8"/>
        <v>0</v>
      </c>
      <c r="P74" s="67">
        <f t="shared" si="8"/>
        <v>0</v>
      </c>
      <c r="Q74" s="67">
        <f t="shared" si="8"/>
        <v>0</v>
      </c>
      <c r="R74" s="68">
        <f t="shared" si="8"/>
        <v>0</v>
      </c>
      <c r="S74" s="116">
        <f t="shared" si="9"/>
        <v>0</v>
      </c>
      <c r="U74" s="3">
        <v>0</v>
      </c>
      <c r="V74" s="51">
        <v>0</v>
      </c>
      <c r="W74" s="113">
        <v>0</v>
      </c>
      <c r="X74" s="113" t="s">
        <v>373</v>
      </c>
      <c r="Y74" s="114">
        <v>0</v>
      </c>
      <c r="Z74" s="114" t="s">
        <v>265</v>
      </c>
      <c r="AA74" s="114">
        <v>0</v>
      </c>
      <c r="AB74" s="114" t="s">
        <v>288</v>
      </c>
      <c r="AC74" s="113">
        <v>0</v>
      </c>
      <c r="AD74" s="115">
        <v>0</v>
      </c>
    </row>
    <row r="75" spans="1:30" x14ac:dyDescent="0.2">
      <c r="A75" s="50">
        <f t="shared" si="6"/>
        <v>0</v>
      </c>
      <c r="B75" s="51">
        <f t="shared" si="7"/>
        <v>0</v>
      </c>
      <c r="C75" s="52"/>
      <c r="D75" s="53"/>
      <c r="E75" s="53"/>
      <c r="F75" s="54"/>
      <c r="G75" s="52"/>
      <c r="H75" s="53"/>
      <c r="I75" s="53"/>
      <c r="J75" s="54"/>
      <c r="K75" s="52"/>
      <c r="L75" s="53"/>
      <c r="M75" s="53"/>
      <c r="N75" s="89"/>
      <c r="O75" s="66">
        <f t="shared" si="8"/>
        <v>0</v>
      </c>
      <c r="P75" s="67">
        <f t="shared" si="8"/>
        <v>0</v>
      </c>
      <c r="Q75" s="67">
        <f t="shared" si="8"/>
        <v>0</v>
      </c>
      <c r="R75" s="68">
        <f t="shared" si="8"/>
        <v>0</v>
      </c>
      <c r="S75" s="116">
        <f t="shared" si="9"/>
        <v>0</v>
      </c>
      <c r="U75" s="3">
        <v>0</v>
      </c>
      <c r="V75" s="51">
        <v>0</v>
      </c>
      <c r="W75" s="113">
        <v>0</v>
      </c>
      <c r="X75" s="113" t="s">
        <v>373</v>
      </c>
      <c r="Y75" s="114">
        <v>0</v>
      </c>
      <c r="Z75" s="114" t="s">
        <v>265</v>
      </c>
      <c r="AA75" s="114">
        <v>0</v>
      </c>
      <c r="AB75" s="114" t="s">
        <v>288</v>
      </c>
      <c r="AC75" s="113">
        <v>0</v>
      </c>
      <c r="AD75" s="115">
        <v>0</v>
      </c>
    </row>
    <row r="76" spans="1:30" x14ac:dyDescent="0.2">
      <c r="A76" s="50">
        <f t="shared" si="6"/>
        <v>0</v>
      </c>
      <c r="B76" s="51">
        <f t="shared" si="7"/>
        <v>0</v>
      </c>
      <c r="C76" s="52"/>
      <c r="D76" s="53"/>
      <c r="E76" s="53"/>
      <c r="F76" s="54"/>
      <c r="G76" s="52"/>
      <c r="H76" s="53"/>
      <c r="I76" s="53"/>
      <c r="J76" s="54"/>
      <c r="K76" s="52"/>
      <c r="L76" s="53"/>
      <c r="M76" s="53"/>
      <c r="N76" s="89"/>
      <c r="O76" s="66">
        <f t="shared" ref="O76:R76" si="10">SUM(C20,G20,K20,O20,C48,G48,K48,O48,C76,G76,K76)</f>
        <v>0</v>
      </c>
      <c r="P76" s="67">
        <f t="shared" si="10"/>
        <v>0</v>
      </c>
      <c r="Q76" s="67">
        <f t="shared" si="10"/>
        <v>0</v>
      </c>
      <c r="R76" s="68">
        <f t="shared" si="10"/>
        <v>0</v>
      </c>
      <c r="S76" s="116">
        <f t="shared" si="9"/>
        <v>0</v>
      </c>
      <c r="U76" s="3">
        <v>0</v>
      </c>
      <c r="V76" s="51">
        <v>0</v>
      </c>
      <c r="W76" s="113">
        <v>0</v>
      </c>
      <c r="X76" s="113" t="s">
        <v>373</v>
      </c>
      <c r="Y76" s="114">
        <v>0</v>
      </c>
      <c r="Z76" s="114" t="s">
        <v>265</v>
      </c>
      <c r="AA76" s="114">
        <v>0</v>
      </c>
      <c r="AB76" s="114" t="s">
        <v>288</v>
      </c>
      <c r="AC76" s="113">
        <v>0</v>
      </c>
      <c r="AD76" s="115">
        <v>0</v>
      </c>
    </row>
    <row r="77" spans="1:30" ht="13.5" thickBot="1" x14ac:dyDescent="0.25">
      <c r="A77" s="50"/>
      <c r="B77" s="56"/>
      <c r="C77" s="57"/>
      <c r="D77" s="58"/>
      <c r="E77" s="58"/>
      <c r="F77" s="59"/>
      <c r="G77" s="57"/>
      <c r="H77" s="58"/>
      <c r="I77" s="58"/>
      <c r="J77" s="59"/>
      <c r="K77" s="57"/>
      <c r="L77" s="58"/>
      <c r="M77" s="58"/>
      <c r="N77" s="92"/>
      <c r="O77" s="123"/>
      <c r="P77" s="124"/>
      <c r="Q77" s="124"/>
      <c r="R77" s="125"/>
      <c r="S77" s="126"/>
      <c r="V77" s="127"/>
      <c r="W77" s="128"/>
      <c r="X77" s="128"/>
      <c r="Y77" s="129"/>
      <c r="Z77" s="129"/>
      <c r="AA77" s="129"/>
      <c r="AB77" s="129"/>
      <c r="AC77" s="130"/>
    </row>
    <row r="78" spans="1:30" x14ac:dyDescent="0.2">
      <c r="A78" s="1" t="s">
        <v>4</v>
      </c>
      <c r="B78" s="131" t="str">
        <f>B50</f>
        <v>Ron Cochran</v>
      </c>
      <c r="C78" s="61">
        <v>28</v>
      </c>
      <c r="D78" s="62">
        <v>10</v>
      </c>
      <c r="E78" s="62">
        <v>5</v>
      </c>
      <c r="F78" s="63">
        <v>14</v>
      </c>
      <c r="G78" s="132"/>
      <c r="H78" s="133"/>
      <c r="I78" s="133"/>
      <c r="J78" s="134"/>
      <c r="K78" s="132"/>
      <c r="L78" s="133"/>
      <c r="M78" s="133"/>
      <c r="N78" s="134"/>
      <c r="O78" s="73">
        <f t="shared" ref="O78:Q81" si="11">SUM(C22,G22,K22,O22,C50,G50,K50,O50,C78,G78,K78)</f>
        <v>216</v>
      </c>
      <c r="P78" s="62">
        <f t="shared" si="11"/>
        <v>66</v>
      </c>
      <c r="Q78" s="135">
        <f t="shared" si="11"/>
        <v>45</v>
      </c>
      <c r="R78" s="136"/>
      <c r="S78" s="137">
        <f>SUM(Q78/O78)</f>
        <v>0.20833333333333334</v>
      </c>
      <c r="V78" s="67" t="s">
        <v>319</v>
      </c>
      <c r="W78" s="113">
        <v>101</v>
      </c>
      <c r="X78" s="113">
        <v>101</v>
      </c>
      <c r="Y78" s="130"/>
      <c r="Z78" s="130"/>
      <c r="AA78" s="130"/>
      <c r="AB78" s="130"/>
      <c r="AC78" s="39"/>
    </row>
    <row r="79" spans="1:30" x14ac:dyDescent="0.2">
      <c r="A79" s="28"/>
      <c r="B79" s="138">
        <f>B51</f>
        <v>0</v>
      </c>
      <c r="C79" s="52"/>
      <c r="D79" s="53"/>
      <c r="E79" s="53"/>
      <c r="F79" s="54"/>
      <c r="G79" s="52"/>
      <c r="H79" s="53"/>
      <c r="I79" s="53"/>
      <c r="J79" s="54"/>
      <c r="K79" s="52"/>
      <c r="L79" s="53"/>
      <c r="M79" s="53"/>
      <c r="N79" s="54"/>
      <c r="O79" s="66">
        <f t="shared" si="11"/>
        <v>0</v>
      </c>
      <c r="P79" s="67">
        <f t="shared" si="11"/>
        <v>0</v>
      </c>
      <c r="Q79" s="67">
        <f t="shared" si="11"/>
        <v>0</v>
      </c>
      <c r="R79" s="68"/>
      <c r="S79" s="139" t="e">
        <f>SUM(Q79/O79)</f>
        <v>#DIV/0!</v>
      </c>
      <c r="V79" s="40" t="s">
        <v>320</v>
      </c>
      <c r="W79" s="39"/>
      <c r="X79" s="39"/>
      <c r="Y79" s="140">
        <v>0.6</v>
      </c>
      <c r="Z79" s="140"/>
      <c r="AA79" s="140">
        <v>4.375</v>
      </c>
      <c r="AB79" s="140"/>
      <c r="AC79" s="39"/>
    </row>
    <row r="80" spans="1:30" x14ac:dyDescent="0.2">
      <c r="A80" s="28"/>
      <c r="B80" s="138">
        <f>B52</f>
        <v>0</v>
      </c>
      <c r="C80" s="52"/>
      <c r="D80" s="53"/>
      <c r="E80" s="53"/>
      <c r="F80" s="54"/>
      <c r="G80" s="52"/>
      <c r="H80" s="53"/>
      <c r="I80" s="53"/>
      <c r="J80" s="54"/>
      <c r="K80" s="52"/>
      <c r="L80" s="53"/>
      <c r="M80" s="53"/>
      <c r="N80" s="54"/>
      <c r="O80" s="66">
        <f t="shared" si="11"/>
        <v>0</v>
      </c>
      <c r="P80" s="67">
        <f t="shared" si="11"/>
        <v>0</v>
      </c>
      <c r="Q80" s="67">
        <f t="shared" si="11"/>
        <v>0</v>
      </c>
      <c r="R80" s="68"/>
      <c r="S80" s="139" t="e">
        <f>SUM(Q80/O80)</f>
        <v>#DIV/0!</v>
      </c>
      <c r="V80" s="40"/>
      <c r="W80" s="39"/>
      <c r="X80" s="39"/>
      <c r="Y80" s="140"/>
      <c r="Z80" s="140"/>
      <c r="AA80" s="140"/>
      <c r="AB80" s="140"/>
      <c r="AC80" s="39"/>
    </row>
    <row r="81" spans="1:29" ht="13.5" thickBot="1" x14ac:dyDescent="0.25">
      <c r="A81" s="28"/>
      <c r="B81" s="138">
        <f>B53</f>
        <v>0</v>
      </c>
      <c r="C81" s="141"/>
      <c r="D81" s="142"/>
      <c r="E81" s="142"/>
      <c r="F81" s="143"/>
      <c r="G81" s="141"/>
      <c r="H81" s="142"/>
      <c r="I81" s="142"/>
      <c r="J81" s="143"/>
      <c r="K81" s="141"/>
      <c r="L81" s="142"/>
      <c r="M81" s="142"/>
      <c r="N81" s="143"/>
      <c r="O81" s="144">
        <f t="shared" si="11"/>
        <v>0</v>
      </c>
      <c r="P81" s="145">
        <f t="shared" si="11"/>
        <v>0</v>
      </c>
      <c r="Q81" s="145">
        <f t="shared" si="11"/>
        <v>0</v>
      </c>
      <c r="R81" s="146"/>
      <c r="S81" s="147" t="e">
        <f>SUM(Q81/O81)</f>
        <v>#DIV/0!</v>
      </c>
      <c r="V81" s="40"/>
      <c r="W81" s="39"/>
      <c r="X81" s="39"/>
      <c r="Y81" s="140"/>
      <c r="Z81" s="140"/>
      <c r="AA81" s="140"/>
      <c r="AB81" s="140"/>
      <c r="AC81" s="39"/>
    </row>
    <row r="82" spans="1:29" ht="13.5" thickBot="1" x14ac:dyDescent="0.25">
      <c r="A82" s="1"/>
      <c r="B82" s="69" t="s">
        <v>304</v>
      </c>
      <c r="C82" s="70">
        <f t="shared" ref="C82:R82" si="12">SUM(C59:C76)</f>
        <v>28</v>
      </c>
      <c r="D82" s="70">
        <f t="shared" si="12"/>
        <v>10</v>
      </c>
      <c r="E82" s="70">
        <f t="shared" si="12"/>
        <v>5</v>
      </c>
      <c r="F82" s="70">
        <f t="shared" si="12"/>
        <v>14</v>
      </c>
      <c r="G82" s="70">
        <f t="shared" si="12"/>
        <v>0</v>
      </c>
      <c r="H82" s="70">
        <f t="shared" si="12"/>
        <v>0</v>
      </c>
      <c r="I82" s="70">
        <f t="shared" si="12"/>
        <v>0</v>
      </c>
      <c r="J82" s="70">
        <f t="shared" si="12"/>
        <v>0</v>
      </c>
      <c r="K82" s="70">
        <f t="shared" si="12"/>
        <v>0</v>
      </c>
      <c r="L82" s="70">
        <f t="shared" si="12"/>
        <v>0</v>
      </c>
      <c r="M82" s="70">
        <f t="shared" si="12"/>
        <v>0</v>
      </c>
      <c r="N82" s="70">
        <f t="shared" si="12"/>
        <v>0</v>
      </c>
      <c r="O82" s="70">
        <f t="shared" si="12"/>
        <v>216</v>
      </c>
      <c r="P82" s="70">
        <f t="shared" si="12"/>
        <v>66</v>
      </c>
      <c r="Q82" s="70">
        <f t="shared" si="12"/>
        <v>45</v>
      </c>
      <c r="R82" s="70">
        <f t="shared" si="12"/>
        <v>101</v>
      </c>
      <c r="S82" s="148">
        <f>AVERAGE(P82/O82)</f>
        <v>0.30555555555555558</v>
      </c>
      <c r="Y82" s="39"/>
      <c r="Z82" s="39"/>
    </row>
    <row r="83" spans="1:29" ht="13.5" thickBot="1" x14ac:dyDescent="0.25">
      <c r="A83" s="1"/>
      <c r="B83" s="69" t="s">
        <v>305</v>
      </c>
      <c r="C83" s="70">
        <f>SUM(O55,C82)</f>
        <v>216</v>
      </c>
      <c r="D83" s="70">
        <f>SUM(P55,D82)</f>
        <v>66</v>
      </c>
      <c r="E83" s="70">
        <f>SUM(Q55,E82)</f>
        <v>45</v>
      </c>
      <c r="F83" s="70">
        <f>SUM(R55,F82)</f>
        <v>101</v>
      </c>
      <c r="G83" s="70">
        <f t="shared" ref="G83:M83" si="13">SUM(C83,G82)</f>
        <v>216</v>
      </c>
      <c r="H83" s="70">
        <f t="shared" si="13"/>
        <v>66</v>
      </c>
      <c r="I83" s="70">
        <f t="shared" si="13"/>
        <v>45</v>
      </c>
      <c r="J83" s="70">
        <f t="shared" si="13"/>
        <v>101</v>
      </c>
      <c r="K83" s="70">
        <f t="shared" si="13"/>
        <v>216</v>
      </c>
      <c r="L83" s="70">
        <f t="shared" si="13"/>
        <v>66</v>
      </c>
      <c r="M83" s="70">
        <f t="shared" si="13"/>
        <v>45</v>
      </c>
      <c r="N83" s="70">
        <f>SUM(AA27,N82)</f>
        <v>0</v>
      </c>
      <c r="O83" s="149"/>
      <c r="P83" s="150"/>
      <c r="Q83" s="150"/>
      <c r="R83" s="150"/>
      <c r="S83" s="151"/>
      <c r="Y83" s="39"/>
      <c r="Z83" s="39"/>
      <c r="AC83" s="39"/>
    </row>
    <row r="84" spans="1:29" ht="13.5" thickBot="1" x14ac:dyDescent="0.25">
      <c r="B84" s="101" t="s">
        <v>306</v>
      </c>
      <c r="C84" s="152"/>
      <c r="D84" s="153"/>
      <c r="E84" s="153"/>
      <c r="F84" s="154"/>
      <c r="G84" s="152"/>
      <c r="H84" s="153"/>
      <c r="I84" s="153"/>
      <c r="J84" s="154"/>
      <c r="K84" s="152"/>
      <c r="L84" s="153"/>
      <c r="M84" s="153"/>
      <c r="N84" s="154"/>
      <c r="O84" s="152"/>
      <c r="P84" s="153"/>
      <c r="Q84" s="153">
        <f>SUM(E28,I28,M28,Q28,E56,I56,M56,Q56,E84,I84,M84)</f>
        <v>0</v>
      </c>
      <c r="R84" s="154"/>
      <c r="S84" s="24">
        <f>1-(P82/(O82-Q82))</f>
        <v>0.61403508771929827</v>
      </c>
      <c r="V84" s="190" t="s">
        <v>321</v>
      </c>
      <c r="W84" s="191"/>
      <c r="X84" s="192"/>
      <c r="Y84" s="39"/>
      <c r="Z84" s="39"/>
      <c r="AA84" s="155" t="s">
        <v>322</v>
      </c>
      <c r="AB84" s="155"/>
      <c r="AC84" s="39"/>
    </row>
    <row r="85" spans="1:29" x14ac:dyDescent="0.2">
      <c r="V85" s="156" t="s">
        <v>323</v>
      </c>
      <c r="W85" s="130"/>
      <c r="X85" s="157"/>
      <c r="Y85" s="39"/>
      <c r="Z85" s="39"/>
      <c r="AA85" s="155" t="s">
        <v>324</v>
      </c>
      <c r="AB85" s="155"/>
      <c r="AC85" s="39"/>
    </row>
    <row r="86" spans="1:29" x14ac:dyDescent="0.2">
      <c r="A86" s="40" t="s">
        <v>325</v>
      </c>
      <c r="C86" s="53">
        <f>MAX(AC59:AC76)</f>
        <v>9</v>
      </c>
      <c r="E86" s="155" t="s">
        <v>326</v>
      </c>
      <c r="V86" s="156" t="s">
        <v>327</v>
      </c>
      <c r="W86" s="130" t="s">
        <v>267</v>
      </c>
      <c r="X86" s="158">
        <v>0.79166666666666663</v>
      </c>
      <c r="Y86" s="39" t="s">
        <v>260</v>
      </c>
      <c r="Z86" s="39"/>
      <c r="AA86" s="155" t="s">
        <v>328</v>
      </c>
      <c r="AB86" s="155"/>
      <c r="AC86" s="39"/>
    </row>
    <row r="87" spans="1:29" x14ac:dyDescent="0.2">
      <c r="E87" s="155"/>
      <c r="V87" s="156" t="s">
        <v>327</v>
      </c>
      <c r="W87" s="130">
        <v>0</v>
      </c>
      <c r="X87" s="159" t="e">
        <v>#DIV/0!</v>
      </c>
      <c r="Y87" s="39" t="s">
        <v>279</v>
      </c>
      <c r="Z87" s="39"/>
      <c r="AA87" s="39"/>
      <c r="AB87" s="39"/>
      <c r="AC87" s="39"/>
    </row>
    <row r="88" spans="1:29" x14ac:dyDescent="0.2">
      <c r="V88" s="156" t="s">
        <v>327</v>
      </c>
      <c r="W88" s="130">
        <v>0</v>
      </c>
      <c r="X88" s="159" t="e">
        <v>#DIV/0!</v>
      </c>
      <c r="Y88" s="39" t="s">
        <v>279</v>
      </c>
    </row>
    <row r="89" spans="1:29" x14ac:dyDescent="0.2">
      <c r="V89" s="160" t="s">
        <v>327</v>
      </c>
      <c r="W89" s="161">
        <v>0</v>
      </c>
      <c r="X89" s="162" t="e">
        <v>#DIV/0!</v>
      </c>
      <c r="Y89" s="39" t="s">
        <v>279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89" priority="5" stopIfTrue="1" operator="equal">
      <formula>$Y$79</formula>
    </cfRule>
  </conditionalFormatting>
  <conditionalFormatting sqref="AA59:AB74 AA77:AB77">
    <cfRule type="cellIs" dxfId="88" priority="6" stopIfTrue="1" operator="equal">
      <formula>$AA$79</formula>
    </cfRule>
  </conditionalFormatting>
  <conditionalFormatting sqref="Y75:Z75">
    <cfRule type="cellIs" dxfId="87" priority="3" stopIfTrue="1" operator="equal">
      <formula>$Y$79</formula>
    </cfRule>
  </conditionalFormatting>
  <conditionalFormatting sqref="AA75:AB75">
    <cfRule type="cellIs" dxfId="86" priority="4" stopIfTrue="1" operator="equal">
      <formula>$AA$79</formula>
    </cfRule>
  </conditionalFormatting>
  <conditionalFormatting sqref="Y76:Z76">
    <cfRule type="cellIs" dxfId="85" priority="1" stopIfTrue="1" operator="equal">
      <formula>$Y$79</formula>
    </cfRule>
  </conditionalFormatting>
  <conditionalFormatting sqref="AA76:AB76">
    <cfRule type="cellIs" dxfId="84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24"/>
    <col min="2" max="2" width="18.140625" style="24" customWidth="1"/>
    <col min="3" max="18" width="5.28515625" style="24" customWidth="1"/>
    <col min="19" max="19" width="18" style="24" customWidth="1"/>
    <col min="20" max="21" width="9.140625" style="24"/>
    <col min="22" max="22" width="20.5703125" style="24" customWidth="1"/>
    <col min="23" max="24" width="9.28515625" style="24" bestFit="1" customWidth="1"/>
    <col min="25" max="25" width="9.42578125" style="24" bestFit="1" customWidth="1"/>
    <col min="26" max="26" width="9.140625" style="24"/>
    <col min="27" max="27" width="12.140625" style="24" customWidth="1"/>
    <col min="28" max="28" width="9.140625" style="24"/>
    <col min="29" max="29" width="9.28515625" style="24" bestFit="1" customWidth="1"/>
    <col min="30" max="16384" width="9.140625" style="24"/>
  </cols>
  <sheetData>
    <row r="1" spans="1:20" ht="13.5" thickBot="1" x14ac:dyDescent="0.25">
      <c r="A1" s="43" t="s">
        <v>289</v>
      </c>
      <c r="B1" s="44" t="s">
        <v>290</v>
      </c>
      <c r="C1" s="186" t="s">
        <v>244</v>
      </c>
      <c r="D1" s="187"/>
      <c r="E1" s="188"/>
      <c r="F1" s="45">
        <v>3</v>
      </c>
      <c r="G1" s="186" t="s">
        <v>258</v>
      </c>
      <c r="H1" s="187"/>
      <c r="I1" s="188"/>
      <c r="J1" s="45">
        <v>2</v>
      </c>
      <c r="K1" s="186" t="s">
        <v>248</v>
      </c>
      <c r="L1" s="187"/>
      <c r="M1" s="188"/>
      <c r="N1" s="45">
        <v>6</v>
      </c>
      <c r="O1" s="193" t="s">
        <v>246</v>
      </c>
      <c r="P1" s="187"/>
      <c r="Q1" s="188"/>
      <c r="R1" s="170">
        <v>5</v>
      </c>
      <c r="S1" s="46"/>
    </row>
    <row r="2" spans="1:20" ht="13.5" thickBot="1" x14ac:dyDescent="0.25">
      <c r="A2" s="47" t="s">
        <v>291</v>
      </c>
      <c r="B2" s="44" t="s">
        <v>292</v>
      </c>
      <c r="C2" s="48" t="s">
        <v>0</v>
      </c>
      <c r="D2" s="48" t="s">
        <v>1</v>
      </c>
      <c r="E2" s="48" t="s">
        <v>2</v>
      </c>
      <c r="F2" s="48" t="s">
        <v>3</v>
      </c>
      <c r="G2" s="48" t="s">
        <v>0</v>
      </c>
      <c r="H2" s="48" t="s">
        <v>1</v>
      </c>
      <c r="I2" s="48" t="s">
        <v>2</v>
      </c>
      <c r="J2" s="48" t="s">
        <v>3</v>
      </c>
      <c r="K2" s="48" t="s">
        <v>0</v>
      </c>
      <c r="L2" s="48" t="s">
        <v>1</v>
      </c>
      <c r="M2" s="48" t="s">
        <v>2</v>
      </c>
      <c r="N2" s="48" t="s">
        <v>3</v>
      </c>
      <c r="O2" s="82" t="s">
        <v>0</v>
      </c>
      <c r="P2" s="48" t="s">
        <v>1</v>
      </c>
      <c r="Q2" s="48" t="s">
        <v>2</v>
      </c>
      <c r="R2" s="48" t="s">
        <v>3</v>
      </c>
      <c r="S2" s="49"/>
    </row>
    <row r="3" spans="1:20" x14ac:dyDescent="0.2">
      <c r="A3" s="50" t="s">
        <v>354</v>
      </c>
      <c r="B3" s="51" t="s">
        <v>68</v>
      </c>
      <c r="C3" s="52">
        <v>5</v>
      </c>
      <c r="D3" s="53">
        <v>3</v>
      </c>
      <c r="E3" s="53">
        <v>0</v>
      </c>
      <c r="F3" s="54">
        <v>2</v>
      </c>
      <c r="G3" s="52">
        <v>6</v>
      </c>
      <c r="H3" s="53">
        <v>4</v>
      </c>
      <c r="I3" s="53">
        <v>0</v>
      </c>
      <c r="J3" s="54">
        <v>4</v>
      </c>
      <c r="K3" s="52">
        <v>4</v>
      </c>
      <c r="L3" s="53">
        <v>2</v>
      </c>
      <c r="M3" s="53">
        <v>1</v>
      </c>
      <c r="N3" s="54">
        <v>7</v>
      </c>
      <c r="O3" s="52">
        <v>4</v>
      </c>
      <c r="P3" s="53">
        <v>0</v>
      </c>
      <c r="Q3" s="53">
        <v>2</v>
      </c>
      <c r="R3" s="54">
        <v>3</v>
      </c>
      <c r="S3" s="55"/>
      <c r="T3" s="5"/>
    </row>
    <row r="4" spans="1:20" x14ac:dyDescent="0.2">
      <c r="A4" s="50" t="s">
        <v>299</v>
      </c>
      <c r="B4" s="51" t="s">
        <v>129</v>
      </c>
      <c r="C4" s="52">
        <v>5</v>
      </c>
      <c r="D4" s="53">
        <v>3</v>
      </c>
      <c r="E4" s="53">
        <v>0</v>
      </c>
      <c r="F4" s="54">
        <v>0</v>
      </c>
      <c r="G4" s="52">
        <v>6</v>
      </c>
      <c r="H4" s="53">
        <v>3</v>
      </c>
      <c r="I4" s="53">
        <v>0</v>
      </c>
      <c r="J4" s="54">
        <v>1</v>
      </c>
      <c r="K4" s="52">
        <v>4</v>
      </c>
      <c r="L4" s="53">
        <v>2</v>
      </c>
      <c r="M4" s="53">
        <v>1</v>
      </c>
      <c r="N4" s="54">
        <v>1</v>
      </c>
      <c r="O4" s="52">
        <v>4</v>
      </c>
      <c r="P4" s="53">
        <v>1</v>
      </c>
      <c r="Q4" s="53">
        <v>0</v>
      </c>
      <c r="R4" s="54">
        <v>0</v>
      </c>
      <c r="S4" s="55"/>
      <c r="T4" s="183"/>
    </row>
    <row r="5" spans="1:20" x14ac:dyDescent="0.2">
      <c r="A5" s="50" t="s">
        <v>301</v>
      </c>
      <c r="B5" s="51" t="s">
        <v>96</v>
      </c>
      <c r="C5" s="52">
        <v>0</v>
      </c>
      <c r="D5" s="53">
        <v>0</v>
      </c>
      <c r="E5" s="53">
        <v>0</v>
      </c>
      <c r="F5" s="54">
        <v>0</v>
      </c>
      <c r="G5" s="52">
        <v>2</v>
      </c>
      <c r="H5" s="53">
        <v>0</v>
      </c>
      <c r="I5" s="53">
        <v>2</v>
      </c>
      <c r="J5" s="54">
        <v>0</v>
      </c>
      <c r="K5" s="52">
        <v>3</v>
      </c>
      <c r="L5" s="53">
        <v>0</v>
      </c>
      <c r="M5" s="53">
        <v>0</v>
      </c>
      <c r="N5" s="54">
        <v>2</v>
      </c>
      <c r="O5" s="52">
        <v>3</v>
      </c>
      <c r="P5" s="53">
        <v>1</v>
      </c>
      <c r="Q5" s="53">
        <v>0</v>
      </c>
      <c r="R5" s="54">
        <v>0</v>
      </c>
      <c r="S5" s="55"/>
      <c r="T5" s="5"/>
    </row>
    <row r="6" spans="1:20" x14ac:dyDescent="0.2">
      <c r="A6" s="50" t="s">
        <v>343</v>
      </c>
      <c r="B6" s="51" t="s">
        <v>194</v>
      </c>
      <c r="C6" s="52">
        <v>4</v>
      </c>
      <c r="D6" s="53">
        <v>0</v>
      </c>
      <c r="E6" s="53">
        <v>2</v>
      </c>
      <c r="F6" s="54">
        <v>0</v>
      </c>
      <c r="G6" s="52">
        <v>4</v>
      </c>
      <c r="H6" s="53">
        <v>0</v>
      </c>
      <c r="I6" s="53">
        <v>1</v>
      </c>
      <c r="J6" s="54">
        <v>1</v>
      </c>
      <c r="K6" s="52"/>
      <c r="L6" s="53"/>
      <c r="M6" s="53"/>
      <c r="N6" s="54"/>
      <c r="O6" s="52"/>
      <c r="P6" s="53"/>
      <c r="Q6" s="53"/>
      <c r="R6" s="54"/>
      <c r="S6" s="55" t="s">
        <v>297</v>
      </c>
    </row>
    <row r="7" spans="1:20" x14ac:dyDescent="0.2">
      <c r="A7" s="50" t="s">
        <v>302</v>
      </c>
      <c r="B7" s="51" t="s">
        <v>195</v>
      </c>
      <c r="C7" s="52">
        <v>4</v>
      </c>
      <c r="D7" s="53">
        <v>1</v>
      </c>
      <c r="E7" s="53">
        <v>1</v>
      </c>
      <c r="F7" s="54">
        <v>0</v>
      </c>
      <c r="G7" s="52">
        <v>6</v>
      </c>
      <c r="H7" s="53">
        <v>5</v>
      </c>
      <c r="I7" s="53">
        <v>0</v>
      </c>
      <c r="J7" s="54">
        <v>1</v>
      </c>
      <c r="K7" s="52">
        <v>4</v>
      </c>
      <c r="L7" s="53">
        <v>0</v>
      </c>
      <c r="M7" s="53">
        <v>1</v>
      </c>
      <c r="N7" s="54">
        <v>2</v>
      </c>
      <c r="O7" s="52">
        <v>4</v>
      </c>
      <c r="P7" s="53">
        <v>1</v>
      </c>
      <c r="Q7" s="53">
        <v>0</v>
      </c>
      <c r="R7" s="54">
        <v>0</v>
      </c>
      <c r="S7" s="55"/>
      <c r="T7" s="5"/>
    </row>
    <row r="8" spans="1:20" x14ac:dyDescent="0.2">
      <c r="A8" s="50" t="s">
        <v>345</v>
      </c>
      <c r="B8" s="51" t="s">
        <v>131</v>
      </c>
      <c r="C8" s="52">
        <v>4</v>
      </c>
      <c r="D8" s="53">
        <v>0</v>
      </c>
      <c r="E8" s="53">
        <v>0</v>
      </c>
      <c r="F8" s="54">
        <v>2</v>
      </c>
      <c r="G8" s="52">
        <v>0</v>
      </c>
      <c r="H8" s="53">
        <v>0</v>
      </c>
      <c r="I8" s="53">
        <v>0</v>
      </c>
      <c r="J8" s="54">
        <v>4</v>
      </c>
      <c r="K8" s="52"/>
      <c r="L8" s="53"/>
      <c r="M8" s="53"/>
      <c r="N8" s="54"/>
      <c r="O8" s="52">
        <v>0</v>
      </c>
      <c r="P8" s="53">
        <v>0</v>
      </c>
      <c r="Q8" s="53">
        <v>0</v>
      </c>
      <c r="R8" s="54">
        <v>3</v>
      </c>
      <c r="S8" s="55"/>
      <c r="T8" s="5"/>
    </row>
    <row r="9" spans="1:20" x14ac:dyDescent="0.2">
      <c r="A9" s="50" t="s">
        <v>353</v>
      </c>
      <c r="B9" s="51" t="s">
        <v>130</v>
      </c>
      <c r="C9" s="52">
        <v>5</v>
      </c>
      <c r="D9" s="53">
        <v>2</v>
      </c>
      <c r="E9" s="53">
        <v>1</v>
      </c>
      <c r="F9" s="54">
        <v>0</v>
      </c>
      <c r="G9" s="52">
        <v>6</v>
      </c>
      <c r="H9" s="53">
        <v>4</v>
      </c>
      <c r="I9" s="53">
        <v>1</v>
      </c>
      <c r="J9" s="54">
        <v>0</v>
      </c>
      <c r="K9" s="52">
        <v>4</v>
      </c>
      <c r="L9" s="53">
        <v>2</v>
      </c>
      <c r="M9" s="53">
        <v>0</v>
      </c>
      <c r="N9" s="54">
        <v>0</v>
      </c>
      <c r="O9" s="52">
        <v>4</v>
      </c>
      <c r="P9" s="53">
        <v>3</v>
      </c>
      <c r="Q9" s="53">
        <v>0</v>
      </c>
      <c r="R9" s="54">
        <v>0</v>
      </c>
      <c r="S9" s="55"/>
      <c r="T9" s="5"/>
    </row>
    <row r="10" spans="1:20" x14ac:dyDescent="0.2">
      <c r="A10" s="50" t="s">
        <v>293</v>
      </c>
      <c r="B10" s="51" t="s">
        <v>41</v>
      </c>
      <c r="C10" s="52"/>
      <c r="D10" s="53"/>
      <c r="E10" s="53"/>
      <c r="F10" s="54"/>
      <c r="G10" s="52">
        <v>5</v>
      </c>
      <c r="H10" s="53">
        <v>1</v>
      </c>
      <c r="I10" s="53">
        <v>1</v>
      </c>
      <c r="J10" s="54">
        <v>0</v>
      </c>
      <c r="K10" s="52">
        <v>4</v>
      </c>
      <c r="L10" s="53">
        <v>2</v>
      </c>
      <c r="M10" s="53">
        <v>0</v>
      </c>
      <c r="N10" s="54">
        <v>1</v>
      </c>
      <c r="O10" s="52">
        <v>3</v>
      </c>
      <c r="P10" s="53">
        <v>0</v>
      </c>
      <c r="Q10" s="53">
        <v>0</v>
      </c>
      <c r="R10" s="54">
        <v>0</v>
      </c>
      <c r="S10" s="55"/>
      <c r="T10" s="183"/>
    </row>
    <row r="11" spans="1:20" x14ac:dyDescent="0.2">
      <c r="A11" s="50"/>
      <c r="B11" s="51"/>
      <c r="C11" s="52"/>
      <c r="D11" s="53"/>
      <c r="E11" s="53"/>
      <c r="F11" s="54"/>
      <c r="G11" s="52"/>
      <c r="H11" s="53"/>
      <c r="I11" s="53"/>
      <c r="J11" s="54"/>
      <c r="K11" s="52"/>
      <c r="L11" s="53"/>
      <c r="M11" s="53"/>
      <c r="N11" s="54"/>
      <c r="O11" s="87"/>
      <c r="P11" s="53"/>
      <c r="Q11" s="53"/>
      <c r="R11" s="89"/>
      <c r="S11" s="55"/>
      <c r="T11" s="5"/>
    </row>
    <row r="12" spans="1:20" x14ac:dyDescent="0.2">
      <c r="A12" s="50"/>
      <c r="B12" s="51"/>
      <c r="C12" s="52"/>
      <c r="D12" s="53"/>
      <c r="E12" s="53"/>
      <c r="F12" s="54"/>
      <c r="G12" s="52"/>
      <c r="H12" s="53"/>
      <c r="I12" s="53"/>
      <c r="J12" s="54"/>
      <c r="K12" s="52"/>
      <c r="L12" s="53"/>
      <c r="M12" s="53"/>
      <c r="N12" s="54"/>
      <c r="O12" s="87"/>
      <c r="P12" s="53"/>
      <c r="Q12" s="53"/>
      <c r="R12" s="89"/>
      <c r="S12" s="55"/>
      <c r="T12" s="183"/>
    </row>
    <row r="13" spans="1:20" x14ac:dyDescent="0.2">
      <c r="A13" s="50"/>
      <c r="B13" s="51"/>
      <c r="C13" s="52"/>
      <c r="D13" s="53"/>
      <c r="E13" s="53"/>
      <c r="F13" s="54"/>
      <c r="G13" s="52"/>
      <c r="H13" s="53"/>
      <c r="I13" s="53"/>
      <c r="J13" s="54"/>
      <c r="K13" s="52"/>
      <c r="L13" s="53"/>
      <c r="M13" s="53"/>
      <c r="N13" s="54"/>
      <c r="O13" s="87"/>
      <c r="P13" s="53"/>
      <c r="Q13" s="53"/>
      <c r="R13" s="89"/>
      <c r="S13" s="55"/>
      <c r="T13" s="5"/>
    </row>
    <row r="14" spans="1:20" x14ac:dyDescent="0.2">
      <c r="A14" s="50"/>
      <c r="B14" s="51"/>
      <c r="C14" s="52"/>
      <c r="D14" s="53"/>
      <c r="E14" s="53"/>
      <c r="F14" s="54"/>
      <c r="G14" s="52"/>
      <c r="H14" s="53"/>
      <c r="I14" s="53"/>
      <c r="J14" s="54"/>
      <c r="K14" s="52"/>
      <c r="L14" s="53"/>
      <c r="M14" s="53"/>
      <c r="N14" s="54"/>
      <c r="O14" s="87"/>
      <c r="P14" s="53"/>
      <c r="Q14" s="53"/>
      <c r="R14" s="89"/>
      <c r="S14" s="55"/>
    </row>
    <row r="15" spans="1:20" x14ac:dyDescent="0.2">
      <c r="A15" s="50"/>
      <c r="B15" s="51"/>
      <c r="C15" s="52"/>
      <c r="D15" s="53"/>
      <c r="E15" s="53"/>
      <c r="F15" s="54"/>
      <c r="G15" s="52"/>
      <c r="H15" s="53"/>
      <c r="I15" s="53"/>
      <c r="J15" s="54"/>
      <c r="K15" s="52"/>
      <c r="L15" s="53"/>
      <c r="M15" s="53"/>
      <c r="N15" s="54"/>
      <c r="O15" s="87"/>
      <c r="P15" s="53"/>
      <c r="Q15" s="53"/>
      <c r="R15" s="89"/>
      <c r="S15" s="55"/>
      <c r="T15" s="5"/>
    </row>
    <row r="16" spans="1:20" x14ac:dyDescent="0.2">
      <c r="A16" s="50"/>
      <c r="B16" s="51"/>
      <c r="C16" s="52"/>
      <c r="D16" s="53"/>
      <c r="E16" s="53"/>
      <c r="F16" s="54"/>
      <c r="G16" s="52"/>
      <c r="H16" s="53"/>
      <c r="I16" s="53"/>
      <c r="J16" s="54"/>
      <c r="K16" s="52"/>
      <c r="L16" s="53"/>
      <c r="M16" s="53"/>
      <c r="N16" s="54"/>
      <c r="O16" s="87"/>
      <c r="P16" s="53"/>
      <c r="Q16" s="53"/>
      <c r="R16" s="89"/>
      <c r="S16" s="55" t="s">
        <v>297</v>
      </c>
      <c r="T16" s="183"/>
    </row>
    <row r="17" spans="1:24" x14ac:dyDescent="0.2">
      <c r="A17" s="50"/>
      <c r="B17" s="51"/>
      <c r="C17" s="52"/>
      <c r="D17" s="53"/>
      <c r="E17" s="53"/>
      <c r="F17" s="54"/>
      <c r="G17" s="52"/>
      <c r="H17" s="53"/>
      <c r="I17" s="53"/>
      <c r="J17" s="54"/>
      <c r="K17" s="52"/>
      <c r="L17" s="53"/>
      <c r="M17" s="53"/>
      <c r="N17" s="54"/>
      <c r="O17" s="87"/>
      <c r="P17" s="53"/>
      <c r="Q17" s="53"/>
      <c r="R17" s="54"/>
      <c r="S17" s="55"/>
      <c r="T17" s="5"/>
    </row>
    <row r="18" spans="1:24" x14ac:dyDescent="0.2">
      <c r="A18" s="50"/>
      <c r="B18" s="51"/>
      <c r="C18" s="52"/>
      <c r="D18" s="53"/>
      <c r="E18" s="53"/>
      <c r="F18" s="54"/>
      <c r="G18" s="52"/>
      <c r="H18" s="53"/>
      <c r="I18" s="53"/>
      <c r="J18" s="54"/>
      <c r="K18" s="52"/>
      <c r="L18" s="53"/>
      <c r="M18" s="53"/>
      <c r="N18" s="54"/>
      <c r="O18" s="87"/>
      <c r="P18" s="53"/>
      <c r="Q18" s="53"/>
      <c r="R18" s="54"/>
      <c r="S18" s="55"/>
      <c r="T18" s="5"/>
    </row>
    <row r="19" spans="1:24" x14ac:dyDescent="0.2">
      <c r="A19" s="50"/>
      <c r="B19" s="51"/>
      <c r="C19" s="52"/>
      <c r="D19" s="53"/>
      <c r="E19" s="53"/>
      <c r="F19" s="54"/>
      <c r="G19" s="52"/>
      <c r="H19" s="53"/>
      <c r="I19" s="53"/>
      <c r="J19" s="54"/>
      <c r="K19" s="52"/>
      <c r="L19" s="53"/>
      <c r="M19" s="53"/>
      <c r="N19" s="54"/>
      <c r="O19" s="87"/>
      <c r="P19" s="53"/>
      <c r="Q19" s="53"/>
      <c r="R19" s="54"/>
      <c r="S19" s="55"/>
      <c r="T19" s="5"/>
    </row>
    <row r="20" spans="1:24" x14ac:dyDescent="0.2">
      <c r="A20" s="50"/>
      <c r="B20" s="51"/>
      <c r="C20" s="52"/>
      <c r="D20" s="53"/>
      <c r="E20" s="53"/>
      <c r="F20" s="54"/>
      <c r="G20" s="52"/>
      <c r="H20" s="53"/>
      <c r="I20" s="53"/>
      <c r="J20" s="54"/>
      <c r="K20" s="52"/>
      <c r="L20" s="53"/>
      <c r="M20" s="53"/>
      <c r="N20" s="54"/>
      <c r="O20" s="87"/>
      <c r="P20" s="53"/>
      <c r="Q20" s="53"/>
      <c r="R20" s="54"/>
      <c r="S20" s="55"/>
      <c r="T20" s="5"/>
    </row>
    <row r="21" spans="1:24" ht="13.5" thickBot="1" x14ac:dyDescent="0.25">
      <c r="A21" s="50"/>
      <c r="B21" s="56"/>
      <c r="C21" s="57"/>
      <c r="D21" s="58"/>
      <c r="E21" s="58"/>
      <c r="F21" s="59"/>
      <c r="G21" s="57"/>
      <c r="H21" s="58"/>
      <c r="I21" s="58"/>
      <c r="J21" s="59"/>
      <c r="K21" s="57"/>
      <c r="L21" s="58"/>
      <c r="M21" s="58"/>
      <c r="N21" s="59"/>
      <c r="O21" s="91"/>
      <c r="P21" s="58"/>
      <c r="Q21" s="58"/>
      <c r="R21" s="92"/>
      <c r="S21" s="55"/>
      <c r="T21" s="5"/>
    </row>
    <row r="22" spans="1:24" x14ac:dyDescent="0.2">
      <c r="A22" s="1" t="s">
        <v>4</v>
      </c>
      <c r="B22" s="60" t="s">
        <v>262</v>
      </c>
      <c r="C22" s="61">
        <v>27</v>
      </c>
      <c r="D22" s="62">
        <v>9</v>
      </c>
      <c r="E22" s="62">
        <v>4</v>
      </c>
      <c r="F22" s="63">
        <v>4</v>
      </c>
      <c r="G22" s="61">
        <v>35</v>
      </c>
      <c r="H22" s="62">
        <v>17</v>
      </c>
      <c r="I22" s="62">
        <v>5</v>
      </c>
      <c r="J22" s="63">
        <v>11</v>
      </c>
      <c r="K22" s="61">
        <v>23</v>
      </c>
      <c r="L22" s="62">
        <v>8</v>
      </c>
      <c r="M22" s="62">
        <v>3</v>
      </c>
      <c r="N22" s="63">
        <v>13</v>
      </c>
      <c r="O22" s="61">
        <v>22</v>
      </c>
      <c r="P22" s="62">
        <v>6</v>
      </c>
      <c r="Q22" s="62">
        <v>2</v>
      </c>
      <c r="R22" s="94">
        <v>6</v>
      </c>
      <c r="S22" s="64"/>
      <c r="T22" s="184"/>
    </row>
    <row r="23" spans="1:24" x14ac:dyDescent="0.2">
      <c r="A23" s="1"/>
      <c r="B23" s="65"/>
      <c r="C23" s="66"/>
      <c r="D23" s="67"/>
      <c r="E23" s="67"/>
      <c r="F23" s="68"/>
      <c r="G23" s="66"/>
      <c r="H23" s="67"/>
      <c r="I23" s="67"/>
      <c r="J23" s="68"/>
      <c r="K23" s="66"/>
      <c r="L23" s="67"/>
      <c r="M23" s="67"/>
      <c r="N23" s="68"/>
      <c r="O23" s="66"/>
      <c r="P23" s="67"/>
      <c r="Q23" s="67"/>
      <c r="R23" s="68"/>
      <c r="S23" s="64"/>
      <c r="T23" s="5"/>
    </row>
    <row r="24" spans="1:24" x14ac:dyDescent="0.2">
      <c r="A24" s="1"/>
      <c r="B24" s="95"/>
      <c r="C24" s="66"/>
      <c r="D24" s="67"/>
      <c r="E24" s="67"/>
      <c r="F24" s="68"/>
      <c r="G24" s="66"/>
      <c r="H24" s="67"/>
      <c r="I24" s="67"/>
      <c r="J24" s="68"/>
      <c r="K24" s="66"/>
      <c r="L24" s="67"/>
      <c r="M24" s="67"/>
      <c r="N24" s="68"/>
      <c r="O24" s="66"/>
      <c r="P24" s="67"/>
      <c r="Q24" s="67"/>
      <c r="R24" s="68"/>
      <c r="S24" s="64"/>
      <c r="T24" s="5"/>
    </row>
    <row r="25" spans="1:24" ht="13.5" thickBot="1" x14ac:dyDescent="0.25">
      <c r="A25" s="1"/>
      <c r="B25" s="95"/>
      <c r="C25" s="66"/>
      <c r="D25" s="67"/>
      <c r="E25" s="67"/>
      <c r="F25" s="68"/>
      <c r="G25" s="66"/>
      <c r="H25" s="67"/>
      <c r="I25" s="67"/>
      <c r="J25" s="68"/>
      <c r="K25" s="66"/>
      <c r="L25" s="67"/>
      <c r="M25" s="67"/>
      <c r="N25" s="68"/>
      <c r="O25" s="66"/>
      <c r="P25" s="67"/>
      <c r="Q25" s="67"/>
      <c r="R25" s="68"/>
      <c r="S25" s="64"/>
      <c r="T25" s="5"/>
    </row>
    <row r="26" spans="1:24" ht="13.5" thickBot="1" x14ac:dyDescent="0.25">
      <c r="A26" s="1"/>
      <c r="B26" s="69" t="s">
        <v>304</v>
      </c>
      <c r="C26" s="70">
        <f t="shared" ref="C26:R26" si="0">SUM(C3:C20)</f>
        <v>27</v>
      </c>
      <c r="D26" s="70">
        <f t="shared" si="0"/>
        <v>9</v>
      </c>
      <c r="E26" s="70">
        <f t="shared" si="0"/>
        <v>4</v>
      </c>
      <c r="F26" s="70">
        <f t="shared" si="0"/>
        <v>4</v>
      </c>
      <c r="G26" s="70">
        <f t="shared" si="0"/>
        <v>35</v>
      </c>
      <c r="H26" s="70">
        <f t="shared" si="0"/>
        <v>17</v>
      </c>
      <c r="I26" s="70">
        <f t="shared" si="0"/>
        <v>5</v>
      </c>
      <c r="J26" s="70">
        <f t="shared" si="0"/>
        <v>11</v>
      </c>
      <c r="K26" s="70">
        <f t="shared" si="0"/>
        <v>23</v>
      </c>
      <c r="L26" s="70">
        <f t="shared" si="0"/>
        <v>8</v>
      </c>
      <c r="M26" s="70">
        <f t="shared" si="0"/>
        <v>3</v>
      </c>
      <c r="N26" s="70">
        <f t="shared" si="0"/>
        <v>13</v>
      </c>
      <c r="O26" s="70">
        <f t="shared" si="0"/>
        <v>22</v>
      </c>
      <c r="P26" s="70">
        <f t="shared" si="0"/>
        <v>6</v>
      </c>
      <c r="Q26" s="70">
        <f t="shared" si="0"/>
        <v>2</v>
      </c>
      <c r="R26" s="70">
        <f t="shared" si="0"/>
        <v>6</v>
      </c>
      <c r="S26" s="64"/>
      <c r="T26" s="5"/>
    </row>
    <row r="27" spans="1:24" ht="13.5" thickBot="1" x14ac:dyDescent="0.25">
      <c r="A27" s="1"/>
      <c r="B27" s="69" t="s">
        <v>305</v>
      </c>
      <c r="C27" s="71">
        <f>C26</f>
        <v>27</v>
      </c>
      <c r="D27" s="71">
        <f>D26</f>
        <v>9</v>
      </c>
      <c r="E27" s="71">
        <f>E26</f>
        <v>4</v>
      </c>
      <c r="F27" s="71">
        <f>F26</f>
        <v>4</v>
      </c>
      <c r="G27" s="71">
        <f t="shared" ref="G27:R27" si="1">SUM(C27,G26)</f>
        <v>62</v>
      </c>
      <c r="H27" s="71">
        <f t="shared" si="1"/>
        <v>26</v>
      </c>
      <c r="I27" s="71">
        <f t="shared" si="1"/>
        <v>9</v>
      </c>
      <c r="J27" s="71">
        <f t="shared" si="1"/>
        <v>15</v>
      </c>
      <c r="K27" s="71">
        <f t="shared" si="1"/>
        <v>85</v>
      </c>
      <c r="L27" s="71">
        <f t="shared" si="1"/>
        <v>34</v>
      </c>
      <c r="M27" s="71">
        <f t="shared" si="1"/>
        <v>12</v>
      </c>
      <c r="N27" s="71">
        <f t="shared" si="1"/>
        <v>28</v>
      </c>
      <c r="O27" s="72">
        <f t="shared" si="1"/>
        <v>107</v>
      </c>
      <c r="P27" s="71">
        <f t="shared" si="1"/>
        <v>40</v>
      </c>
      <c r="Q27" s="71">
        <f t="shared" si="1"/>
        <v>14</v>
      </c>
      <c r="R27" s="73">
        <f t="shared" si="1"/>
        <v>34</v>
      </c>
      <c r="S27" s="64"/>
    </row>
    <row r="28" spans="1:24" ht="13.5" thickBot="1" x14ac:dyDescent="0.25">
      <c r="A28" s="74"/>
      <c r="B28" s="75" t="s">
        <v>306</v>
      </c>
      <c r="C28" s="76"/>
      <c r="D28" s="77"/>
      <c r="E28" s="77">
        <v>0</v>
      </c>
      <c r="F28" s="77"/>
      <c r="G28" s="76"/>
      <c r="H28" s="77"/>
      <c r="I28" s="77">
        <v>0</v>
      </c>
      <c r="J28" s="77"/>
      <c r="K28" s="76"/>
      <c r="L28" s="77"/>
      <c r="M28" s="77">
        <v>0</v>
      </c>
      <c r="N28" s="77"/>
      <c r="O28" s="76"/>
      <c r="P28" s="77"/>
      <c r="Q28" s="77">
        <v>0</v>
      </c>
      <c r="R28" s="77"/>
      <c r="S28" s="78"/>
    </row>
    <row r="29" spans="1:24" ht="13.5" customHeight="1" thickBot="1" x14ac:dyDescent="0.3">
      <c r="A29" s="43" t="s">
        <v>289</v>
      </c>
      <c r="B29" s="44" t="s">
        <v>290</v>
      </c>
      <c r="C29" s="186" t="s">
        <v>250</v>
      </c>
      <c r="D29" s="187"/>
      <c r="E29" s="188"/>
      <c r="F29" s="45">
        <v>4</v>
      </c>
      <c r="G29" s="186" t="s">
        <v>251</v>
      </c>
      <c r="H29" s="187"/>
      <c r="I29" s="188"/>
      <c r="J29" s="45">
        <v>9</v>
      </c>
      <c r="K29" s="186" t="s">
        <v>255</v>
      </c>
      <c r="L29" s="187"/>
      <c r="M29" s="188"/>
      <c r="N29" s="45">
        <v>8</v>
      </c>
      <c r="O29" s="193" t="s">
        <v>249</v>
      </c>
      <c r="P29" s="187"/>
      <c r="Q29" s="188"/>
      <c r="R29" s="170">
        <v>9</v>
      </c>
      <c r="S29" s="79"/>
      <c r="U29" s="80"/>
      <c r="V29" s="81"/>
      <c r="W29" s="80"/>
      <c r="X29" s="80"/>
    </row>
    <row r="30" spans="1:24" ht="13.5" thickBot="1" x14ac:dyDescent="0.25">
      <c r="A30" s="47" t="s">
        <v>291</v>
      </c>
      <c r="B30" s="44" t="s">
        <v>292</v>
      </c>
      <c r="C30" s="48" t="s">
        <v>0</v>
      </c>
      <c r="D30" s="48" t="s">
        <v>1</v>
      </c>
      <c r="E30" s="48" t="s">
        <v>2</v>
      </c>
      <c r="F30" s="48" t="s">
        <v>3</v>
      </c>
      <c r="G30" s="48" t="s">
        <v>0</v>
      </c>
      <c r="H30" s="48" t="s">
        <v>1</v>
      </c>
      <c r="I30" s="48" t="s">
        <v>2</v>
      </c>
      <c r="J30" s="48" t="s">
        <v>3</v>
      </c>
      <c r="K30" s="48" t="s">
        <v>0</v>
      </c>
      <c r="L30" s="48" t="s">
        <v>1</v>
      </c>
      <c r="M30" s="48" t="s">
        <v>2</v>
      </c>
      <c r="N30" s="48" t="s">
        <v>3</v>
      </c>
      <c r="O30" s="82" t="s">
        <v>0</v>
      </c>
      <c r="P30" s="48" t="s">
        <v>1</v>
      </c>
      <c r="Q30" s="48" t="s">
        <v>2</v>
      </c>
      <c r="R30" s="83" t="s">
        <v>3</v>
      </c>
      <c r="S30" s="49"/>
      <c r="U30" s="80"/>
      <c r="V30" s="80"/>
      <c r="W30" s="80"/>
      <c r="X30" s="80"/>
    </row>
    <row r="31" spans="1:24" x14ac:dyDescent="0.2">
      <c r="A31" s="50" t="str">
        <f t="shared" ref="A31:B46" si="2">A3</f>
        <v>62</v>
      </c>
      <c r="B31" s="51" t="str">
        <f t="shared" si="2"/>
        <v>Jason Ackiss</v>
      </c>
      <c r="C31" s="52">
        <v>3</v>
      </c>
      <c r="D31" s="53">
        <v>1</v>
      </c>
      <c r="E31" s="53">
        <v>0</v>
      </c>
      <c r="F31" s="54">
        <v>5</v>
      </c>
      <c r="G31" s="52">
        <v>4</v>
      </c>
      <c r="H31" s="53">
        <v>1</v>
      </c>
      <c r="I31" s="53">
        <v>1</v>
      </c>
      <c r="J31" s="54">
        <v>2</v>
      </c>
      <c r="K31" s="52">
        <v>4</v>
      </c>
      <c r="L31" s="53">
        <v>2</v>
      </c>
      <c r="M31" s="53">
        <v>1</v>
      </c>
      <c r="N31" s="54">
        <v>3</v>
      </c>
      <c r="O31" s="87">
        <v>4</v>
      </c>
      <c r="P31" s="53">
        <v>2</v>
      </c>
      <c r="Q31" s="53">
        <v>1</v>
      </c>
      <c r="R31" s="89">
        <v>2</v>
      </c>
      <c r="S31" s="55"/>
      <c r="T31" s="5"/>
      <c r="U31" s="2"/>
      <c r="V31" s="85"/>
      <c r="W31" s="2"/>
      <c r="X31" s="80"/>
    </row>
    <row r="32" spans="1:24" ht="12.75" customHeight="1" x14ac:dyDescent="0.2">
      <c r="A32" s="50" t="str">
        <f t="shared" si="2"/>
        <v>11</v>
      </c>
      <c r="B32" s="51" t="str">
        <f t="shared" si="2"/>
        <v>Marlon Stover</v>
      </c>
      <c r="C32" s="52">
        <v>4</v>
      </c>
      <c r="D32" s="53">
        <v>0</v>
      </c>
      <c r="E32" s="53">
        <v>1</v>
      </c>
      <c r="F32" s="54">
        <v>0</v>
      </c>
      <c r="G32" s="52">
        <v>4</v>
      </c>
      <c r="H32" s="53">
        <v>3</v>
      </c>
      <c r="I32" s="53">
        <v>1</v>
      </c>
      <c r="J32" s="54">
        <v>1</v>
      </c>
      <c r="K32" s="52">
        <v>4</v>
      </c>
      <c r="L32" s="53">
        <v>3</v>
      </c>
      <c r="M32" s="53">
        <v>0</v>
      </c>
      <c r="N32" s="54">
        <v>1</v>
      </c>
      <c r="O32" s="87">
        <v>4</v>
      </c>
      <c r="P32" s="53">
        <v>0</v>
      </c>
      <c r="Q32" s="53">
        <v>0</v>
      </c>
      <c r="R32" s="89">
        <v>0</v>
      </c>
      <c r="S32" s="55"/>
      <c r="T32" s="5"/>
      <c r="U32" s="3"/>
      <c r="V32" s="80"/>
      <c r="W32" s="80"/>
      <c r="X32" s="80"/>
    </row>
    <row r="33" spans="1:24" ht="12.75" customHeight="1" x14ac:dyDescent="0.2">
      <c r="A33" s="50" t="str">
        <f t="shared" si="2"/>
        <v>4</v>
      </c>
      <c r="B33" s="51" t="str">
        <f t="shared" si="2"/>
        <v>Robert Fairfax</v>
      </c>
      <c r="C33" s="52">
        <v>3</v>
      </c>
      <c r="D33" s="53">
        <v>0</v>
      </c>
      <c r="E33" s="53">
        <v>1</v>
      </c>
      <c r="F33" s="54">
        <v>0</v>
      </c>
      <c r="G33" s="52">
        <v>4</v>
      </c>
      <c r="H33" s="53">
        <v>1</v>
      </c>
      <c r="I33" s="53">
        <v>0</v>
      </c>
      <c r="J33" s="54">
        <v>0</v>
      </c>
      <c r="K33" s="52">
        <v>4</v>
      </c>
      <c r="L33" s="53">
        <v>0</v>
      </c>
      <c r="M33" s="53">
        <v>0</v>
      </c>
      <c r="N33" s="54">
        <v>0</v>
      </c>
      <c r="O33" s="87">
        <v>4</v>
      </c>
      <c r="P33" s="53">
        <v>1</v>
      </c>
      <c r="Q33" s="53">
        <v>0</v>
      </c>
      <c r="R33" s="89">
        <v>0</v>
      </c>
      <c r="S33" s="55"/>
      <c r="T33" s="5"/>
      <c r="U33" s="3"/>
      <c r="V33" s="80"/>
      <c r="W33" s="80"/>
      <c r="X33" s="80"/>
    </row>
    <row r="34" spans="1:24" ht="12.75" customHeight="1" x14ac:dyDescent="0.2">
      <c r="A34" s="50" t="str">
        <f t="shared" si="2"/>
        <v>21</v>
      </c>
      <c r="B34" s="51" t="str">
        <f t="shared" si="2"/>
        <v>Thomas Todd</v>
      </c>
      <c r="C34" s="52"/>
      <c r="D34" s="53"/>
      <c r="E34" s="53"/>
      <c r="F34" s="54"/>
      <c r="G34" s="52"/>
      <c r="H34" s="53"/>
      <c r="I34" s="53"/>
      <c r="J34" s="54"/>
      <c r="K34" s="52"/>
      <c r="L34" s="53"/>
      <c r="M34" s="53"/>
      <c r="N34" s="54"/>
      <c r="O34" s="87"/>
      <c r="P34" s="53"/>
      <c r="Q34" s="53"/>
      <c r="R34" s="89"/>
      <c r="S34" s="55"/>
      <c r="T34" s="5"/>
      <c r="U34" s="3"/>
      <c r="V34" s="80"/>
      <c r="W34" s="86"/>
      <c r="X34" s="80"/>
    </row>
    <row r="35" spans="1:24" ht="12.75" customHeight="1" x14ac:dyDescent="0.2">
      <c r="A35" s="50" t="str">
        <f t="shared" si="2"/>
        <v>7</v>
      </c>
      <c r="B35" s="51" t="str">
        <f t="shared" si="2"/>
        <v>James Monza</v>
      </c>
      <c r="C35" s="52">
        <v>3</v>
      </c>
      <c r="D35" s="53">
        <v>1</v>
      </c>
      <c r="E35" s="53">
        <v>0</v>
      </c>
      <c r="F35" s="54">
        <v>2</v>
      </c>
      <c r="G35" s="52">
        <v>4</v>
      </c>
      <c r="H35" s="53">
        <v>2</v>
      </c>
      <c r="I35" s="53">
        <v>0</v>
      </c>
      <c r="J35" s="54">
        <v>2</v>
      </c>
      <c r="K35" s="52">
        <v>4</v>
      </c>
      <c r="L35" s="53">
        <v>1</v>
      </c>
      <c r="M35" s="53">
        <v>0</v>
      </c>
      <c r="N35" s="54">
        <v>3</v>
      </c>
      <c r="O35" s="87">
        <v>4</v>
      </c>
      <c r="P35" s="53">
        <v>1</v>
      </c>
      <c r="Q35" s="53">
        <v>0</v>
      </c>
      <c r="R35" s="89">
        <v>4</v>
      </c>
      <c r="S35" s="55"/>
      <c r="T35" s="5"/>
      <c r="U35" s="3"/>
      <c r="V35" s="80"/>
      <c r="W35" s="86"/>
      <c r="X35" s="80"/>
    </row>
    <row r="36" spans="1:24" ht="12.75" customHeight="1" x14ac:dyDescent="0.2">
      <c r="A36" s="50" t="str">
        <f t="shared" si="2"/>
        <v>3</v>
      </c>
      <c r="B36" s="51" t="str">
        <f t="shared" si="2"/>
        <v>Greg Gontaryk</v>
      </c>
      <c r="C36" s="52">
        <v>0</v>
      </c>
      <c r="D36" s="53">
        <v>0</v>
      </c>
      <c r="E36" s="53">
        <v>0</v>
      </c>
      <c r="F36" s="54">
        <v>5</v>
      </c>
      <c r="G36" s="52">
        <v>0</v>
      </c>
      <c r="H36" s="53">
        <v>0</v>
      </c>
      <c r="I36" s="53">
        <v>0</v>
      </c>
      <c r="J36" s="54">
        <v>7</v>
      </c>
      <c r="K36" s="52">
        <v>0</v>
      </c>
      <c r="L36" s="53">
        <v>0</v>
      </c>
      <c r="M36" s="53">
        <v>0</v>
      </c>
      <c r="N36" s="54">
        <v>2</v>
      </c>
      <c r="O36" s="87">
        <v>0</v>
      </c>
      <c r="P36" s="53">
        <v>0</v>
      </c>
      <c r="Q36" s="53">
        <v>0</v>
      </c>
      <c r="R36" s="89">
        <v>6</v>
      </c>
      <c r="S36" s="55" t="s">
        <v>297</v>
      </c>
      <c r="T36" s="5"/>
      <c r="U36" s="3"/>
      <c r="V36" s="80"/>
      <c r="W36" s="86"/>
      <c r="X36" s="80"/>
    </row>
    <row r="37" spans="1:24" ht="12.75" customHeight="1" x14ac:dyDescent="0.2">
      <c r="A37" s="50" t="str">
        <f t="shared" si="2"/>
        <v>13</v>
      </c>
      <c r="B37" s="51" t="str">
        <f t="shared" si="2"/>
        <v>Tony Merriweather</v>
      </c>
      <c r="C37" s="52">
        <v>4</v>
      </c>
      <c r="D37" s="53">
        <v>0</v>
      </c>
      <c r="E37" s="53">
        <v>0</v>
      </c>
      <c r="F37" s="54">
        <v>1</v>
      </c>
      <c r="G37" s="52">
        <v>5</v>
      </c>
      <c r="H37" s="53">
        <v>3</v>
      </c>
      <c r="I37" s="53">
        <v>2</v>
      </c>
      <c r="J37" s="54">
        <v>0</v>
      </c>
      <c r="K37" s="52">
        <v>5</v>
      </c>
      <c r="L37" s="53">
        <v>1</v>
      </c>
      <c r="M37" s="53">
        <v>1</v>
      </c>
      <c r="N37" s="54">
        <v>1</v>
      </c>
      <c r="O37" s="87">
        <v>4</v>
      </c>
      <c r="P37" s="53">
        <v>2</v>
      </c>
      <c r="Q37" s="53">
        <v>0</v>
      </c>
      <c r="R37" s="89">
        <v>1</v>
      </c>
      <c r="S37" s="55"/>
      <c r="T37" s="5"/>
      <c r="U37" s="3"/>
      <c r="V37" s="80"/>
      <c r="W37" s="86"/>
      <c r="X37" s="80"/>
    </row>
    <row r="38" spans="1:24" ht="12.75" customHeight="1" x14ac:dyDescent="0.2">
      <c r="A38" s="50" t="str">
        <f t="shared" si="2"/>
        <v>1</v>
      </c>
      <c r="B38" s="51" t="str">
        <f t="shared" si="2"/>
        <v>Tony Santiago</v>
      </c>
      <c r="C38" s="52">
        <v>3</v>
      </c>
      <c r="D38" s="53">
        <v>0</v>
      </c>
      <c r="E38" s="53">
        <v>1</v>
      </c>
      <c r="F38" s="54">
        <v>2</v>
      </c>
      <c r="G38" s="52">
        <v>4</v>
      </c>
      <c r="H38" s="53">
        <v>0</v>
      </c>
      <c r="I38" s="53">
        <v>1</v>
      </c>
      <c r="J38" s="54">
        <v>1</v>
      </c>
      <c r="K38" s="52">
        <v>4</v>
      </c>
      <c r="L38" s="53">
        <v>0</v>
      </c>
      <c r="M38" s="53">
        <v>1</v>
      </c>
      <c r="N38" s="54">
        <v>1</v>
      </c>
      <c r="O38" s="87">
        <v>4</v>
      </c>
      <c r="P38" s="53">
        <v>0</v>
      </c>
      <c r="Q38" s="53">
        <v>1</v>
      </c>
      <c r="R38" s="89">
        <v>0</v>
      </c>
      <c r="S38" s="55"/>
      <c r="U38" s="3"/>
      <c r="V38" s="80"/>
      <c r="W38" s="86"/>
      <c r="X38" s="80"/>
    </row>
    <row r="39" spans="1:24" ht="12.75" customHeight="1" x14ac:dyDescent="0.2">
      <c r="A39" s="50">
        <f t="shared" si="2"/>
        <v>0</v>
      </c>
      <c r="B39" s="51">
        <f t="shared" si="2"/>
        <v>0</v>
      </c>
      <c r="C39" s="52"/>
      <c r="D39" s="53"/>
      <c r="E39" s="53"/>
      <c r="F39" s="54"/>
      <c r="G39" s="52"/>
      <c r="H39" s="53"/>
      <c r="I39" s="53"/>
      <c r="J39" s="54"/>
      <c r="K39" s="52"/>
      <c r="L39" s="53"/>
      <c r="M39" s="53"/>
      <c r="N39" s="54"/>
      <c r="O39" s="87"/>
      <c r="P39" s="53"/>
      <c r="Q39" s="53"/>
      <c r="R39" s="89"/>
      <c r="S39" s="55"/>
      <c r="U39" s="3"/>
      <c r="V39" s="80"/>
      <c r="W39" s="86"/>
      <c r="X39" s="80"/>
    </row>
    <row r="40" spans="1:24" ht="12.75" customHeight="1" x14ac:dyDescent="0.2">
      <c r="A40" s="50">
        <f t="shared" si="2"/>
        <v>0</v>
      </c>
      <c r="B40" s="51">
        <f t="shared" si="2"/>
        <v>0</v>
      </c>
      <c r="C40" s="52"/>
      <c r="D40" s="53"/>
      <c r="E40" s="53"/>
      <c r="F40" s="54"/>
      <c r="G40" s="52"/>
      <c r="H40" s="53"/>
      <c r="I40" s="53"/>
      <c r="J40" s="54"/>
      <c r="K40" s="52"/>
      <c r="L40" s="53"/>
      <c r="M40" s="53"/>
      <c r="N40" s="54"/>
      <c r="O40" s="87"/>
      <c r="P40" s="53"/>
      <c r="Q40" s="53"/>
      <c r="R40" s="89"/>
      <c r="S40" s="55"/>
      <c r="T40" s="5"/>
      <c r="U40" s="3"/>
      <c r="V40" s="80"/>
      <c r="W40" s="86"/>
      <c r="X40" s="80"/>
    </row>
    <row r="41" spans="1:24" ht="12.75" customHeight="1" x14ac:dyDescent="0.2">
      <c r="A41" s="50">
        <f t="shared" si="2"/>
        <v>0</v>
      </c>
      <c r="B41" s="51">
        <f t="shared" si="2"/>
        <v>0</v>
      </c>
      <c r="C41" s="52"/>
      <c r="D41" s="53"/>
      <c r="E41" s="53"/>
      <c r="F41" s="54"/>
      <c r="G41" s="52"/>
      <c r="H41" s="53"/>
      <c r="I41" s="53"/>
      <c r="J41" s="54"/>
      <c r="K41" s="52"/>
      <c r="L41" s="53"/>
      <c r="M41" s="53"/>
      <c r="N41" s="54"/>
      <c r="O41" s="87"/>
      <c r="P41" s="53"/>
      <c r="Q41" s="53"/>
      <c r="R41" s="89"/>
      <c r="S41" s="55"/>
      <c r="U41" s="3"/>
      <c r="V41" s="80"/>
      <c r="W41" s="86"/>
      <c r="X41" s="80"/>
    </row>
    <row r="42" spans="1:24" x14ac:dyDescent="0.2">
      <c r="A42" s="50">
        <f t="shared" si="2"/>
        <v>0</v>
      </c>
      <c r="B42" s="51">
        <f t="shared" si="2"/>
        <v>0</v>
      </c>
      <c r="C42" s="52"/>
      <c r="D42" s="53"/>
      <c r="E42" s="53"/>
      <c r="F42" s="54"/>
      <c r="G42" s="52"/>
      <c r="H42" s="53"/>
      <c r="I42" s="53"/>
      <c r="J42" s="54"/>
      <c r="K42" s="52"/>
      <c r="L42" s="53"/>
      <c r="M42" s="53"/>
      <c r="N42" s="54"/>
      <c r="O42" s="87"/>
      <c r="P42" s="53"/>
      <c r="Q42" s="53"/>
      <c r="R42" s="89"/>
      <c r="S42" s="55"/>
      <c r="T42" s="5"/>
      <c r="U42" s="3"/>
      <c r="V42" s="80"/>
      <c r="W42" s="80"/>
      <c r="X42" s="80"/>
    </row>
    <row r="43" spans="1:24" x14ac:dyDescent="0.2">
      <c r="A43" s="50">
        <f t="shared" si="2"/>
        <v>0</v>
      </c>
      <c r="B43" s="51">
        <f t="shared" si="2"/>
        <v>0</v>
      </c>
      <c r="C43" s="52"/>
      <c r="D43" s="53"/>
      <c r="E43" s="53"/>
      <c r="F43" s="54"/>
      <c r="G43" s="52"/>
      <c r="H43" s="53"/>
      <c r="I43" s="53"/>
      <c r="J43" s="54"/>
      <c r="K43" s="52"/>
      <c r="L43" s="53"/>
      <c r="M43" s="53"/>
      <c r="N43" s="54"/>
      <c r="O43" s="87"/>
      <c r="P43" s="53"/>
      <c r="Q43" s="53"/>
      <c r="R43" s="89"/>
      <c r="S43" s="55"/>
      <c r="U43" s="3"/>
      <c r="V43" s="80"/>
      <c r="W43" s="80"/>
      <c r="X43" s="80"/>
    </row>
    <row r="44" spans="1:24" x14ac:dyDescent="0.2">
      <c r="A44" s="50">
        <f t="shared" si="2"/>
        <v>0</v>
      </c>
      <c r="B44" s="51">
        <f t="shared" si="2"/>
        <v>0</v>
      </c>
      <c r="C44" s="52"/>
      <c r="D44" s="53"/>
      <c r="E44" s="53"/>
      <c r="F44" s="54"/>
      <c r="G44" s="52"/>
      <c r="H44" s="53"/>
      <c r="I44" s="53"/>
      <c r="J44" s="54"/>
      <c r="K44" s="52"/>
      <c r="L44" s="53"/>
      <c r="M44" s="53"/>
      <c r="N44" s="54"/>
      <c r="O44" s="87"/>
      <c r="P44" s="53"/>
      <c r="Q44" s="53"/>
      <c r="R44" s="89"/>
      <c r="S44" s="55" t="s">
        <v>297</v>
      </c>
      <c r="U44" s="3"/>
      <c r="V44" s="80"/>
      <c r="W44" s="80"/>
      <c r="X44" s="80"/>
    </row>
    <row r="45" spans="1:24" x14ac:dyDescent="0.2">
      <c r="A45" s="50">
        <f t="shared" si="2"/>
        <v>0</v>
      </c>
      <c r="B45" s="90">
        <f t="shared" si="2"/>
        <v>0</v>
      </c>
      <c r="C45" s="52"/>
      <c r="D45" s="53"/>
      <c r="E45" s="53"/>
      <c r="F45" s="54"/>
      <c r="G45" s="52"/>
      <c r="H45" s="53"/>
      <c r="I45" s="53"/>
      <c r="J45" s="54"/>
      <c r="K45" s="52"/>
      <c r="L45" s="53"/>
      <c r="M45" s="53"/>
      <c r="N45" s="54"/>
      <c r="O45" s="87"/>
      <c r="P45" s="53"/>
      <c r="Q45" s="53"/>
      <c r="R45" s="54"/>
      <c r="S45" s="55"/>
      <c r="U45" s="3"/>
      <c r="V45" s="80"/>
      <c r="W45" s="80"/>
      <c r="X45" s="80"/>
    </row>
    <row r="46" spans="1:24" x14ac:dyDescent="0.2">
      <c r="A46" s="50">
        <f t="shared" si="2"/>
        <v>0</v>
      </c>
      <c r="B46" s="51">
        <f t="shared" si="2"/>
        <v>0</v>
      </c>
      <c r="C46" s="52"/>
      <c r="D46" s="53"/>
      <c r="E46" s="53"/>
      <c r="F46" s="54"/>
      <c r="G46" s="52"/>
      <c r="H46" s="53"/>
      <c r="I46" s="53"/>
      <c r="J46" s="54"/>
      <c r="K46" s="52"/>
      <c r="L46" s="53"/>
      <c r="M46" s="53"/>
      <c r="N46" s="54"/>
      <c r="O46" s="87"/>
      <c r="P46" s="53"/>
      <c r="Q46" s="53"/>
      <c r="R46" s="54"/>
      <c r="S46" s="55"/>
      <c r="U46" s="3"/>
      <c r="V46" s="80"/>
      <c r="W46" s="80"/>
      <c r="X46" s="80"/>
    </row>
    <row r="47" spans="1:24" x14ac:dyDescent="0.2">
      <c r="A47" s="50">
        <f t="shared" ref="A47:B48" si="3">A19</f>
        <v>0</v>
      </c>
      <c r="B47" s="51">
        <f t="shared" si="3"/>
        <v>0</v>
      </c>
      <c r="C47" s="52"/>
      <c r="D47" s="53"/>
      <c r="E47" s="53"/>
      <c r="F47" s="54"/>
      <c r="G47" s="52"/>
      <c r="H47" s="53"/>
      <c r="I47" s="53"/>
      <c r="J47" s="54"/>
      <c r="K47" s="52"/>
      <c r="L47" s="53"/>
      <c r="M47" s="53"/>
      <c r="N47" s="54"/>
      <c r="O47" s="87"/>
      <c r="P47" s="53"/>
      <c r="Q47" s="53"/>
      <c r="R47" s="54"/>
      <c r="S47" s="55"/>
      <c r="U47" s="3"/>
      <c r="V47" s="80"/>
      <c r="W47" s="80"/>
      <c r="X47" s="80"/>
    </row>
    <row r="48" spans="1:24" x14ac:dyDescent="0.2">
      <c r="A48" s="50">
        <f t="shared" si="3"/>
        <v>0</v>
      </c>
      <c r="B48" s="51">
        <f t="shared" si="3"/>
        <v>0</v>
      </c>
      <c r="C48" s="52"/>
      <c r="D48" s="53"/>
      <c r="E48" s="53"/>
      <c r="F48" s="54"/>
      <c r="G48" s="52"/>
      <c r="H48" s="53"/>
      <c r="I48" s="53"/>
      <c r="J48" s="54"/>
      <c r="K48" s="52"/>
      <c r="L48" s="53"/>
      <c r="M48" s="53"/>
      <c r="N48" s="54"/>
      <c r="O48" s="87"/>
      <c r="P48" s="53"/>
      <c r="Q48" s="53"/>
      <c r="R48" s="54"/>
      <c r="S48" s="55"/>
      <c r="U48" s="3"/>
      <c r="V48" s="80"/>
      <c r="W48" s="80"/>
      <c r="X48" s="80"/>
    </row>
    <row r="49" spans="1:30" ht="13.5" thickBot="1" x14ac:dyDescent="0.25">
      <c r="A49" s="50"/>
      <c r="B49" s="56"/>
      <c r="C49" s="57"/>
      <c r="D49" s="58"/>
      <c r="E49" s="58"/>
      <c r="F49" s="59"/>
      <c r="G49" s="57"/>
      <c r="H49" s="58"/>
      <c r="I49" s="58"/>
      <c r="J49" s="59"/>
      <c r="K49" s="57"/>
      <c r="L49" s="58"/>
      <c r="M49" s="58"/>
      <c r="N49" s="59"/>
      <c r="O49" s="91"/>
      <c r="P49" s="58"/>
      <c r="Q49" s="58"/>
      <c r="R49" s="92"/>
      <c r="S49" s="55"/>
      <c r="U49" s="3"/>
      <c r="V49" s="80"/>
      <c r="W49" s="80"/>
      <c r="X49" s="80"/>
    </row>
    <row r="50" spans="1:30" x14ac:dyDescent="0.2">
      <c r="A50" s="1" t="s">
        <v>4</v>
      </c>
      <c r="B50" s="93" t="str">
        <f>B22</f>
        <v>Tim Hibner</v>
      </c>
      <c r="C50" s="61">
        <v>20</v>
      </c>
      <c r="D50" s="62">
        <v>2</v>
      </c>
      <c r="E50" s="62">
        <v>3</v>
      </c>
      <c r="F50" s="63">
        <v>15</v>
      </c>
      <c r="G50" s="61">
        <v>25</v>
      </c>
      <c r="H50" s="62">
        <v>10</v>
      </c>
      <c r="I50" s="62">
        <v>5</v>
      </c>
      <c r="J50" s="63">
        <v>13</v>
      </c>
      <c r="K50" s="61">
        <v>25</v>
      </c>
      <c r="L50" s="62">
        <v>7</v>
      </c>
      <c r="M50" s="62">
        <v>3</v>
      </c>
      <c r="N50" s="63">
        <v>11</v>
      </c>
      <c r="O50" s="61">
        <v>24</v>
      </c>
      <c r="P50" s="62">
        <v>6</v>
      </c>
      <c r="Q50" s="62">
        <v>2</v>
      </c>
      <c r="R50" s="94">
        <v>13</v>
      </c>
      <c r="S50" s="64"/>
      <c r="U50" s="80"/>
      <c r="V50" s="80"/>
      <c r="W50" s="80"/>
      <c r="X50" s="80"/>
    </row>
    <row r="51" spans="1:30" x14ac:dyDescent="0.2">
      <c r="A51" s="1"/>
      <c r="B51" s="95">
        <f>B23</f>
        <v>0</v>
      </c>
      <c r="C51" s="66"/>
      <c r="D51" s="67"/>
      <c r="E51" s="67"/>
      <c r="F51" s="68"/>
      <c r="G51" s="66"/>
      <c r="H51" s="67"/>
      <c r="I51" s="67"/>
      <c r="J51" s="68"/>
      <c r="K51" s="66"/>
      <c r="L51" s="67"/>
      <c r="M51" s="67"/>
      <c r="N51" s="68"/>
      <c r="O51" s="66"/>
      <c r="P51" s="67"/>
      <c r="Q51" s="67"/>
      <c r="R51" s="68"/>
      <c r="S51" s="64"/>
      <c r="U51" s="80"/>
      <c r="V51" s="80"/>
      <c r="W51" s="80"/>
      <c r="X51" s="80"/>
    </row>
    <row r="52" spans="1:30" x14ac:dyDescent="0.2">
      <c r="A52" s="1"/>
      <c r="B52" s="95">
        <f>B24</f>
        <v>0</v>
      </c>
      <c r="C52" s="66"/>
      <c r="D52" s="67"/>
      <c r="E52" s="67"/>
      <c r="F52" s="68"/>
      <c r="G52" s="66"/>
      <c r="H52" s="67"/>
      <c r="I52" s="67"/>
      <c r="J52" s="68"/>
      <c r="K52" s="66"/>
      <c r="L52" s="67"/>
      <c r="M52" s="67"/>
      <c r="N52" s="68"/>
      <c r="O52" s="66"/>
      <c r="P52" s="67"/>
      <c r="Q52" s="67"/>
      <c r="R52" s="68"/>
      <c r="S52" s="64"/>
      <c r="U52" s="80"/>
      <c r="V52" s="80"/>
      <c r="W52" s="80"/>
      <c r="X52" s="80"/>
    </row>
    <row r="53" spans="1:30" ht="13.5" thickBot="1" x14ac:dyDescent="0.25">
      <c r="A53" s="1"/>
      <c r="B53" s="95">
        <f>B25</f>
        <v>0</v>
      </c>
      <c r="C53" s="66"/>
      <c r="D53" s="67"/>
      <c r="E53" s="67"/>
      <c r="F53" s="68"/>
      <c r="G53" s="66"/>
      <c r="H53" s="67"/>
      <c r="I53" s="67"/>
      <c r="J53" s="68"/>
      <c r="K53" s="66"/>
      <c r="L53" s="67"/>
      <c r="M53" s="67"/>
      <c r="N53" s="68"/>
      <c r="O53" s="66"/>
      <c r="P53" s="67"/>
      <c r="Q53" s="67"/>
      <c r="R53" s="68"/>
      <c r="S53" s="64"/>
      <c r="U53" s="80"/>
      <c r="V53" s="80"/>
      <c r="W53" s="80"/>
      <c r="X53" s="80"/>
    </row>
    <row r="54" spans="1:30" ht="13.5" thickBot="1" x14ac:dyDescent="0.25">
      <c r="A54" s="1"/>
      <c r="B54" s="69" t="s">
        <v>304</v>
      </c>
      <c r="C54" s="70">
        <f t="shared" ref="C54:R54" si="4">SUM(C31:C48)</f>
        <v>20</v>
      </c>
      <c r="D54" s="70">
        <f t="shared" si="4"/>
        <v>2</v>
      </c>
      <c r="E54" s="70">
        <f t="shared" si="4"/>
        <v>3</v>
      </c>
      <c r="F54" s="70">
        <f t="shared" si="4"/>
        <v>15</v>
      </c>
      <c r="G54" s="70">
        <f t="shared" si="4"/>
        <v>25</v>
      </c>
      <c r="H54" s="70">
        <f t="shared" si="4"/>
        <v>10</v>
      </c>
      <c r="I54" s="70">
        <f t="shared" si="4"/>
        <v>5</v>
      </c>
      <c r="J54" s="70">
        <f t="shared" si="4"/>
        <v>13</v>
      </c>
      <c r="K54" s="70">
        <f t="shared" si="4"/>
        <v>25</v>
      </c>
      <c r="L54" s="70">
        <f t="shared" si="4"/>
        <v>7</v>
      </c>
      <c r="M54" s="70">
        <f t="shared" si="4"/>
        <v>3</v>
      </c>
      <c r="N54" s="70">
        <f t="shared" si="4"/>
        <v>11</v>
      </c>
      <c r="O54" s="70">
        <f t="shared" si="4"/>
        <v>24</v>
      </c>
      <c r="P54" s="70">
        <f t="shared" si="4"/>
        <v>6</v>
      </c>
      <c r="Q54" s="70">
        <f t="shared" si="4"/>
        <v>2</v>
      </c>
      <c r="R54" s="70">
        <f t="shared" si="4"/>
        <v>13</v>
      </c>
      <c r="S54" s="64"/>
      <c r="U54" s="80"/>
      <c r="V54" s="80"/>
      <c r="W54" s="80"/>
      <c r="X54" s="80"/>
    </row>
    <row r="55" spans="1:30" ht="13.5" thickBot="1" x14ac:dyDescent="0.25">
      <c r="A55" s="1"/>
      <c r="B55" s="69" t="s">
        <v>305</v>
      </c>
      <c r="C55" s="71">
        <f>SUM(O27,C54)</f>
        <v>127</v>
      </c>
      <c r="D55" s="71">
        <f>SUM(P27,D54)</f>
        <v>42</v>
      </c>
      <c r="E55" s="71">
        <f>SUM(Q27,E54)</f>
        <v>17</v>
      </c>
      <c r="F55" s="71">
        <f>SUM(R27,F54)</f>
        <v>49</v>
      </c>
      <c r="G55" s="71">
        <f t="shared" ref="G55:R55" si="5">SUM(C55,G54)</f>
        <v>152</v>
      </c>
      <c r="H55" s="71">
        <f t="shared" si="5"/>
        <v>52</v>
      </c>
      <c r="I55" s="71">
        <f t="shared" si="5"/>
        <v>22</v>
      </c>
      <c r="J55" s="71">
        <f t="shared" si="5"/>
        <v>62</v>
      </c>
      <c r="K55" s="71">
        <f t="shared" si="5"/>
        <v>177</v>
      </c>
      <c r="L55" s="71">
        <f t="shared" si="5"/>
        <v>59</v>
      </c>
      <c r="M55" s="71">
        <f t="shared" si="5"/>
        <v>25</v>
      </c>
      <c r="N55" s="71">
        <f t="shared" si="5"/>
        <v>73</v>
      </c>
      <c r="O55" s="72">
        <f t="shared" si="5"/>
        <v>201</v>
      </c>
      <c r="P55" s="71">
        <f t="shared" si="5"/>
        <v>65</v>
      </c>
      <c r="Q55" s="71">
        <f t="shared" si="5"/>
        <v>27</v>
      </c>
      <c r="R55" s="73">
        <f t="shared" si="5"/>
        <v>86</v>
      </c>
      <c r="S55" s="96"/>
      <c r="U55" s="80"/>
      <c r="V55" s="80"/>
      <c r="W55" s="80"/>
      <c r="X55" s="80"/>
    </row>
    <row r="56" spans="1:30" ht="13.5" thickBot="1" x14ac:dyDescent="0.25">
      <c r="A56" s="74"/>
      <c r="B56" s="75" t="s">
        <v>306</v>
      </c>
      <c r="C56" s="76"/>
      <c r="D56" s="77"/>
      <c r="E56" s="77"/>
      <c r="F56" s="77"/>
      <c r="G56" s="76"/>
      <c r="H56" s="77"/>
      <c r="I56" s="77"/>
      <c r="J56" s="77"/>
      <c r="K56" s="76"/>
      <c r="L56" s="77"/>
      <c r="M56" s="77"/>
      <c r="N56" s="77"/>
      <c r="O56" s="76"/>
      <c r="P56" s="77"/>
      <c r="Q56" s="77"/>
      <c r="R56" s="97"/>
      <c r="S56" s="98"/>
      <c r="V56" s="99" t="s">
        <v>307</v>
      </c>
    </row>
    <row r="57" spans="1:30" ht="13.5" thickBot="1" x14ac:dyDescent="0.25">
      <c r="A57" s="43" t="s">
        <v>289</v>
      </c>
      <c r="B57" s="69" t="s">
        <v>290</v>
      </c>
      <c r="C57" s="186"/>
      <c r="D57" s="187"/>
      <c r="E57" s="188"/>
      <c r="F57" s="100"/>
      <c r="G57" s="186"/>
      <c r="H57" s="187"/>
      <c r="I57" s="188"/>
      <c r="J57" s="100"/>
      <c r="K57" s="186"/>
      <c r="L57" s="187"/>
      <c r="M57" s="189"/>
      <c r="N57" s="101"/>
      <c r="O57" s="102" t="s">
        <v>308</v>
      </c>
      <c r="P57" s="103"/>
      <c r="Q57" s="45"/>
      <c r="R57" s="104">
        <f>SUM(F1,J1,N1,R1,F29,J29,N29,R29,F57,J57,N57)</f>
        <v>46</v>
      </c>
      <c r="S57" s="105" t="s">
        <v>309</v>
      </c>
    </row>
    <row r="58" spans="1:30" ht="13.5" thickBot="1" x14ac:dyDescent="0.25">
      <c r="A58" s="47" t="s">
        <v>291</v>
      </c>
      <c r="B58" s="44" t="s">
        <v>292</v>
      </c>
      <c r="C58" s="48" t="s">
        <v>0</v>
      </c>
      <c r="D58" s="48" t="s">
        <v>1</v>
      </c>
      <c r="E58" s="48" t="s">
        <v>2</v>
      </c>
      <c r="F58" s="48" t="s">
        <v>3</v>
      </c>
      <c r="G58" s="48" t="s">
        <v>0</v>
      </c>
      <c r="H58" s="48" t="s">
        <v>1</v>
      </c>
      <c r="I58" s="48" t="s">
        <v>2</v>
      </c>
      <c r="J58" s="48" t="s">
        <v>3</v>
      </c>
      <c r="K58" s="48" t="s">
        <v>0</v>
      </c>
      <c r="L58" s="48" t="s">
        <v>310</v>
      </c>
      <c r="M58" s="48" t="s">
        <v>2</v>
      </c>
      <c r="N58" s="48" t="s">
        <v>3</v>
      </c>
      <c r="O58" s="43" t="s">
        <v>0</v>
      </c>
      <c r="P58" s="43" t="s">
        <v>1</v>
      </c>
      <c r="Q58" s="43" t="s">
        <v>2</v>
      </c>
      <c r="R58" s="43" t="s">
        <v>3</v>
      </c>
      <c r="S58" s="106" t="s">
        <v>311</v>
      </c>
      <c r="U58" s="2" t="s">
        <v>312</v>
      </c>
      <c r="V58" s="67" t="s">
        <v>313</v>
      </c>
      <c r="W58" s="107" t="s">
        <v>3</v>
      </c>
      <c r="X58" s="107" t="s">
        <v>314</v>
      </c>
      <c r="Y58" s="107" t="s">
        <v>315</v>
      </c>
      <c r="Z58" s="107" t="s">
        <v>316</v>
      </c>
      <c r="AA58" s="107" t="s">
        <v>372</v>
      </c>
      <c r="AB58" s="107" t="s">
        <v>316</v>
      </c>
      <c r="AC58" s="107" t="s">
        <v>317</v>
      </c>
      <c r="AD58" s="108" t="s">
        <v>318</v>
      </c>
    </row>
    <row r="59" spans="1:30" ht="13.5" thickTop="1" x14ac:dyDescent="0.2">
      <c r="A59" s="50" t="str">
        <f t="shared" ref="A59:A76" si="6">A3</f>
        <v>62</v>
      </c>
      <c r="B59" s="51" t="str">
        <f t="shared" ref="B59:B76" si="7">B31</f>
        <v>Jason Ackiss</v>
      </c>
      <c r="C59" s="52"/>
      <c r="D59" s="53"/>
      <c r="E59" s="53"/>
      <c r="F59" s="54"/>
      <c r="G59" s="52"/>
      <c r="H59" s="53"/>
      <c r="I59" s="53"/>
      <c r="J59" s="54"/>
      <c r="K59" s="52"/>
      <c r="L59" s="53"/>
      <c r="M59" s="53"/>
      <c r="N59" s="54"/>
      <c r="O59" s="109">
        <f t="shared" ref="O59:R74" si="8">SUM(C3,G3,K3,O3,C31,G31,K31,O31,C59,G59,K59)</f>
        <v>34</v>
      </c>
      <c r="P59" s="110">
        <f t="shared" si="8"/>
        <v>15</v>
      </c>
      <c r="Q59" s="110">
        <f t="shared" si="8"/>
        <v>6</v>
      </c>
      <c r="R59" s="111">
        <f t="shared" si="8"/>
        <v>28</v>
      </c>
      <c r="S59" s="112">
        <f>IF(O59=0,0,AVERAGE(P59/O59))</f>
        <v>0.44117647058823528</v>
      </c>
      <c r="U59" s="3" t="s">
        <v>354</v>
      </c>
      <c r="V59" s="51" t="s">
        <v>68</v>
      </c>
      <c r="W59" s="113">
        <v>28</v>
      </c>
      <c r="X59" s="113">
        <v>28</v>
      </c>
      <c r="Y59" s="114">
        <v>0.44117647058823528</v>
      </c>
      <c r="Z59" s="114" t="s">
        <v>260</v>
      </c>
      <c r="AA59" s="114">
        <v>3.5</v>
      </c>
      <c r="AB59" s="114" t="s">
        <v>260</v>
      </c>
      <c r="AC59" s="113">
        <v>8</v>
      </c>
      <c r="AD59" s="115">
        <v>0.44117647058823528</v>
      </c>
    </row>
    <row r="60" spans="1:30" x14ac:dyDescent="0.2">
      <c r="A60" s="50" t="str">
        <f t="shared" si="6"/>
        <v>11</v>
      </c>
      <c r="B60" s="51" t="str">
        <f t="shared" si="7"/>
        <v>Marlon Stover</v>
      </c>
      <c r="C60" s="52"/>
      <c r="D60" s="53"/>
      <c r="E60" s="53"/>
      <c r="F60" s="54"/>
      <c r="G60" s="52"/>
      <c r="H60" s="53"/>
      <c r="I60" s="53"/>
      <c r="J60" s="54"/>
      <c r="K60" s="52"/>
      <c r="L60" s="53"/>
      <c r="M60" s="53"/>
      <c r="N60" s="54"/>
      <c r="O60" s="66">
        <f t="shared" si="8"/>
        <v>35</v>
      </c>
      <c r="P60" s="67">
        <f t="shared" si="8"/>
        <v>15</v>
      </c>
      <c r="Q60" s="67">
        <f t="shared" si="8"/>
        <v>3</v>
      </c>
      <c r="R60" s="68">
        <f t="shared" si="8"/>
        <v>4</v>
      </c>
      <c r="S60" s="116">
        <f t="shared" ref="S60:S76" si="9">IF(O60=0,0,AVERAGE(P60/O60))</f>
        <v>0.42857142857142855</v>
      </c>
      <c r="U60" s="3" t="s">
        <v>299</v>
      </c>
      <c r="V60" s="51" t="s">
        <v>129</v>
      </c>
      <c r="W60" s="113">
        <v>4</v>
      </c>
      <c r="X60" s="113">
        <v>4</v>
      </c>
      <c r="Y60" s="114">
        <v>0.42857142857142855</v>
      </c>
      <c r="Z60" s="114" t="s">
        <v>260</v>
      </c>
      <c r="AA60" s="114">
        <v>0.5</v>
      </c>
      <c r="AB60" s="114" t="s">
        <v>260</v>
      </c>
      <c r="AC60" s="113">
        <v>8</v>
      </c>
      <c r="AD60" s="115">
        <v>0.42857142857142855</v>
      </c>
    </row>
    <row r="61" spans="1:30" x14ac:dyDescent="0.2">
      <c r="A61" s="50" t="str">
        <f t="shared" si="6"/>
        <v>4</v>
      </c>
      <c r="B61" s="51" t="str">
        <f t="shared" si="7"/>
        <v>Robert Fairfax</v>
      </c>
      <c r="C61" s="52"/>
      <c r="D61" s="53"/>
      <c r="E61" s="53"/>
      <c r="F61" s="54"/>
      <c r="G61" s="52"/>
      <c r="H61" s="53"/>
      <c r="I61" s="53"/>
      <c r="J61" s="54"/>
      <c r="K61" s="52"/>
      <c r="L61" s="53"/>
      <c r="M61" s="53"/>
      <c r="N61" s="54"/>
      <c r="O61" s="66">
        <f t="shared" si="8"/>
        <v>23</v>
      </c>
      <c r="P61" s="67">
        <f t="shared" si="8"/>
        <v>3</v>
      </c>
      <c r="Q61" s="67">
        <f t="shared" si="8"/>
        <v>3</v>
      </c>
      <c r="R61" s="68">
        <f t="shared" si="8"/>
        <v>2</v>
      </c>
      <c r="S61" s="116">
        <f t="shared" si="9"/>
        <v>0.13043478260869565</v>
      </c>
      <c r="U61" s="3" t="s">
        <v>301</v>
      </c>
      <c r="V61" s="51" t="s">
        <v>96</v>
      </c>
      <c r="W61" s="113">
        <v>2</v>
      </c>
      <c r="X61" s="113">
        <v>2</v>
      </c>
      <c r="Y61" s="114">
        <v>0.13043478260869565</v>
      </c>
      <c r="Z61" s="114" t="s">
        <v>260</v>
      </c>
      <c r="AA61" s="114">
        <v>0.25</v>
      </c>
      <c r="AB61" s="114" t="s">
        <v>260</v>
      </c>
      <c r="AC61" s="113">
        <v>8</v>
      </c>
      <c r="AD61" s="115">
        <v>0.13043478260869565</v>
      </c>
    </row>
    <row r="62" spans="1:30" x14ac:dyDescent="0.2">
      <c r="A62" s="50" t="str">
        <f t="shared" si="6"/>
        <v>21</v>
      </c>
      <c r="B62" s="51" t="str">
        <f t="shared" si="7"/>
        <v>Thomas Todd</v>
      </c>
      <c r="C62" s="52"/>
      <c r="D62" s="53"/>
      <c r="E62" s="53"/>
      <c r="F62" s="54"/>
      <c r="G62" s="52"/>
      <c r="H62" s="53"/>
      <c r="I62" s="53"/>
      <c r="J62" s="54"/>
      <c r="K62" s="52"/>
      <c r="L62" s="53"/>
      <c r="M62" s="53"/>
      <c r="N62" s="54"/>
      <c r="O62" s="66">
        <f t="shared" si="8"/>
        <v>8</v>
      </c>
      <c r="P62" s="67">
        <f t="shared" si="8"/>
        <v>0</v>
      </c>
      <c r="Q62" s="67">
        <f t="shared" si="8"/>
        <v>3</v>
      </c>
      <c r="R62" s="68">
        <f t="shared" si="8"/>
        <v>1</v>
      </c>
      <c r="S62" s="116">
        <f t="shared" si="9"/>
        <v>0</v>
      </c>
      <c r="U62" s="3" t="s">
        <v>343</v>
      </c>
      <c r="V62" s="51" t="s">
        <v>194</v>
      </c>
      <c r="W62" s="113">
        <v>1</v>
      </c>
      <c r="X62" s="113">
        <v>1</v>
      </c>
      <c r="Y62" s="114">
        <v>0</v>
      </c>
      <c r="Z62" s="114" t="s">
        <v>265</v>
      </c>
      <c r="AA62" s="114">
        <v>0.5</v>
      </c>
      <c r="AB62" s="114" t="s">
        <v>288</v>
      </c>
      <c r="AC62" s="113">
        <v>2</v>
      </c>
      <c r="AD62" s="115">
        <v>0</v>
      </c>
    </row>
    <row r="63" spans="1:30" x14ac:dyDescent="0.2">
      <c r="A63" s="50" t="str">
        <f t="shared" si="6"/>
        <v>7</v>
      </c>
      <c r="B63" s="51" t="str">
        <f t="shared" si="7"/>
        <v>James Monza</v>
      </c>
      <c r="C63" s="52"/>
      <c r="D63" s="53"/>
      <c r="E63" s="53"/>
      <c r="F63" s="54"/>
      <c r="G63" s="52"/>
      <c r="H63" s="53"/>
      <c r="I63" s="53"/>
      <c r="J63" s="54"/>
      <c r="K63" s="52"/>
      <c r="L63" s="53"/>
      <c r="M63" s="53"/>
      <c r="N63" s="54"/>
      <c r="O63" s="66">
        <f t="shared" si="8"/>
        <v>33</v>
      </c>
      <c r="P63" s="67">
        <f t="shared" si="8"/>
        <v>12</v>
      </c>
      <c r="Q63" s="67">
        <f t="shared" si="8"/>
        <v>2</v>
      </c>
      <c r="R63" s="68">
        <f t="shared" si="8"/>
        <v>14</v>
      </c>
      <c r="S63" s="116">
        <f t="shared" si="9"/>
        <v>0.36363636363636365</v>
      </c>
      <c r="U63" s="3" t="s">
        <v>302</v>
      </c>
      <c r="V63" s="51" t="s">
        <v>195</v>
      </c>
      <c r="W63" s="113">
        <v>14</v>
      </c>
      <c r="X63" s="113">
        <v>14</v>
      </c>
      <c r="Y63" s="114">
        <v>0.36363636363636365</v>
      </c>
      <c r="Z63" s="114" t="s">
        <v>260</v>
      </c>
      <c r="AA63" s="114">
        <v>1.75</v>
      </c>
      <c r="AB63" s="114" t="s">
        <v>260</v>
      </c>
      <c r="AC63" s="113">
        <v>8</v>
      </c>
      <c r="AD63" s="115">
        <v>0.36363636363636365</v>
      </c>
    </row>
    <row r="64" spans="1:30" x14ac:dyDescent="0.2">
      <c r="A64" s="50" t="str">
        <f t="shared" si="6"/>
        <v>3</v>
      </c>
      <c r="B64" s="51" t="str">
        <f t="shared" si="7"/>
        <v>Greg Gontaryk</v>
      </c>
      <c r="C64" s="52"/>
      <c r="D64" s="53"/>
      <c r="E64" s="53"/>
      <c r="F64" s="54"/>
      <c r="G64" s="52"/>
      <c r="H64" s="53"/>
      <c r="I64" s="53"/>
      <c r="J64" s="54"/>
      <c r="K64" s="52"/>
      <c r="L64" s="53"/>
      <c r="M64" s="53"/>
      <c r="N64" s="54"/>
      <c r="O64" s="66">
        <f t="shared" si="8"/>
        <v>4</v>
      </c>
      <c r="P64" s="67">
        <f t="shared" si="8"/>
        <v>0</v>
      </c>
      <c r="Q64" s="67">
        <f t="shared" si="8"/>
        <v>0</v>
      </c>
      <c r="R64" s="68">
        <f t="shared" si="8"/>
        <v>29</v>
      </c>
      <c r="S64" s="116">
        <f t="shared" si="9"/>
        <v>0</v>
      </c>
      <c r="U64" s="3" t="s">
        <v>345</v>
      </c>
      <c r="V64" s="51" t="s">
        <v>131</v>
      </c>
      <c r="W64" s="113">
        <v>29</v>
      </c>
      <c r="X64" s="113">
        <v>29</v>
      </c>
      <c r="Y64" s="114">
        <v>0</v>
      </c>
      <c r="Z64" s="114" t="s">
        <v>265</v>
      </c>
      <c r="AA64" s="114">
        <v>4.1428571428571432</v>
      </c>
      <c r="AB64" s="114" t="s">
        <v>260</v>
      </c>
      <c r="AC64" s="113">
        <v>7</v>
      </c>
      <c r="AD64" s="115">
        <v>0</v>
      </c>
    </row>
    <row r="65" spans="1:30" x14ac:dyDescent="0.2">
      <c r="A65" s="50" t="str">
        <f t="shared" si="6"/>
        <v>13</v>
      </c>
      <c r="B65" s="51" t="str">
        <f t="shared" si="7"/>
        <v>Tony Merriweather</v>
      </c>
      <c r="C65" s="52"/>
      <c r="D65" s="53"/>
      <c r="E65" s="53"/>
      <c r="F65" s="54"/>
      <c r="G65" s="52"/>
      <c r="H65" s="53"/>
      <c r="I65" s="53"/>
      <c r="J65" s="54"/>
      <c r="K65" s="52"/>
      <c r="L65" s="53"/>
      <c r="M65" s="53"/>
      <c r="N65" s="54"/>
      <c r="O65" s="66">
        <f t="shared" si="8"/>
        <v>37</v>
      </c>
      <c r="P65" s="67">
        <f t="shared" si="8"/>
        <v>17</v>
      </c>
      <c r="Q65" s="67">
        <f t="shared" si="8"/>
        <v>5</v>
      </c>
      <c r="R65" s="68">
        <f t="shared" si="8"/>
        <v>3</v>
      </c>
      <c r="S65" s="116">
        <f t="shared" si="9"/>
        <v>0.45945945945945948</v>
      </c>
      <c r="U65" s="3" t="s">
        <v>353</v>
      </c>
      <c r="V65" s="51" t="s">
        <v>130</v>
      </c>
      <c r="W65" s="113">
        <v>3</v>
      </c>
      <c r="X65" s="113">
        <v>3</v>
      </c>
      <c r="Y65" s="114">
        <v>0.45945945945945948</v>
      </c>
      <c r="Z65" s="114" t="s">
        <v>260</v>
      </c>
      <c r="AA65" s="114">
        <v>0.375</v>
      </c>
      <c r="AB65" s="114" t="s">
        <v>260</v>
      </c>
      <c r="AC65" s="113">
        <v>8</v>
      </c>
      <c r="AD65" s="115">
        <v>0.45945945945945948</v>
      </c>
    </row>
    <row r="66" spans="1:30" x14ac:dyDescent="0.2">
      <c r="A66" s="50" t="str">
        <f t="shared" si="6"/>
        <v>1</v>
      </c>
      <c r="B66" s="51" t="str">
        <f t="shared" si="7"/>
        <v>Tony Santiago</v>
      </c>
      <c r="C66" s="52"/>
      <c r="D66" s="53"/>
      <c r="E66" s="53"/>
      <c r="F66" s="54"/>
      <c r="G66" s="52"/>
      <c r="H66" s="53"/>
      <c r="I66" s="53"/>
      <c r="J66" s="54"/>
      <c r="K66" s="52"/>
      <c r="L66" s="53"/>
      <c r="M66" s="53"/>
      <c r="N66" s="54"/>
      <c r="O66" s="66">
        <f t="shared" si="8"/>
        <v>27</v>
      </c>
      <c r="P66" s="67">
        <f t="shared" si="8"/>
        <v>3</v>
      </c>
      <c r="Q66" s="67">
        <f t="shared" si="8"/>
        <v>5</v>
      </c>
      <c r="R66" s="68">
        <f t="shared" si="8"/>
        <v>5</v>
      </c>
      <c r="S66" s="116">
        <f t="shared" si="9"/>
        <v>0.1111111111111111</v>
      </c>
      <c r="U66" s="3" t="s">
        <v>293</v>
      </c>
      <c r="V66" s="51" t="s">
        <v>41</v>
      </c>
      <c r="W66" s="113">
        <v>5</v>
      </c>
      <c r="X66" s="113">
        <v>5</v>
      </c>
      <c r="Y66" s="114">
        <v>0.1111111111111111</v>
      </c>
      <c r="Z66" s="114" t="s">
        <v>260</v>
      </c>
      <c r="AA66" s="114">
        <v>0.7142857142857143</v>
      </c>
      <c r="AB66" s="114" t="s">
        <v>260</v>
      </c>
      <c r="AC66" s="113">
        <v>7</v>
      </c>
      <c r="AD66" s="115">
        <v>0.1111111111111111</v>
      </c>
    </row>
    <row r="67" spans="1:30" x14ac:dyDescent="0.2">
      <c r="A67" s="50">
        <f t="shared" si="6"/>
        <v>0</v>
      </c>
      <c r="B67" s="51">
        <f t="shared" si="7"/>
        <v>0</v>
      </c>
      <c r="C67" s="52"/>
      <c r="D67" s="53"/>
      <c r="E67" s="53"/>
      <c r="F67" s="54"/>
      <c r="G67" s="52"/>
      <c r="H67" s="53"/>
      <c r="I67" s="53"/>
      <c r="J67" s="54"/>
      <c r="K67" s="52"/>
      <c r="L67" s="53"/>
      <c r="M67" s="53"/>
      <c r="N67" s="54"/>
      <c r="O67" s="66">
        <f t="shared" si="8"/>
        <v>0</v>
      </c>
      <c r="P67" s="67">
        <f t="shared" si="8"/>
        <v>0</v>
      </c>
      <c r="Q67" s="67">
        <f t="shared" si="8"/>
        <v>0</v>
      </c>
      <c r="R67" s="68">
        <f t="shared" si="8"/>
        <v>0</v>
      </c>
      <c r="S67" s="116">
        <f t="shared" si="9"/>
        <v>0</v>
      </c>
      <c r="U67" s="3">
        <v>0</v>
      </c>
      <c r="V67" s="51">
        <v>0</v>
      </c>
      <c r="W67" s="113">
        <v>0</v>
      </c>
      <c r="X67" s="113" t="s">
        <v>373</v>
      </c>
      <c r="Y67" s="114">
        <v>0</v>
      </c>
      <c r="Z67" s="114" t="s">
        <v>265</v>
      </c>
      <c r="AA67" s="114">
        <v>0</v>
      </c>
      <c r="AB67" s="114" t="s">
        <v>288</v>
      </c>
      <c r="AC67" s="113">
        <v>0</v>
      </c>
      <c r="AD67" s="115">
        <v>0</v>
      </c>
    </row>
    <row r="68" spans="1:30" x14ac:dyDescent="0.2">
      <c r="A68" s="50">
        <f t="shared" si="6"/>
        <v>0</v>
      </c>
      <c r="B68" s="51">
        <f t="shared" si="7"/>
        <v>0</v>
      </c>
      <c r="C68" s="52"/>
      <c r="D68" s="53"/>
      <c r="E68" s="53"/>
      <c r="F68" s="54"/>
      <c r="G68" s="52"/>
      <c r="H68" s="53"/>
      <c r="I68" s="53"/>
      <c r="J68" s="54"/>
      <c r="K68" s="52"/>
      <c r="L68" s="53"/>
      <c r="M68" s="53"/>
      <c r="N68" s="54"/>
      <c r="O68" s="66">
        <f t="shared" si="8"/>
        <v>0</v>
      </c>
      <c r="P68" s="67">
        <f t="shared" si="8"/>
        <v>0</v>
      </c>
      <c r="Q68" s="67">
        <f t="shared" si="8"/>
        <v>0</v>
      </c>
      <c r="R68" s="68">
        <f t="shared" si="8"/>
        <v>0</v>
      </c>
      <c r="S68" s="116">
        <f t="shared" si="9"/>
        <v>0</v>
      </c>
      <c r="U68" s="3">
        <v>0</v>
      </c>
      <c r="V68" s="51">
        <v>0</v>
      </c>
      <c r="W68" s="113">
        <v>0</v>
      </c>
      <c r="X68" s="113" t="s">
        <v>373</v>
      </c>
      <c r="Y68" s="114">
        <v>0</v>
      </c>
      <c r="Z68" s="114" t="s">
        <v>265</v>
      </c>
      <c r="AA68" s="114">
        <v>0</v>
      </c>
      <c r="AB68" s="114" t="s">
        <v>288</v>
      </c>
      <c r="AC68" s="113">
        <v>0</v>
      </c>
      <c r="AD68" s="115">
        <v>0</v>
      </c>
    </row>
    <row r="69" spans="1:30" x14ac:dyDescent="0.2">
      <c r="A69" s="50">
        <f t="shared" si="6"/>
        <v>0</v>
      </c>
      <c r="B69" s="51">
        <f t="shared" si="7"/>
        <v>0</v>
      </c>
      <c r="C69" s="52"/>
      <c r="D69" s="53"/>
      <c r="E69" s="53"/>
      <c r="F69" s="54"/>
      <c r="G69" s="52"/>
      <c r="H69" s="53"/>
      <c r="I69" s="53"/>
      <c r="J69" s="54"/>
      <c r="K69" s="52"/>
      <c r="L69" s="53"/>
      <c r="M69" s="53"/>
      <c r="N69" s="54"/>
      <c r="O69" s="66">
        <f t="shared" si="8"/>
        <v>0</v>
      </c>
      <c r="P69" s="67">
        <f t="shared" si="8"/>
        <v>0</v>
      </c>
      <c r="Q69" s="67">
        <f t="shared" si="8"/>
        <v>0</v>
      </c>
      <c r="R69" s="68">
        <f t="shared" si="8"/>
        <v>0</v>
      </c>
      <c r="S69" s="116">
        <f t="shared" si="9"/>
        <v>0</v>
      </c>
      <c r="U69" s="3">
        <v>0</v>
      </c>
      <c r="V69" s="51">
        <v>0</v>
      </c>
      <c r="W69" s="113">
        <v>0</v>
      </c>
      <c r="X69" s="113" t="s">
        <v>373</v>
      </c>
      <c r="Y69" s="114">
        <v>0</v>
      </c>
      <c r="Z69" s="114" t="s">
        <v>265</v>
      </c>
      <c r="AA69" s="114">
        <v>0</v>
      </c>
      <c r="AB69" s="114" t="s">
        <v>288</v>
      </c>
      <c r="AC69" s="113">
        <v>0</v>
      </c>
      <c r="AD69" s="115">
        <v>0</v>
      </c>
    </row>
    <row r="70" spans="1:30" x14ac:dyDescent="0.2">
      <c r="A70" s="50">
        <f t="shared" si="6"/>
        <v>0</v>
      </c>
      <c r="B70" s="51">
        <f t="shared" si="7"/>
        <v>0</v>
      </c>
      <c r="C70" s="52"/>
      <c r="D70" s="53"/>
      <c r="E70" s="53"/>
      <c r="F70" s="54"/>
      <c r="G70" s="52"/>
      <c r="H70" s="53"/>
      <c r="I70" s="53"/>
      <c r="J70" s="54"/>
      <c r="K70" s="52"/>
      <c r="L70" s="53"/>
      <c r="M70" s="53"/>
      <c r="N70" s="54"/>
      <c r="O70" s="117">
        <f t="shared" si="8"/>
        <v>0</v>
      </c>
      <c r="P70" s="118">
        <f t="shared" si="8"/>
        <v>0</v>
      </c>
      <c r="Q70" s="118">
        <f t="shared" si="8"/>
        <v>0</v>
      </c>
      <c r="R70" s="119">
        <f t="shared" si="8"/>
        <v>0</v>
      </c>
      <c r="S70" s="116">
        <f t="shared" si="9"/>
        <v>0</v>
      </c>
      <c r="U70" s="3">
        <v>0</v>
      </c>
      <c r="V70" s="51">
        <v>0</v>
      </c>
      <c r="W70" s="113">
        <v>0</v>
      </c>
      <c r="X70" s="113" t="s">
        <v>373</v>
      </c>
      <c r="Y70" s="114">
        <v>0</v>
      </c>
      <c r="Z70" s="114" t="s">
        <v>265</v>
      </c>
      <c r="AA70" s="114">
        <v>0</v>
      </c>
      <c r="AB70" s="114" t="s">
        <v>288</v>
      </c>
      <c r="AC70" s="113">
        <v>0</v>
      </c>
      <c r="AD70" s="115">
        <v>0</v>
      </c>
    </row>
    <row r="71" spans="1:30" x14ac:dyDescent="0.2">
      <c r="A71" s="50">
        <f t="shared" si="6"/>
        <v>0</v>
      </c>
      <c r="B71" s="51">
        <f t="shared" si="7"/>
        <v>0</v>
      </c>
      <c r="C71" s="52"/>
      <c r="D71" s="53"/>
      <c r="E71" s="53"/>
      <c r="F71" s="54"/>
      <c r="G71" s="52"/>
      <c r="H71" s="53"/>
      <c r="I71" s="53"/>
      <c r="J71" s="54"/>
      <c r="K71" s="52"/>
      <c r="L71" s="53"/>
      <c r="M71" s="53"/>
      <c r="N71" s="89"/>
      <c r="O71" s="66">
        <f t="shared" si="8"/>
        <v>0</v>
      </c>
      <c r="P71" s="67">
        <f t="shared" si="8"/>
        <v>0</v>
      </c>
      <c r="Q71" s="67">
        <f t="shared" si="8"/>
        <v>0</v>
      </c>
      <c r="R71" s="68">
        <f t="shared" si="8"/>
        <v>0</v>
      </c>
      <c r="S71" s="116">
        <f t="shared" si="9"/>
        <v>0</v>
      </c>
      <c r="U71" s="3">
        <v>0</v>
      </c>
      <c r="V71" s="51">
        <v>0</v>
      </c>
      <c r="W71" s="113">
        <v>0</v>
      </c>
      <c r="X71" s="113" t="s">
        <v>373</v>
      </c>
      <c r="Y71" s="114">
        <v>0</v>
      </c>
      <c r="Z71" s="114" t="s">
        <v>265</v>
      </c>
      <c r="AA71" s="114">
        <v>0</v>
      </c>
      <c r="AB71" s="114" t="s">
        <v>288</v>
      </c>
      <c r="AC71" s="113">
        <v>0</v>
      </c>
      <c r="AD71" s="115">
        <v>0</v>
      </c>
    </row>
    <row r="72" spans="1:30" x14ac:dyDescent="0.2">
      <c r="A72" s="50">
        <f t="shared" si="6"/>
        <v>0</v>
      </c>
      <c r="B72" s="51">
        <f t="shared" si="7"/>
        <v>0</v>
      </c>
      <c r="C72" s="52"/>
      <c r="D72" s="53"/>
      <c r="E72" s="53"/>
      <c r="F72" s="54"/>
      <c r="G72" s="52"/>
      <c r="H72" s="53"/>
      <c r="I72" s="53"/>
      <c r="J72" s="54"/>
      <c r="K72" s="52"/>
      <c r="L72" s="53"/>
      <c r="M72" s="53"/>
      <c r="N72" s="89"/>
      <c r="O72" s="66">
        <f t="shared" si="8"/>
        <v>0</v>
      </c>
      <c r="P72" s="67">
        <f t="shared" si="8"/>
        <v>0</v>
      </c>
      <c r="Q72" s="67">
        <f t="shared" si="8"/>
        <v>0</v>
      </c>
      <c r="R72" s="68">
        <f t="shared" si="8"/>
        <v>0</v>
      </c>
      <c r="S72" s="116">
        <f t="shared" si="9"/>
        <v>0</v>
      </c>
      <c r="U72" s="3">
        <v>0</v>
      </c>
      <c r="V72" s="51">
        <v>0</v>
      </c>
      <c r="W72" s="113">
        <v>0</v>
      </c>
      <c r="X72" s="113" t="s">
        <v>373</v>
      </c>
      <c r="Y72" s="114">
        <v>0</v>
      </c>
      <c r="Z72" s="114" t="s">
        <v>265</v>
      </c>
      <c r="AA72" s="114">
        <v>0</v>
      </c>
      <c r="AB72" s="114" t="s">
        <v>288</v>
      </c>
      <c r="AC72" s="113">
        <v>0</v>
      </c>
      <c r="AD72" s="115">
        <v>0</v>
      </c>
    </row>
    <row r="73" spans="1:30" x14ac:dyDescent="0.2">
      <c r="A73" s="50">
        <f t="shared" si="6"/>
        <v>0</v>
      </c>
      <c r="B73" s="51">
        <f t="shared" si="7"/>
        <v>0</v>
      </c>
      <c r="C73" s="52"/>
      <c r="D73" s="53"/>
      <c r="E73" s="53"/>
      <c r="F73" s="54"/>
      <c r="G73" s="52"/>
      <c r="H73" s="53"/>
      <c r="I73" s="53"/>
      <c r="J73" s="54"/>
      <c r="K73" s="52"/>
      <c r="L73" s="53"/>
      <c r="M73" s="53"/>
      <c r="N73" s="54"/>
      <c r="O73" s="66">
        <f t="shared" si="8"/>
        <v>0</v>
      </c>
      <c r="P73" s="67">
        <f t="shared" si="8"/>
        <v>0</v>
      </c>
      <c r="Q73" s="67">
        <f t="shared" si="8"/>
        <v>0</v>
      </c>
      <c r="R73" s="68">
        <f t="shared" si="8"/>
        <v>0</v>
      </c>
      <c r="S73" s="116">
        <f t="shared" si="9"/>
        <v>0</v>
      </c>
      <c r="U73" s="3">
        <v>0</v>
      </c>
      <c r="V73" s="51">
        <v>0</v>
      </c>
      <c r="W73" s="113">
        <v>0</v>
      </c>
      <c r="X73" s="113" t="s">
        <v>373</v>
      </c>
      <c r="Y73" s="114">
        <v>0</v>
      </c>
      <c r="Z73" s="114" t="s">
        <v>265</v>
      </c>
      <c r="AA73" s="114">
        <v>0</v>
      </c>
      <c r="AB73" s="114" t="s">
        <v>288</v>
      </c>
      <c r="AC73" s="113">
        <v>0</v>
      </c>
      <c r="AD73" s="115">
        <v>0</v>
      </c>
    </row>
    <row r="74" spans="1:30" x14ac:dyDescent="0.2">
      <c r="A74" s="50">
        <f t="shared" si="6"/>
        <v>0</v>
      </c>
      <c r="B74" s="51">
        <f t="shared" si="7"/>
        <v>0</v>
      </c>
      <c r="C74" s="120"/>
      <c r="D74" s="121"/>
      <c r="E74" s="121"/>
      <c r="F74" s="122"/>
      <c r="G74" s="120"/>
      <c r="H74" s="121"/>
      <c r="I74" s="121"/>
      <c r="J74" s="122"/>
      <c r="K74" s="120"/>
      <c r="L74" s="121"/>
      <c r="M74" s="121"/>
      <c r="N74" s="122"/>
      <c r="O74" s="66">
        <f t="shared" si="8"/>
        <v>0</v>
      </c>
      <c r="P74" s="67">
        <f t="shared" si="8"/>
        <v>0</v>
      </c>
      <c r="Q74" s="67">
        <f t="shared" si="8"/>
        <v>0</v>
      </c>
      <c r="R74" s="68">
        <f t="shared" si="8"/>
        <v>0</v>
      </c>
      <c r="S74" s="116">
        <f t="shared" si="9"/>
        <v>0</v>
      </c>
      <c r="U74" s="3">
        <v>0</v>
      </c>
      <c r="V74" s="51">
        <v>0</v>
      </c>
      <c r="W74" s="113">
        <v>0</v>
      </c>
      <c r="X74" s="113" t="s">
        <v>373</v>
      </c>
      <c r="Y74" s="114">
        <v>0</v>
      </c>
      <c r="Z74" s="114" t="s">
        <v>265</v>
      </c>
      <c r="AA74" s="114">
        <v>0</v>
      </c>
      <c r="AB74" s="114" t="s">
        <v>288</v>
      </c>
      <c r="AC74" s="113">
        <v>0</v>
      </c>
      <c r="AD74" s="115">
        <v>0</v>
      </c>
    </row>
    <row r="75" spans="1:30" x14ac:dyDescent="0.2">
      <c r="A75" s="50">
        <f t="shared" si="6"/>
        <v>0</v>
      </c>
      <c r="B75" s="51">
        <f t="shared" si="7"/>
        <v>0</v>
      </c>
      <c r="C75" s="52"/>
      <c r="D75" s="53"/>
      <c r="E75" s="53"/>
      <c r="F75" s="54"/>
      <c r="G75" s="52"/>
      <c r="H75" s="53"/>
      <c r="I75" s="53"/>
      <c r="J75" s="54"/>
      <c r="K75" s="52"/>
      <c r="L75" s="53"/>
      <c r="M75" s="53"/>
      <c r="N75" s="89"/>
      <c r="O75" s="66">
        <f t="shared" ref="O75:R76" si="10">SUM(C19,G19,K19,O19,C47,G47,K47,O47,C75,G75,K75)</f>
        <v>0</v>
      </c>
      <c r="P75" s="67">
        <f t="shared" si="10"/>
        <v>0</v>
      </c>
      <c r="Q75" s="67">
        <f t="shared" si="10"/>
        <v>0</v>
      </c>
      <c r="R75" s="68">
        <f t="shared" si="10"/>
        <v>0</v>
      </c>
      <c r="S75" s="116">
        <f t="shared" si="9"/>
        <v>0</v>
      </c>
      <c r="U75" s="3">
        <v>0</v>
      </c>
      <c r="V75" s="51">
        <v>0</v>
      </c>
      <c r="W75" s="113">
        <v>0</v>
      </c>
      <c r="X75" s="113" t="s">
        <v>373</v>
      </c>
      <c r="Y75" s="114">
        <v>0</v>
      </c>
      <c r="Z75" s="114" t="s">
        <v>265</v>
      </c>
      <c r="AA75" s="114">
        <v>0</v>
      </c>
      <c r="AB75" s="114" t="s">
        <v>288</v>
      </c>
      <c r="AC75" s="113">
        <v>0</v>
      </c>
      <c r="AD75" s="115">
        <v>0</v>
      </c>
    </row>
    <row r="76" spans="1:30" x14ac:dyDescent="0.2">
      <c r="A76" s="50">
        <f t="shared" si="6"/>
        <v>0</v>
      </c>
      <c r="B76" s="51">
        <f t="shared" si="7"/>
        <v>0</v>
      </c>
      <c r="C76" s="52"/>
      <c r="D76" s="53"/>
      <c r="E76" s="53"/>
      <c r="F76" s="54"/>
      <c r="G76" s="52"/>
      <c r="H76" s="53"/>
      <c r="I76" s="53"/>
      <c r="J76" s="54"/>
      <c r="K76" s="52"/>
      <c r="L76" s="53"/>
      <c r="M76" s="53"/>
      <c r="N76" s="89"/>
      <c r="O76" s="66">
        <f t="shared" si="10"/>
        <v>0</v>
      </c>
      <c r="P76" s="67">
        <f t="shared" si="10"/>
        <v>0</v>
      </c>
      <c r="Q76" s="67">
        <f t="shared" si="10"/>
        <v>0</v>
      </c>
      <c r="R76" s="68">
        <f t="shared" si="10"/>
        <v>0</v>
      </c>
      <c r="S76" s="116">
        <f t="shared" si="9"/>
        <v>0</v>
      </c>
      <c r="U76" s="3">
        <v>0</v>
      </c>
      <c r="V76" s="51">
        <v>0</v>
      </c>
      <c r="W76" s="113">
        <v>0</v>
      </c>
      <c r="X76" s="113" t="s">
        <v>373</v>
      </c>
      <c r="Y76" s="114">
        <v>0</v>
      </c>
      <c r="Z76" s="114" t="s">
        <v>265</v>
      </c>
      <c r="AA76" s="114">
        <v>0</v>
      </c>
      <c r="AB76" s="114" t="s">
        <v>288</v>
      </c>
      <c r="AC76" s="113">
        <v>0</v>
      </c>
      <c r="AD76" s="115">
        <v>0</v>
      </c>
    </row>
    <row r="77" spans="1:30" ht="13.5" thickBot="1" x14ac:dyDescent="0.25">
      <c r="A77" s="50"/>
      <c r="B77" s="56"/>
      <c r="C77" s="57"/>
      <c r="D77" s="58"/>
      <c r="E77" s="58"/>
      <c r="F77" s="59"/>
      <c r="G77" s="57"/>
      <c r="H77" s="58"/>
      <c r="I77" s="58"/>
      <c r="J77" s="59"/>
      <c r="K77" s="57"/>
      <c r="L77" s="58"/>
      <c r="M77" s="58"/>
      <c r="N77" s="92"/>
      <c r="O77" s="123"/>
      <c r="P77" s="124"/>
      <c r="Q77" s="124"/>
      <c r="R77" s="125"/>
      <c r="S77" s="126"/>
      <c r="V77" s="127"/>
      <c r="W77" s="128"/>
      <c r="X77" s="128"/>
      <c r="Y77" s="129"/>
      <c r="Z77" s="129"/>
      <c r="AA77" s="129"/>
      <c r="AB77" s="129"/>
      <c r="AC77" s="130"/>
    </row>
    <row r="78" spans="1:30" x14ac:dyDescent="0.2">
      <c r="A78" s="1" t="s">
        <v>4</v>
      </c>
      <c r="B78" s="131" t="str">
        <f>B50</f>
        <v>Tim Hibner</v>
      </c>
      <c r="C78" s="61"/>
      <c r="D78" s="62"/>
      <c r="E78" s="62"/>
      <c r="F78" s="63"/>
      <c r="G78" s="132"/>
      <c r="H78" s="133"/>
      <c r="I78" s="133"/>
      <c r="J78" s="134"/>
      <c r="K78" s="132"/>
      <c r="L78" s="133"/>
      <c r="M78" s="133"/>
      <c r="N78" s="134"/>
      <c r="O78" s="73">
        <f t="shared" ref="O78:Q81" si="11">SUM(C22,G22,K22,O22,C50,G50,K50,O50,C78,G78,K78)</f>
        <v>201</v>
      </c>
      <c r="P78" s="62">
        <f t="shared" si="11"/>
        <v>65</v>
      </c>
      <c r="Q78" s="135">
        <f t="shared" si="11"/>
        <v>27</v>
      </c>
      <c r="R78" s="136"/>
      <c r="S78" s="137">
        <f>SUM(Q78/O78)</f>
        <v>0.13432835820895522</v>
      </c>
      <c r="V78" s="67" t="s">
        <v>319</v>
      </c>
      <c r="W78" s="113">
        <v>86</v>
      </c>
      <c r="X78" s="113">
        <v>86</v>
      </c>
      <c r="Y78" s="130"/>
      <c r="Z78" s="130"/>
      <c r="AA78" s="130"/>
      <c r="AB78" s="130"/>
      <c r="AC78" s="39"/>
    </row>
    <row r="79" spans="1:30" x14ac:dyDescent="0.2">
      <c r="A79" s="28"/>
      <c r="B79" s="138">
        <f>B51</f>
        <v>0</v>
      </c>
      <c r="C79" s="52"/>
      <c r="D79" s="53"/>
      <c r="E79" s="53"/>
      <c r="F79" s="54"/>
      <c r="G79" s="52"/>
      <c r="H79" s="53"/>
      <c r="I79" s="53"/>
      <c r="J79" s="54"/>
      <c r="K79" s="52"/>
      <c r="L79" s="53"/>
      <c r="M79" s="53"/>
      <c r="N79" s="54"/>
      <c r="O79" s="66">
        <f t="shared" si="11"/>
        <v>0</v>
      </c>
      <c r="P79" s="67">
        <f t="shared" si="11"/>
        <v>0</v>
      </c>
      <c r="Q79" s="67">
        <f t="shared" si="11"/>
        <v>0</v>
      </c>
      <c r="R79" s="68"/>
      <c r="S79" s="139" t="e">
        <f>SUM(Q79/O79)</f>
        <v>#DIV/0!</v>
      </c>
      <c r="V79" s="40" t="s">
        <v>320</v>
      </c>
      <c r="W79" s="39"/>
      <c r="X79" s="39"/>
      <c r="Y79" s="140">
        <v>0.45945945945945948</v>
      </c>
      <c r="Z79" s="140"/>
      <c r="AA79" s="140">
        <v>4.1428571428571432</v>
      </c>
      <c r="AB79" s="140"/>
      <c r="AC79" s="39"/>
    </row>
    <row r="80" spans="1:30" x14ac:dyDescent="0.2">
      <c r="A80" s="28"/>
      <c r="B80" s="138">
        <f>B52</f>
        <v>0</v>
      </c>
      <c r="C80" s="52"/>
      <c r="D80" s="53"/>
      <c r="E80" s="53"/>
      <c r="F80" s="54"/>
      <c r="G80" s="52"/>
      <c r="H80" s="53"/>
      <c r="I80" s="53"/>
      <c r="J80" s="54"/>
      <c r="K80" s="52"/>
      <c r="L80" s="53"/>
      <c r="M80" s="53"/>
      <c r="N80" s="54"/>
      <c r="O80" s="66">
        <f t="shared" si="11"/>
        <v>0</v>
      </c>
      <c r="P80" s="67">
        <f t="shared" si="11"/>
        <v>0</v>
      </c>
      <c r="Q80" s="67">
        <f t="shared" si="11"/>
        <v>0</v>
      </c>
      <c r="R80" s="68"/>
      <c r="S80" s="139" t="e">
        <f>SUM(Q80/O80)</f>
        <v>#DIV/0!</v>
      </c>
      <c r="V80" s="40"/>
      <c r="W80" s="39"/>
      <c r="X80" s="39"/>
      <c r="Y80" s="140"/>
      <c r="Z80" s="140"/>
      <c r="AA80" s="140"/>
      <c r="AB80" s="140"/>
      <c r="AC80" s="39"/>
    </row>
    <row r="81" spans="1:29" ht="13.5" thickBot="1" x14ac:dyDescent="0.25">
      <c r="A81" s="28"/>
      <c r="B81" s="138">
        <f>B53</f>
        <v>0</v>
      </c>
      <c r="C81" s="141"/>
      <c r="D81" s="142"/>
      <c r="E81" s="142"/>
      <c r="F81" s="143"/>
      <c r="G81" s="141"/>
      <c r="H81" s="142"/>
      <c r="I81" s="142"/>
      <c r="J81" s="143"/>
      <c r="K81" s="141"/>
      <c r="L81" s="142"/>
      <c r="M81" s="142"/>
      <c r="N81" s="143"/>
      <c r="O81" s="144">
        <f t="shared" si="11"/>
        <v>0</v>
      </c>
      <c r="P81" s="145">
        <f t="shared" si="11"/>
        <v>0</v>
      </c>
      <c r="Q81" s="145">
        <f t="shared" si="11"/>
        <v>0</v>
      </c>
      <c r="R81" s="146"/>
      <c r="S81" s="147" t="e">
        <f>SUM(Q81/O81)</f>
        <v>#DIV/0!</v>
      </c>
      <c r="V81" s="40"/>
      <c r="W81" s="39"/>
      <c r="X81" s="39"/>
      <c r="Y81" s="140"/>
      <c r="Z81" s="140"/>
      <c r="AA81" s="140"/>
      <c r="AB81" s="140"/>
      <c r="AC81" s="39"/>
    </row>
    <row r="82" spans="1:29" ht="13.5" thickBot="1" x14ac:dyDescent="0.25">
      <c r="A82" s="1"/>
      <c r="B82" s="69" t="s">
        <v>304</v>
      </c>
      <c r="C82" s="70">
        <f t="shared" ref="C82:R82" si="12">SUM(C59:C76)</f>
        <v>0</v>
      </c>
      <c r="D82" s="70">
        <f t="shared" si="12"/>
        <v>0</v>
      </c>
      <c r="E82" s="70">
        <f t="shared" si="12"/>
        <v>0</v>
      </c>
      <c r="F82" s="70">
        <f t="shared" si="12"/>
        <v>0</v>
      </c>
      <c r="G82" s="70">
        <f t="shared" si="12"/>
        <v>0</v>
      </c>
      <c r="H82" s="70">
        <f t="shared" si="12"/>
        <v>0</v>
      </c>
      <c r="I82" s="70">
        <f t="shared" si="12"/>
        <v>0</v>
      </c>
      <c r="J82" s="70">
        <f t="shared" si="12"/>
        <v>0</v>
      </c>
      <c r="K82" s="70">
        <f t="shared" si="12"/>
        <v>0</v>
      </c>
      <c r="L82" s="70">
        <f t="shared" si="12"/>
        <v>0</v>
      </c>
      <c r="M82" s="70">
        <f t="shared" si="12"/>
        <v>0</v>
      </c>
      <c r="N82" s="70">
        <f t="shared" si="12"/>
        <v>0</v>
      </c>
      <c r="O82" s="70">
        <f t="shared" si="12"/>
        <v>201</v>
      </c>
      <c r="P82" s="70">
        <f t="shared" si="12"/>
        <v>65</v>
      </c>
      <c r="Q82" s="70">
        <f t="shared" si="12"/>
        <v>27</v>
      </c>
      <c r="R82" s="70">
        <f t="shared" si="12"/>
        <v>86</v>
      </c>
      <c r="S82" s="148">
        <f>AVERAGE(P82/O82)</f>
        <v>0.32338308457711445</v>
      </c>
      <c r="Y82" s="39"/>
      <c r="Z82" s="39"/>
    </row>
    <row r="83" spans="1:29" ht="13.5" thickBot="1" x14ac:dyDescent="0.25">
      <c r="A83" s="1"/>
      <c r="B83" s="69" t="s">
        <v>305</v>
      </c>
      <c r="C83" s="70">
        <f>SUM(O55,C82)</f>
        <v>201</v>
      </c>
      <c r="D83" s="70">
        <f>SUM(P55,D82)</f>
        <v>65</v>
      </c>
      <c r="E83" s="70">
        <f>SUM(Q55,E82)</f>
        <v>27</v>
      </c>
      <c r="F83" s="70">
        <f>SUM(R55,F82)</f>
        <v>86</v>
      </c>
      <c r="G83" s="70">
        <f t="shared" ref="G83:M83" si="13">SUM(C83,G82)</f>
        <v>201</v>
      </c>
      <c r="H83" s="70">
        <f t="shared" si="13"/>
        <v>65</v>
      </c>
      <c r="I83" s="70">
        <f t="shared" si="13"/>
        <v>27</v>
      </c>
      <c r="J83" s="70">
        <f t="shared" si="13"/>
        <v>86</v>
      </c>
      <c r="K83" s="70">
        <f t="shared" si="13"/>
        <v>201</v>
      </c>
      <c r="L83" s="70">
        <f t="shared" si="13"/>
        <v>65</v>
      </c>
      <c r="M83" s="70">
        <f t="shared" si="13"/>
        <v>27</v>
      </c>
      <c r="N83" s="70">
        <f>SUM(AA27,N82)</f>
        <v>0</v>
      </c>
      <c r="O83" s="149"/>
      <c r="P83" s="150"/>
      <c r="Q83" s="150"/>
      <c r="R83" s="150"/>
      <c r="S83" s="151"/>
      <c r="Y83" s="39"/>
      <c r="Z83" s="39"/>
      <c r="AC83" s="39"/>
    </row>
    <row r="84" spans="1:29" ht="13.5" thickBot="1" x14ac:dyDescent="0.25">
      <c r="B84" s="101" t="s">
        <v>306</v>
      </c>
      <c r="C84" s="152"/>
      <c r="D84" s="153"/>
      <c r="E84" s="153"/>
      <c r="F84" s="154"/>
      <c r="G84" s="152"/>
      <c r="H84" s="153"/>
      <c r="I84" s="153"/>
      <c r="J84" s="154"/>
      <c r="K84" s="152"/>
      <c r="L84" s="153"/>
      <c r="M84" s="153"/>
      <c r="N84" s="154"/>
      <c r="O84" s="152"/>
      <c r="P84" s="153"/>
      <c r="Q84" s="153">
        <f>SUM(E28,I28,M28,Q28,E56,I56,M56,Q56,E84,I84,M84)</f>
        <v>0</v>
      </c>
      <c r="R84" s="154"/>
      <c r="S84" s="24">
        <f>1-(P82/(O82-Q82))</f>
        <v>0.62643678160919536</v>
      </c>
      <c r="V84" s="190"/>
      <c r="W84" s="191"/>
      <c r="X84" s="192"/>
      <c r="Y84" s="39"/>
      <c r="Z84" s="39"/>
      <c r="AA84" s="155"/>
      <c r="AB84" s="155"/>
      <c r="AC84" s="39"/>
    </row>
    <row r="85" spans="1:29" x14ac:dyDescent="0.2">
      <c r="V85" s="156" t="s">
        <v>323</v>
      </c>
      <c r="W85" s="130"/>
      <c r="X85" s="157"/>
      <c r="Y85" s="39"/>
      <c r="Z85" s="39"/>
      <c r="AA85" s="155" t="s">
        <v>324</v>
      </c>
      <c r="AB85" s="155"/>
      <c r="AC85" s="39"/>
    </row>
    <row r="86" spans="1:29" x14ac:dyDescent="0.2">
      <c r="A86" s="40" t="s">
        <v>325</v>
      </c>
      <c r="C86" s="53">
        <f>MAX(AC59:AC76)</f>
        <v>8</v>
      </c>
      <c r="E86" s="155" t="s">
        <v>326</v>
      </c>
      <c r="V86" s="156" t="s">
        <v>327</v>
      </c>
      <c r="W86" s="130" t="s">
        <v>262</v>
      </c>
      <c r="X86" s="158">
        <v>0.86567164179104483</v>
      </c>
      <c r="Y86" s="39" t="s">
        <v>260</v>
      </c>
      <c r="Z86" s="39"/>
      <c r="AA86" s="155" t="s">
        <v>328</v>
      </c>
      <c r="AB86" s="155"/>
      <c r="AC86" s="39"/>
    </row>
    <row r="87" spans="1:29" x14ac:dyDescent="0.2">
      <c r="E87" s="155"/>
      <c r="V87" s="156" t="s">
        <v>327</v>
      </c>
      <c r="W87" s="130">
        <v>0</v>
      </c>
      <c r="X87" s="159" t="e">
        <v>#DIV/0!</v>
      </c>
      <c r="Y87" s="39" t="s">
        <v>279</v>
      </c>
      <c r="Z87" s="39"/>
      <c r="AA87" s="39" t="s">
        <v>328</v>
      </c>
      <c r="AB87" s="39"/>
      <c r="AC87" s="39"/>
    </row>
    <row r="88" spans="1:29" x14ac:dyDescent="0.2">
      <c r="V88" s="156" t="s">
        <v>327</v>
      </c>
      <c r="W88" s="130">
        <v>0</v>
      </c>
      <c r="X88" s="159" t="e">
        <v>#DIV/0!</v>
      </c>
      <c r="Y88" s="39" t="s">
        <v>279</v>
      </c>
    </row>
    <row r="89" spans="1:29" x14ac:dyDescent="0.2">
      <c r="V89" s="160" t="s">
        <v>327</v>
      </c>
      <c r="W89" s="161">
        <v>0</v>
      </c>
      <c r="X89" s="162" t="e">
        <v>#DIV/0!</v>
      </c>
      <c r="Y89" s="39" t="s">
        <v>279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83" priority="5" stopIfTrue="1" operator="equal">
      <formula>$Y$79</formula>
    </cfRule>
  </conditionalFormatting>
  <conditionalFormatting sqref="AA59:AB74 AA77:AB77">
    <cfRule type="cellIs" dxfId="82" priority="6" stopIfTrue="1" operator="equal">
      <formula>$AA$79</formula>
    </cfRule>
  </conditionalFormatting>
  <conditionalFormatting sqref="Y75:Z75">
    <cfRule type="cellIs" dxfId="81" priority="3" stopIfTrue="1" operator="equal">
      <formula>$Y$79</formula>
    </cfRule>
  </conditionalFormatting>
  <conditionalFormatting sqref="AA75:AB75">
    <cfRule type="cellIs" dxfId="80" priority="4" stopIfTrue="1" operator="equal">
      <formula>$AA$79</formula>
    </cfRule>
  </conditionalFormatting>
  <conditionalFormatting sqref="Y76:Z76">
    <cfRule type="cellIs" dxfId="79" priority="1" stopIfTrue="1" operator="equal">
      <formula>$Y$79</formula>
    </cfRule>
  </conditionalFormatting>
  <conditionalFormatting sqref="AA76:AB76">
    <cfRule type="cellIs" dxfId="78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24"/>
    <col min="2" max="2" width="18.140625" style="24" customWidth="1"/>
    <col min="3" max="18" width="5.28515625" style="24" customWidth="1"/>
    <col min="19" max="19" width="18" style="24" customWidth="1"/>
    <col min="20" max="21" width="9.140625" style="24"/>
    <col min="22" max="22" width="20.5703125" style="24" customWidth="1"/>
    <col min="23" max="24" width="9.28515625" style="24" bestFit="1" customWidth="1"/>
    <col min="25" max="25" width="9.42578125" style="24" bestFit="1" customWidth="1"/>
    <col min="26" max="26" width="9.140625" style="24"/>
    <col min="27" max="27" width="12.140625" style="24" customWidth="1"/>
    <col min="28" max="28" width="9.140625" style="24"/>
    <col min="29" max="29" width="9.28515625" style="24" bestFit="1" customWidth="1"/>
    <col min="30" max="16384" width="9.140625" style="24"/>
  </cols>
  <sheetData>
    <row r="1" spans="1:20" ht="13.5" thickBot="1" x14ac:dyDescent="0.25">
      <c r="A1" s="43" t="s">
        <v>289</v>
      </c>
      <c r="B1" s="44" t="s">
        <v>290</v>
      </c>
      <c r="C1" s="186" t="s">
        <v>243</v>
      </c>
      <c r="D1" s="187"/>
      <c r="E1" s="188"/>
      <c r="F1" s="45">
        <v>1</v>
      </c>
      <c r="G1" s="186" t="s">
        <v>256</v>
      </c>
      <c r="H1" s="187"/>
      <c r="I1" s="188"/>
      <c r="J1" s="45">
        <v>0</v>
      </c>
      <c r="K1" s="186" t="s">
        <v>247</v>
      </c>
      <c r="L1" s="187"/>
      <c r="M1" s="188"/>
      <c r="N1" s="45">
        <v>1</v>
      </c>
      <c r="O1" s="193" t="s">
        <v>249</v>
      </c>
      <c r="P1" s="187"/>
      <c r="Q1" s="188"/>
      <c r="R1" s="170">
        <v>1</v>
      </c>
      <c r="S1" s="46"/>
    </row>
    <row r="2" spans="1:20" ht="13.5" thickBot="1" x14ac:dyDescent="0.25">
      <c r="A2" s="47" t="s">
        <v>291</v>
      </c>
      <c r="B2" s="44" t="s">
        <v>292</v>
      </c>
      <c r="C2" s="48" t="s">
        <v>0</v>
      </c>
      <c r="D2" s="48" t="s">
        <v>1</v>
      </c>
      <c r="E2" s="48" t="s">
        <v>2</v>
      </c>
      <c r="F2" s="48" t="s">
        <v>3</v>
      </c>
      <c r="G2" s="48" t="s">
        <v>0</v>
      </c>
      <c r="H2" s="48" t="s">
        <v>1</v>
      </c>
      <c r="I2" s="48" t="s">
        <v>2</v>
      </c>
      <c r="J2" s="48" t="s">
        <v>3</v>
      </c>
      <c r="K2" s="48" t="s">
        <v>0</v>
      </c>
      <c r="L2" s="48" t="s">
        <v>1</v>
      </c>
      <c r="M2" s="48" t="s">
        <v>2</v>
      </c>
      <c r="N2" s="48" t="s">
        <v>3</v>
      </c>
      <c r="O2" s="82" t="s">
        <v>0</v>
      </c>
      <c r="P2" s="48" t="s">
        <v>1</v>
      </c>
      <c r="Q2" s="48" t="s">
        <v>2</v>
      </c>
      <c r="R2" s="48" t="s">
        <v>3</v>
      </c>
      <c r="S2" s="49"/>
    </row>
    <row r="3" spans="1:20" x14ac:dyDescent="0.2">
      <c r="A3" s="50" t="s">
        <v>355</v>
      </c>
      <c r="B3" s="51" t="s">
        <v>16</v>
      </c>
      <c r="C3" s="52">
        <v>2</v>
      </c>
      <c r="D3" s="53">
        <v>1</v>
      </c>
      <c r="E3" s="53">
        <v>0</v>
      </c>
      <c r="F3" s="54">
        <v>1</v>
      </c>
      <c r="G3" s="52">
        <v>4</v>
      </c>
      <c r="H3" s="53">
        <v>1</v>
      </c>
      <c r="I3" s="53">
        <v>0</v>
      </c>
      <c r="J3" s="54">
        <v>4</v>
      </c>
      <c r="K3" s="52">
        <v>4</v>
      </c>
      <c r="L3" s="53">
        <v>1</v>
      </c>
      <c r="M3" s="53">
        <v>0</v>
      </c>
      <c r="N3" s="54">
        <v>3</v>
      </c>
      <c r="O3" s="52">
        <v>3</v>
      </c>
      <c r="P3" s="53">
        <v>1</v>
      </c>
      <c r="Q3" s="53">
        <v>0</v>
      </c>
      <c r="R3" s="54">
        <v>0</v>
      </c>
      <c r="S3" s="55"/>
      <c r="T3" s="183"/>
    </row>
    <row r="4" spans="1:20" x14ac:dyDescent="0.2">
      <c r="A4" s="50" t="s">
        <v>356</v>
      </c>
      <c r="B4" s="51" t="s">
        <v>156</v>
      </c>
      <c r="C4" s="52">
        <v>2</v>
      </c>
      <c r="D4" s="53">
        <v>0</v>
      </c>
      <c r="E4" s="53">
        <v>1</v>
      </c>
      <c r="F4" s="54">
        <v>0</v>
      </c>
      <c r="G4" s="52">
        <v>4</v>
      </c>
      <c r="H4" s="53">
        <v>2</v>
      </c>
      <c r="I4" s="53">
        <v>1</v>
      </c>
      <c r="J4" s="54">
        <v>0</v>
      </c>
      <c r="K4" s="52">
        <v>2</v>
      </c>
      <c r="L4" s="53">
        <v>1</v>
      </c>
      <c r="M4" s="53">
        <v>1</v>
      </c>
      <c r="N4" s="54">
        <v>0</v>
      </c>
      <c r="O4" s="52">
        <v>2</v>
      </c>
      <c r="P4" s="53">
        <v>2</v>
      </c>
      <c r="Q4" s="53">
        <v>0</v>
      </c>
      <c r="R4" s="54">
        <v>0</v>
      </c>
      <c r="S4" s="55"/>
      <c r="T4" s="5"/>
    </row>
    <row r="5" spans="1:20" x14ac:dyDescent="0.2">
      <c r="A5" s="50" t="s">
        <v>294</v>
      </c>
      <c r="B5" s="51" t="s">
        <v>132</v>
      </c>
      <c r="C5" s="52">
        <v>4</v>
      </c>
      <c r="D5" s="53">
        <v>2</v>
      </c>
      <c r="E5" s="53">
        <v>2</v>
      </c>
      <c r="F5" s="54">
        <v>3</v>
      </c>
      <c r="G5" s="52">
        <v>3</v>
      </c>
      <c r="H5" s="53">
        <v>2</v>
      </c>
      <c r="I5" s="53">
        <v>1</v>
      </c>
      <c r="J5" s="54">
        <v>1</v>
      </c>
      <c r="K5" s="52">
        <v>5</v>
      </c>
      <c r="L5" s="53">
        <v>1</v>
      </c>
      <c r="M5" s="53">
        <v>2</v>
      </c>
      <c r="N5" s="54">
        <v>3</v>
      </c>
      <c r="O5" s="52">
        <v>5</v>
      </c>
      <c r="P5" s="53">
        <v>3</v>
      </c>
      <c r="Q5" s="53">
        <v>0</v>
      </c>
      <c r="R5" s="54">
        <v>5</v>
      </c>
      <c r="S5" s="55"/>
      <c r="T5" s="183"/>
    </row>
    <row r="6" spans="1:20" x14ac:dyDescent="0.2">
      <c r="A6" s="50" t="s">
        <v>357</v>
      </c>
      <c r="B6" s="51" t="s">
        <v>18</v>
      </c>
      <c r="C6" s="52">
        <v>3</v>
      </c>
      <c r="D6" s="53">
        <v>0</v>
      </c>
      <c r="E6" s="53">
        <v>1</v>
      </c>
      <c r="F6" s="54">
        <v>0</v>
      </c>
      <c r="G6" s="52">
        <v>3</v>
      </c>
      <c r="H6" s="53">
        <v>1</v>
      </c>
      <c r="I6" s="53">
        <v>1</v>
      </c>
      <c r="J6" s="54">
        <v>1</v>
      </c>
      <c r="K6" s="52">
        <v>5</v>
      </c>
      <c r="L6" s="53">
        <v>3</v>
      </c>
      <c r="M6" s="53">
        <v>0</v>
      </c>
      <c r="N6" s="54">
        <v>1</v>
      </c>
      <c r="O6" s="52">
        <v>3</v>
      </c>
      <c r="P6" s="53">
        <v>1</v>
      </c>
      <c r="Q6" s="53">
        <v>1</v>
      </c>
      <c r="R6" s="54">
        <v>0</v>
      </c>
      <c r="S6" s="55" t="s">
        <v>297</v>
      </c>
      <c r="T6" s="5"/>
    </row>
    <row r="7" spans="1:20" x14ac:dyDescent="0.2">
      <c r="A7" s="50" t="s">
        <v>335</v>
      </c>
      <c r="B7" s="51" t="s">
        <v>56</v>
      </c>
      <c r="C7" s="52">
        <v>2</v>
      </c>
      <c r="D7" s="53">
        <v>1</v>
      </c>
      <c r="E7" s="53">
        <v>0</v>
      </c>
      <c r="F7" s="54">
        <v>1</v>
      </c>
      <c r="G7" s="52">
        <v>3</v>
      </c>
      <c r="H7" s="53">
        <v>1</v>
      </c>
      <c r="I7" s="53">
        <v>2</v>
      </c>
      <c r="J7" s="54">
        <v>0</v>
      </c>
      <c r="K7" s="52">
        <v>0</v>
      </c>
      <c r="L7" s="53">
        <v>0</v>
      </c>
      <c r="M7" s="53">
        <v>0</v>
      </c>
      <c r="N7" s="54">
        <v>1</v>
      </c>
      <c r="O7" s="52">
        <v>3</v>
      </c>
      <c r="P7" s="53">
        <v>0</v>
      </c>
      <c r="Q7" s="53">
        <v>1</v>
      </c>
      <c r="R7" s="54">
        <v>2</v>
      </c>
      <c r="S7" s="55"/>
      <c r="T7" s="5"/>
    </row>
    <row r="8" spans="1:20" x14ac:dyDescent="0.2">
      <c r="A8" s="50" t="s">
        <v>358</v>
      </c>
      <c r="B8" s="51" t="s">
        <v>157</v>
      </c>
      <c r="C8" s="52">
        <v>3</v>
      </c>
      <c r="D8" s="53">
        <v>1</v>
      </c>
      <c r="E8" s="53">
        <v>1</v>
      </c>
      <c r="F8" s="54">
        <v>0</v>
      </c>
      <c r="G8" s="52">
        <v>4</v>
      </c>
      <c r="H8" s="53">
        <v>2</v>
      </c>
      <c r="I8" s="53">
        <v>0</v>
      </c>
      <c r="J8" s="54">
        <v>0</v>
      </c>
      <c r="K8" s="52">
        <v>5</v>
      </c>
      <c r="L8" s="53">
        <v>3</v>
      </c>
      <c r="M8" s="53">
        <v>1</v>
      </c>
      <c r="N8" s="54">
        <v>3</v>
      </c>
      <c r="O8" s="52">
        <v>4</v>
      </c>
      <c r="P8" s="53">
        <v>1</v>
      </c>
      <c r="Q8" s="53">
        <v>1</v>
      </c>
      <c r="R8" s="54">
        <v>0</v>
      </c>
      <c r="S8" s="55"/>
      <c r="T8" s="183"/>
    </row>
    <row r="9" spans="1:20" x14ac:dyDescent="0.2">
      <c r="A9" s="50" t="s">
        <v>342</v>
      </c>
      <c r="B9" s="51" t="s">
        <v>133</v>
      </c>
      <c r="C9" s="52">
        <v>2</v>
      </c>
      <c r="D9" s="53">
        <v>0</v>
      </c>
      <c r="E9" s="53">
        <v>0</v>
      </c>
      <c r="F9" s="54">
        <v>0</v>
      </c>
      <c r="G9" s="52">
        <v>0</v>
      </c>
      <c r="H9" s="53">
        <v>0</v>
      </c>
      <c r="I9" s="53">
        <v>0</v>
      </c>
      <c r="J9" s="54">
        <v>0</v>
      </c>
      <c r="K9" s="52"/>
      <c r="L9" s="53"/>
      <c r="M9" s="53"/>
      <c r="N9" s="54"/>
      <c r="O9" s="52">
        <v>1</v>
      </c>
      <c r="P9" s="53">
        <v>1</v>
      </c>
      <c r="Q9" s="53">
        <v>0</v>
      </c>
      <c r="R9" s="54">
        <v>0</v>
      </c>
      <c r="S9" s="55"/>
      <c r="T9" s="5"/>
    </row>
    <row r="10" spans="1:20" x14ac:dyDescent="0.2">
      <c r="A10" s="50" t="s">
        <v>331</v>
      </c>
      <c r="B10" s="51" t="s">
        <v>184</v>
      </c>
      <c r="C10" s="52">
        <v>2</v>
      </c>
      <c r="D10" s="53">
        <v>1</v>
      </c>
      <c r="E10" s="53">
        <v>0</v>
      </c>
      <c r="F10" s="54">
        <v>0</v>
      </c>
      <c r="G10" s="52">
        <v>1</v>
      </c>
      <c r="H10" s="53">
        <v>1</v>
      </c>
      <c r="I10" s="53">
        <v>0</v>
      </c>
      <c r="J10" s="54">
        <v>0</v>
      </c>
      <c r="K10" s="52">
        <v>2</v>
      </c>
      <c r="L10" s="53">
        <v>0</v>
      </c>
      <c r="M10" s="53">
        <v>2</v>
      </c>
      <c r="N10" s="54">
        <v>0</v>
      </c>
      <c r="O10" s="52">
        <v>2</v>
      </c>
      <c r="P10" s="53">
        <v>1</v>
      </c>
      <c r="Q10" s="53">
        <v>1</v>
      </c>
      <c r="R10" s="54">
        <v>0</v>
      </c>
      <c r="S10" s="55"/>
      <c r="T10" s="5"/>
    </row>
    <row r="11" spans="1:20" x14ac:dyDescent="0.2">
      <c r="A11" s="50" t="s">
        <v>359</v>
      </c>
      <c r="B11" s="51" t="s">
        <v>185</v>
      </c>
      <c r="C11" s="52">
        <v>2</v>
      </c>
      <c r="D11" s="53">
        <v>0</v>
      </c>
      <c r="E11" s="53">
        <v>0</v>
      </c>
      <c r="F11" s="54">
        <v>1</v>
      </c>
      <c r="G11" s="52">
        <v>1</v>
      </c>
      <c r="H11" s="53">
        <v>1</v>
      </c>
      <c r="I11" s="53">
        <v>0</v>
      </c>
      <c r="J11" s="54">
        <v>0</v>
      </c>
      <c r="K11" s="52">
        <v>1</v>
      </c>
      <c r="L11" s="53">
        <v>0</v>
      </c>
      <c r="M11" s="53">
        <v>1</v>
      </c>
      <c r="N11" s="54">
        <v>0</v>
      </c>
      <c r="O11" s="87">
        <v>2</v>
      </c>
      <c r="P11" s="53">
        <v>1</v>
      </c>
      <c r="Q11" s="53">
        <v>0</v>
      </c>
      <c r="R11" s="89">
        <v>1</v>
      </c>
      <c r="S11" s="55"/>
      <c r="T11" s="5"/>
    </row>
    <row r="12" spans="1:20" x14ac:dyDescent="0.2">
      <c r="A12" s="50" t="s">
        <v>353</v>
      </c>
      <c r="B12" s="51" t="s">
        <v>186</v>
      </c>
      <c r="C12" s="52">
        <v>4</v>
      </c>
      <c r="D12" s="53">
        <v>2</v>
      </c>
      <c r="E12" s="53">
        <v>0</v>
      </c>
      <c r="F12" s="54">
        <v>0</v>
      </c>
      <c r="G12" s="52">
        <v>1</v>
      </c>
      <c r="H12" s="53">
        <v>1</v>
      </c>
      <c r="I12" s="53">
        <v>0</v>
      </c>
      <c r="J12" s="54">
        <v>0</v>
      </c>
      <c r="K12" s="52">
        <v>4</v>
      </c>
      <c r="L12" s="53">
        <v>4</v>
      </c>
      <c r="M12" s="53">
        <v>0</v>
      </c>
      <c r="N12" s="54">
        <v>1</v>
      </c>
      <c r="O12" s="87">
        <v>3</v>
      </c>
      <c r="P12" s="53">
        <v>0</v>
      </c>
      <c r="Q12" s="53">
        <v>2</v>
      </c>
      <c r="R12" s="89">
        <v>0</v>
      </c>
      <c r="S12" s="55"/>
      <c r="T12" s="183"/>
    </row>
    <row r="13" spans="1:20" x14ac:dyDescent="0.2">
      <c r="A13" s="50" t="s">
        <v>345</v>
      </c>
      <c r="B13" s="51" t="s">
        <v>47</v>
      </c>
      <c r="C13" s="52"/>
      <c r="D13" s="53"/>
      <c r="E13" s="53"/>
      <c r="F13" s="54"/>
      <c r="G13" s="52"/>
      <c r="H13" s="53"/>
      <c r="I13" s="53"/>
      <c r="J13" s="54"/>
      <c r="K13" s="52"/>
      <c r="L13" s="53"/>
      <c r="M13" s="53"/>
      <c r="N13" s="54"/>
      <c r="O13" s="87">
        <v>1</v>
      </c>
      <c r="P13" s="53">
        <v>0</v>
      </c>
      <c r="Q13" s="53">
        <v>0</v>
      </c>
      <c r="R13" s="89">
        <v>1</v>
      </c>
      <c r="S13" s="55"/>
      <c r="T13" s="5"/>
    </row>
    <row r="14" spans="1:20" x14ac:dyDescent="0.2">
      <c r="A14" s="50"/>
      <c r="B14" s="51"/>
      <c r="C14" s="52"/>
      <c r="D14" s="53"/>
      <c r="E14" s="53"/>
      <c r="F14" s="54"/>
      <c r="G14" s="52"/>
      <c r="H14" s="53"/>
      <c r="I14" s="53"/>
      <c r="J14" s="54"/>
      <c r="K14" s="52"/>
      <c r="L14" s="53"/>
      <c r="M14" s="53"/>
      <c r="N14" s="54"/>
      <c r="O14" s="87"/>
      <c r="P14" s="53"/>
      <c r="Q14" s="53"/>
      <c r="R14" s="89"/>
      <c r="S14" s="55"/>
    </row>
    <row r="15" spans="1:20" x14ac:dyDescent="0.2">
      <c r="A15" s="50"/>
      <c r="B15" s="51"/>
      <c r="C15" s="52"/>
      <c r="D15" s="53"/>
      <c r="E15" s="53"/>
      <c r="F15" s="54"/>
      <c r="G15" s="52"/>
      <c r="H15" s="53"/>
      <c r="I15" s="53"/>
      <c r="J15" s="54"/>
      <c r="K15" s="52"/>
      <c r="L15" s="53"/>
      <c r="M15" s="53"/>
      <c r="N15" s="54"/>
      <c r="O15" s="87"/>
      <c r="P15" s="53"/>
      <c r="Q15" s="53"/>
      <c r="R15" s="89"/>
      <c r="S15" s="55"/>
      <c r="T15" s="5"/>
    </row>
    <row r="16" spans="1:20" x14ac:dyDescent="0.2">
      <c r="A16" s="50"/>
      <c r="B16" s="51"/>
      <c r="C16" s="52"/>
      <c r="D16" s="53"/>
      <c r="E16" s="53"/>
      <c r="F16" s="54"/>
      <c r="G16" s="52"/>
      <c r="H16" s="53"/>
      <c r="I16" s="53"/>
      <c r="J16" s="54"/>
      <c r="K16" s="52"/>
      <c r="L16" s="53"/>
      <c r="M16" s="53"/>
      <c r="N16" s="54"/>
      <c r="O16" s="87"/>
      <c r="P16" s="53"/>
      <c r="Q16" s="53"/>
      <c r="R16" s="89"/>
      <c r="S16" s="55" t="s">
        <v>297</v>
      </c>
      <c r="T16" s="183"/>
    </row>
    <row r="17" spans="1:24" x14ac:dyDescent="0.2">
      <c r="A17" s="50"/>
      <c r="B17" s="51"/>
      <c r="C17" s="52"/>
      <c r="D17" s="53"/>
      <c r="E17" s="53"/>
      <c r="F17" s="54"/>
      <c r="G17" s="52"/>
      <c r="H17" s="53"/>
      <c r="I17" s="53"/>
      <c r="J17" s="54"/>
      <c r="K17" s="52"/>
      <c r="L17" s="53"/>
      <c r="M17" s="53"/>
      <c r="N17" s="54"/>
      <c r="O17" s="87"/>
      <c r="P17" s="53"/>
      <c r="Q17" s="53"/>
      <c r="R17" s="54"/>
      <c r="S17" s="55"/>
      <c r="T17" s="5"/>
    </row>
    <row r="18" spans="1:24" x14ac:dyDescent="0.2">
      <c r="A18" s="50"/>
      <c r="B18" s="51"/>
      <c r="C18" s="52"/>
      <c r="D18" s="53"/>
      <c r="E18" s="53"/>
      <c r="F18" s="54"/>
      <c r="G18" s="52"/>
      <c r="H18" s="53"/>
      <c r="I18" s="53"/>
      <c r="J18" s="54"/>
      <c r="K18" s="52"/>
      <c r="L18" s="53"/>
      <c r="M18" s="53"/>
      <c r="N18" s="54"/>
      <c r="O18" s="87"/>
      <c r="P18" s="53"/>
      <c r="Q18" s="53"/>
      <c r="R18" s="54"/>
      <c r="S18" s="55"/>
      <c r="T18" s="5"/>
    </row>
    <row r="19" spans="1:24" x14ac:dyDescent="0.2">
      <c r="A19" s="50"/>
      <c r="B19" s="51"/>
      <c r="C19" s="52"/>
      <c r="D19" s="53"/>
      <c r="E19" s="53"/>
      <c r="F19" s="54"/>
      <c r="G19" s="52"/>
      <c r="H19" s="53"/>
      <c r="I19" s="53"/>
      <c r="J19" s="54"/>
      <c r="K19" s="52"/>
      <c r="L19" s="53"/>
      <c r="M19" s="53"/>
      <c r="N19" s="54"/>
      <c r="O19" s="87"/>
      <c r="P19" s="53"/>
      <c r="Q19" s="53"/>
      <c r="R19" s="54"/>
      <c r="S19" s="55"/>
      <c r="T19" s="5"/>
    </row>
    <row r="20" spans="1:24" x14ac:dyDescent="0.2">
      <c r="A20" s="50"/>
      <c r="B20" s="51"/>
      <c r="C20" s="52"/>
      <c r="D20" s="53"/>
      <c r="E20" s="53"/>
      <c r="F20" s="54"/>
      <c r="G20" s="52"/>
      <c r="H20" s="53"/>
      <c r="I20" s="53"/>
      <c r="J20" s="54"/>
      <c r="K20" s="52"/>
      <c r="L20" s="53"/>
      <c r="M20" s="53"/>
      <c r="N20" s="54"/>
      <c r="O20" s="87"/>
      <c r="P20" s="53"/>
      <c r="Q20" s="53"/>
      <c r="R20" s="54"/>
      <c r="S20" s="55"/>
      <c r="T20" s="5"/>
    </row>
    <row r="21" spans="1:24" ht="13.5" thickBot="1" x14ac:dyDescent="0.25">
      <c r="A21" s="50"/>
      <c r="B21" s="56"/>
      <c r="C21" s="57"/>
      <c r="D21" s="58"/>
      <c r="E21" s="58"/>
      <c r="F21" s="59"/>
      <c r="G21" s="57"/>
      <c r="H21" s="58"/>
      <c r="I21" s="58"/>
      <c r="J21" s="59"/>
      <c r="K21" s="57"/>
      <c r="L21" s="58"/>
      <c r="M21" s="58"/>
      <c r="N21" s="59"/>
      <c r="O21" s="91"/>
      <c r="P21" s="58"/>
      <c r="Q21" s="58"/>
      <c r="R21" s="92"/>
      <c r="S21" s="55"/>
      <c r="T21" s="5"/>
    </row>
    <row r="22" spans="1:24" x14ac:dyDescent="0.2">
      <c r="A22" s="1" t="s">
        <v>4</v>
      </c>
      <c r="B22" s="60" t="s">
        <v>278</v>
      </c>
      <c r="C22" s="61">
        <v>26</v>
      </c>
      <c r="D22" s="62">
        <v>8</v>
      </c>
      <c r="E22" s="62">
        <v>5</v>
      </c>
      <c r="F22" s="63">
        <v>6</v>
      </c>
      <c r="G22" s="61"/>
      <c r="H22" s="62"/>
      <c r="I22" s="62"/>
      <c r="J22" s="63"/>
      <c r="K22" s="61">
        <v>26</v>
      </c>
      <c r="L22" s="62">
        <v>12</v>
      </c>
      <c r="M22" s="62">
        <v>7</v>
      </c>
      <c r="N22" s="63">
        <v>12</v>
      </c>
      <c r="O22" s="61">
        <v>1</v>
      </c>
      <c r="P22" s="62">
        <v>1</v>
      </c>
      <c r="Q22" s="62">
        <v>0</v>
      </c>
      <c r="R22" s="94">
        <v>9</v>
      </c>
      <c r="S22" s="64"/>
      <c r="T22" s="184"/>
    </row>
    <row r="23" spans="1:24" x14ac:dyDescent="0.2">
      <c r="A23" s="1"/>
      <c r="B23" s="65" t="s">
        <v>280</v>
      </c>
      <c r="C23" s="66"/>
      <c r="D23" s="67"/>
      <c r="E23" s="67"/>
      <c r="F23" s="68"/>
      <c r="G23" s="66">
        <v>24</v>
      </c>
      <c r="H23" s="67">
        <v>12</v>
      </c>
      <c r="I23" s="67">
        <v>5</v>
      </c>
      <c r="J23" s="68">
        <v>6</v>
      </c>
      <c r="K23" s="66">
        <v>2</v>
      </c>
      <c r="L23" s="67">
        <v>1</v>
      </c>
      <c r="M23" s="67">
        <v>0</v>
      </c>
      <c r="N23" s="68"/>
      <c r="O23" s="66">
        <v>28</v>
      </c>
      <c r="P23" s="67">
        <v>10</v>
      </c>
      <c r="Q23" s="67">
        <v>6</v>
      </c>
      <c r="R23" s="68"/>
      <c r="S23" s="64"/>
      <c r="T23" s="5"/>
    </row>
    <row r="24" spans="1:24" x14ac:dyDescent="0.2">
      <c r="A24" s="1"/>
      <c r="B24" s="95"/>
      <c r="C24" s="66"/>
      <c r="D24" s="67"/>
      <c r="E24" s="67"/>
      <c r="F24" s="68"/>
      <c r="G24" s="66"/>
      <c r="H24" s="67"/>
      <c r="I24" s="67"/>
      <c r="J24" s="68"/>
      <c r="K24" s="66"/>
      <c r="L24" s="67"/>
      <c r="M24" s="67"/>
      <c r="N24" s="68"/>
      <c r="O24" s="66"/>
      <c r="P24" s="67"/>
      <c r="Q24" s="67"/>
      <c r="R24" s="68"/>
      <c r="S24" s="64"/>
      <c r="T24" s="5"/>
    </row>
    <row r="25" spans="1:24" ht="13.5" thickBot="1" x14ac:dyDescent="0.25">
      <c r="A25" s="1"/>
      <c r="B25" s="95"/>
      <c r="C25" s="66"/>
      <c r="D25" s="67"/>
      <c r="E25" s="67"/>
      <c r="F25" s="68"/>
      <c r="G25" s="66"/>
      <c r="H25" s="67"/>
      <c r="I25" s="67"/>
      <c r="J25" s="68"/>
      <c r="K25" s="66"/>
      <c r="L25" s="67"/>
      <c r="M25" s="67"/>
      <c r="N25" s="68"/>
      <c r="O25" s="66"/>
      <c r="P25" s="67"/>
      <c r="Q25" s="67"/>
      <c r="R25" s="68"/>
      <c r="S25" s="64"/>
      <c r="T25" s="5"/>
    </row>
    <row r="26" spans="1:24" ht="13.5" thickBot="1" x14ac:dyDescent="0.25">
      <c r="A26" s="1"/>
      <c r="B26" s="69" t="s">
        <v>304</v>
      </c>
      <c r="C26" s="70">
        <f t="shared" ref="C26:R26" si="0">SUM(C3:C20)</f>
        <v>26</v>
      </c>
      <c r="D26" s="70">
        <f t="shared" si="0"/>
        <v>8</v>
      </c>
      <c r="E26" s="70">
        <f t="shared" si="0"/>
        <v>5</v>
      </c>
      <c r="F26" s="70">
        <f t="shared" si="0"/>
        <v>6</v>
      </c>
      <c r="G26" s="70">
        <f t="shared" si="0"/>
        <v>24</v>
      </c>
      <c r="H26" s="70">
        <f t="shared" si="0"/>
        <v>12</v>
      </c>
      <c r="I26" s="70">
        <f t="shared" si="0"/>
        <v>5</v>
      </c>
      <c r="J26" s="70">
        <f t="shared" si="0"/>
        <v>6</v>
      </c>
      <c r="K26" s="70">
        <f t="shared" si="0"/>
        <v>28</v>
      </c>
      <c r="L26" s="70">
        <f t="shared" si="0"/>
        <v>13</v>
      </c>
      <c r="M26" s="70">
        <f t="shared" si="0"/>
        <v>7</v>
      </c>
      <c r="N26" s="70">
        <f t="shared" si="0"/>
        <v>12</v>
      </c>
      <c r="O26" s="70">
        <f t="shared" si="0"/>
        <v>29</v>
      </c>
      <c r="P26" s="70">
        <f t="shared" si="0"/>
        <v>11</v>
      </c>
      <c r="Q26" s="70">
        <f t="shared" si="0"/>
        <v>6</v>
      </c>
      <c r="R26" s="70">
        <f t="shared" si="0"/>
        <v>9</v>
      </c>
      <c r="S26" s="64"/>
      <c r="T26" s="5"/>
    </row>
    <row r="27" spans="1:24" ht="13.5" thickBot="1" x14ac:dyDescent="0.25">
      <c r="A27" s="1"/>
      <c r="B27" s="69" t="s">
        <v>305</v>
      </c>
      <c r="C27" s="71">
        <f>C26</f>
        <v>26</v>
      </c>
      <c r="D27" s="71">
        <f>D26</f>
        <v>8</v>
      </c>
      <c r="E27" s="71">
        <f>E26</f>
        <v>5</v>
      </c>
      <c r="F27" s="71">
        <f>F26</f>
        <v>6</v>
      </c>
      <c r="G27" s="71">
        <f t="shared" ref="G27:R27" si="1">SUM(C27,G26)</f>
        <v>50</v>
      </c>
      <c r="H27" s="71">
        <f t="shared" si="1"/>
        <v>20</v>
      </c>
      <c r="I27" s="71">
        <f t="shared" si="1"/>
        <v>10</v>
      </c>
      <c r="J27" s="71">
        <f t="shared" si="1"/>
        <v>12</v>
      </c>
      <c r="K27" s="71">
        <f t="shared" si="1"/>
        <v>78</v>
      </c>
      <c r="L27" s="71">
        <f t="shared" si="1"/>
        <v>33</v>
      </c>
      <c r="M27" s="71">
        <f t="shared" si="1"/>
        <v>17</v>
      </c>
      <c r="N27" s="71">
        <f t="shared" si="1"/>
        <v>24</v>
      </c>
      <c r="O27" s="72">
        <f t="shared" si="1"/>
        <v>107</v>
      </c>
      <c r="P27" s="71">
        <f t="shared" si="1"/>
        <v>44</v>
      </c>
      <c r="Q27" s="71">
        <f t="shared" si="1"/>
        <v>23</v>
      </c>
      <c r="R27" s="73">
        <f t="shared" si="1"/>
        <v>33</v>
      </c>
      <c r="S27" s="64"/>
    </row>
    <row r="28" spans="1:24" ht="13.5" thickBot="1" x14ac:dyDescent="0.25">
      <c r="A28" s="74"/>
      <c r="B28" s="75" t="s">
        <v>306</v>
      </c>
      <c r="C28" s="76"/>
      <c r="D28" s="77"/>
      <c r="E28" s="77">
        <v>0</v>
      </c>
      <c r="F28" s="77"/>
      <c r="G28" s="76"/>
      <c r="H28" s="77"/>
      <c r="I28" s="77">
        <v>0</v>
      </c>
      <c r="J28" s="77"/>
      <c r="K28" s="76"/>
      <c r="L28" s="77"/>
      <c r="M28" s="77">
        <v>0</v>
      </c>
      <c r="N28" s="77"/>
      <c r="O28" s="76"/>
      <c r="P28" s="77"/>
      <c r="Q28" s="77">
        <v>0</v>
      </c>
      <c r="R28" s="77"/>
      <c r="S28" s="78"/>
    </row>
    <row r="29" spans="1:24" ht="13.5" customHeight="1" thickBot="1" x14ac:dyDescent="0.3">
      <c r="A29" s="43" t="s">
        <v>289</v>
      </c>
      <c r="B29" s="44" t="s">
        <v>290</v>
      </c>
      <c r="C29" s="186" t="s">
        <v>257</v>
      </c>
      <c r="D29" s="187"/>
      <c r="E29" s="188"/>
      <c r="F29" s="45">
        <v>2</v>
      </c>
      <c r="G29" s="186" t="s">
        <v>259</v>
      </c>
      <c r="H29" s="187"/>
      <c r="I29" s="188"/>
      <c r="J29" s="45">
        <v>12</v>
      </c>
      <c r="K29" s="186" t="s">
        <v>253</v>
      </c>
      <c r="L29" s="187"/>
      <c r="M29" s="188"/>
      <c r="N29" s="45">
        <v>15</v>
      </c>
      <c r="O29" s="193" t="s">
        <v>255</v>
      </c>
      <c r="P29" s="187"/>
      <c r="Q29" s="188"/>
      <c r="R29" s="170">
        <v>10</v>
      </c>
      <c r="S29" s="79"/>
      <c r="U29" s="80"/>
      <c r="V29" s="81"/>
      <c r="W29" s="80"/>
      <c r="X29" s="80"/>
    </row>
    <row r="30" spans="1:24" ht="13.5" thickBot="1" x14ac:dyDescent="0.25">
      <c r="A30" s="47" t="s">
        <v>291</v>
      </c>
      <c r="B30" s="44" t="s">
        <v>292</v>
      </c>
      <c r="C30" s="48" t="s">
        <v>0</v>
      </c>
      <c r="D30" s="48" t="s">
        <v>1</v>
      </c>
      <c r="E30" s="48" t="s">
        <v>2</v>
      </c>
      <c r="F30" s="48" t="s">
        <v>3</v>
      </c>
      <c r="G30" s="48" t="s">
        <v>0</v>
      </c>
      <c r="H30" s="48" t="s">
        <v>1</v>
      </c>
      <c r="I30" s="48" t="s">
        <v>2</v>
      </c>
      <c r="J30" s="48" t="s">
        <v>3</v>
      </c>
      <c r="K30" s="48" t="s">
        <v>0</v>
      </c>
      <c r="L30" s="48" t="s">
        <v>1</v>
      </c>
      <c r="M30" s="48" t="s">
        <v>2</v>
      </c>
      <c r="N30" s="48" t="s">
        <v>3</v>
      </c>
      <c r="O30" s="82" t="s">
        <v>0</v>
      </c>
      <c r="P30" s="48" t="s">
        <v>1</v>
      </c>
      <c r="Q30" s="48" t="s">
        <v>2</v>
      </c>
      <c r="R30" s="83" t="s">
        <v>3</v>
      </c>
      <c r="S30" s="49"/>
      <c r="U30" s="80"/>
      <c r="V30" s="80"/>
      <c r="W30" s="80"/>
      <c r="X30" s="80"/>
    </row>
    <row r="31" spans="1:24" x14ac:dyDescent="0.2">
      <c r="A31" s="50" t="str">
        <f t="shared" ref="A31:B46" si="2">A3</f>
        <v>31</v>
      </c>
      <c r="B31" s="51" t="str">
        <f t="shared" si="2"/>
        <v>Giovanni Francese</v>
      </c>
      <c r="C31" s="52">
        <v>4</v>
      </c>
      <c r="D31" s="53">
        <v>0</v>
      </c>
      <c r="E31" s="53">
        <v>0</v>
      </c>
      <c r="F31" s="54">
        <v>1</v>
      </c>
      <c r="G31" s="52">
        <v>1</v>
      </c>
      <c r="H31" s="53">
        <v>0</v>
      </c>
      <c r="I31" s="53">
        <v>0</v>
      </c>
      <c r="J31" s="54">
        <v>1</v>
      </c>
      <c r="K31" s="52"/>
      <c r="L31" s="53"/>
      <c r="M31" s="53"/>
      <c r="N31" s="54"/>
      <c r="O31" s="87">
        <v>5</v>
      </c>
      <c r="P31" s="53">
        <v>4</v>
      </c>
      <c r="Q31" s="53">
        <v>0</v>
      </c>
      <c r="R31" s="89">
        <v>2</v>
      </c>
      <c r="S31" s="55"/>
      <c r="T31" s="5"/>
      <c r="U31" s="2"/>
      <c r="V31" s="85"/>
      <c r="W31" s="2"/>
      <c r="X31" s="80"/>
    </row>
    <row r="32" spans="1:24" ht="12.75" customHeight="1" x14ac:dyDescent="0.2">
      <c r="A32" s="50" t="str">
        <f t="shared" si="2"/>
        <v>35</v>
      </c>
      <c r="B32" s="51" t="str">
        <f t="shared" si="2"/>
        <v>William Landrum</v>
      </c>
      <c r="C32" s="52"/>
      <c r="D32" s="53"/>
      <c r="E32" s="53"/>
      <c r="F32" s="54"/>
      <c r="G32" s="52">
        <v>3</v>
      </c>
      <c r="H32" s="53">
        <v>2</v>
      </c>
      <c r="I32" s="53">
        <v>0</v>
      </c>
      <c r="J32" s="54">
        <v>0</v>
      </c>
      <c r="K32" s="52">
        <v>5</v>
      </c>
      <c r="L32" s="53">
        <v>2</v>
      </c>
      <c r="M32" s="53">
        <v>1</v>
      </c>
      <c r="N32" s="54">
        <v>0</v>
      </c>
      <c r="O32" s="87">
        <v>2</v>
      </c>
      <c r="P32" s="53">
        <v>0</v>
      </c>
      <c r="Q32" s="53">
        <v>1</v>
      </c>
      <c r="R32" s="89">
        <v>2</v>
      </c>
      <c r="S32" s="55"/>
      <c r="T32" s="5"/>
      <c r="U32" s="3"/>
      <c r="V32" s="80"/>
      <c r="W32" s="80"/>
      <c r="X32" s="80"/>
    </row>
    <row r="33" spans="1:24" ht="12.75" customHeight="1" x14ac:dyDescent="0.2">
      <c r="A33" s="50" t="str">
        <f t="shared" si="2"/>
        <v>9</v>
      </c>
      <c r="B33" s="51" t="str">
        <f t="shared" si="2"/>
        <v>Eric Rodriguez</v>
      </c>
      <c r="C33" s="52">
        <v>4</v>
      </c>
      <c r="D33" s="53">
        <v>1</v>
      </c>
      <c r="E33" s="53">
        <v>1</v>
      </c>
      <c r="F33" s="54">
        <v>6</v>
      </c>
      <c r="G33" s="52">
        <v>4</v>
      </c>
      <c r="H33" s="53">
        <v>0</v>
      </c>
      <c r="I33" s="53">
        <v>1</v>
      </c>
      <c r="J33" s="54">
        <v>1</v>
      </c>
      <c r="K33" s="52">
        <v>5</v>
      </c>
      <c r="L33" s="53">
        <v>2</v>
      </c>
      <c r="M33" s="53">
        <v>0</v>
      </c>
      <c r="N33" s="54">
        <v>3</v>
      </c>
      <c r="O33" s="87">
        <v>5</v>
      </c>
      <c r="P33" s="53">
        <v>4</v>
      </c>
      <c r="Q33" s="53">
        <v>0</v>
      </c>
      <c r="R33" s="89">
        <v>4</v>
      </c>
      <c r="S33" s="55"/>
      <c r="T33" s="5"/>
      <c r="U33" s="3"/>
      <c r="V33" s="80"/>
      <c r="W33" s="80"/>
      <c r="X33" s="80"/>
    </row>
    <row r="34" spans="1:24" ht="12.75" customHeight="1" x14ac:dyDescent="0.2">
      <c r="A34" s="50" t="str">
        <f t="shared" si="2"/>
        <v>15</v>
      </c>
      <c r="B34" s="51" t="str">
        <f t="shared" si="2"/>
        <v>Richie Schultz</v>
      </c>
      <c r="C34" s="52">
        <v>4</v>
      </c>
      <c r="D34" s="53">
        <v>1</v>
      </c>
      <c r="E34" s="53">
        <v>0</v>
      </c>
      <c r="F34" s="54">
        <v>0</v>
      </c>
      <c r="G34" s="52">
        <v>4</v>
      </c>
      <c r="H34" s="53">
        <v>3</v>
      </c>
      <c r="I34" s="53">
        <v>1</v>
      </c>
      <c r="J34" s="54">
        <v>1</v>
      </c>
      <c r="K34" s="52">
        <v>5</v>
      </c>
      <c r="L34" s="53">
        <v>1</v>
      </c>
      <c r="M34" s="53">
        <v>1</v>
      </c>
      <c r="N34" s="54">
        <v>1</v>
      </c>
      <c r="O34" s="87">
        <v>4</v>
      </c>
      <c r="P34" s="53">
        <v>0</v>
      </c>
      <c r="Q34" s="53">
        <v>0</v>
      </c>
      <c r="R34" s="89">
        <v>0</v>
      </c>
      <c r="S34" s="55"/>
      <c r="T34" s="5"/>
      <c r="U34" s="3"/>
      <c r="V34" s="80"/>
      <c r="W34" s="86"/>
      <c r="X34" s="80"/>
    </row>
    <row r="35" spans="1:24" ht="12.75" customHeight="1" x14ac:dyDescent="0.2">
      <c r="A35" s="50" t="str">
        <f t="shared" si="2"/>
        <v>28</v>
      </c>
      <c r="B35" s="51" t="str">
        <f t="shared" si="2"/>
        <v>Bernardo Barrera</v>
      </c>
      <c r="C35" s="52">
        <v>3</v>
      </c>
      <c r="D35" s="53">
        <v>0</v>
      </c>
      <c r="E35" s="53">
        <v>1</v>
      </c>
      <c r="F35" s="54">
        <v>4</v>
      </c>
      <c r="G35" s="52">
        <v>1</v>
      </c>
      <c r="H35" s="53">
        <v>0</v>
      </c>
      <c r="I35" s="53">
        <v>0</v>
      </c>
      <c r="J35" s="54">
        <v>1</v>
      </c>
      <c r="K35" s="52">
        <v>4</v>
      </c>
      <c r="L35" s="53">
        <v>0</v>
      </c>
      <c r="M35" s="53">
        <v>2</v>
      </c>
      <c r="N35" s="54">
        <v>3</v>
      </c>
      <c r="O35" s="87"/>
      <c r="P35" s="53"/>
      <c r="Q35" s="53"/>
      <c r="R35" s="89"/>
      <c r="S35" s="55"/>
      <c r="T35" s="5"/>
      <c r="U35" s="3"/>
      <c r="V35" s="80"/>
      <c r="W35" s="86"/>
      <c r="X35" s="80"/>
    </row>
    <row r="36" spans="1:24" ht="12.75" customHeight="1" x14ac:dyDescent="0.2">
      <c r="A36" s="50" t="str">
        <f t="shared" si="2"/>
        <v>20</v>
      </c>
      <c r="B36" s="51" t="str">
        <f t="shared" si="2"/>
        <v>Michael McGlashon</v>
      </c>
      <c r="C36" s="52">
        <v>4</v>
      </c>
      <c r="D36" s="53">
        <v>2</v>
      </c>
      <c r="E36" s="53">
        <v>1</v>
      </c>
      <c r="F36" s="54">
        <v>1</v>
      </c>
      <c r="G36" s="52">
        <v>4</v>
      </c>
      <c r="H36" s="53">
        <v>0</v>
      </c>
      <c r="I36" s="53">
        <v>0</v>
      </c>
      <c r="J36" s="54">
        <v>0</v>
      </c>
      <c r="K36" s="52">
        <v>5</v>
      </c>
      <c r="L36" s="53">
        <v>2</v>
      </c>
      <c r="M36" s="53">
        <v>0</v>
      </c>
      <c r="N36" s="54">
        <v>4</v>
      </c>
      <c r="O36" s="87">
        <v>3</v>
      </c>
      <c r="P36" s="53">
        <v>0</v>
      </c>
      <c r="Q36" s="53">
        <v>2</v>
      </c>
      <c r="R36" s="89">
        <v>0</v>
      </c>
      <c r="S36" s="55" t="s">
        <v>297</v>
      </c>
      <c r="T36" s="5"/>
      <c r="U36" s="3"/>
      <c r="V36" s="80"/>
      <c r="W36" s="86"/>
      <c r="X36" s="80"/>
    </row>
    <row r="37" spans="1:24" ht="12.75" customHeight="1" x14ac:dyDescent="0.2">
      <c r="A37" s="50" t="str">
        <f t="shared" si="2"/>
        <v>32</v>
      </c>
      <c r="B37" s="51" t="str">
        <f t="shared" si="2"/>
        <v>Yrral Harris</v>
      </c>
      <c r="C37" s="52"/>
      <c r="D37" s="53"/>
      <c r="E37" s="53"/>
      <c r="F37" s="54"/>
      <c r="G37" s="52"/>
      <c r="H37" s="53"/>
      <c r="I37" s="53"/>
      <c r="J37" s="54"/>
      <c r="K37" s="52"/>
      <c r="L37" s="53"/>
      <c r="M37" s="53"/>
      <c r="N37" s="54"/>
      <c r="O37" s="87">
        <v>1</v>
      </c>
      <c r="P37" s="53">
        <v>0</v>
      </c>
      <c r="Q37" s="53">
        <v>0</v>
      </c>
      <c r="R37" s="89">
        <v>0</v>
      </c>
      <c r="S37" s="55"/>
      <c r="T37" s="5"/>
      <c r="U37" s="3"/>
      <c r="V37" s="80"/>
      <c r="W37" s="86"/>
      <c r="X37" s="80"/>
    </row>
    <row r="38" spans="1:24" ht="12.75" customHeight="1" x14ac:dyDescent="0.2">
      <c r="A38" s="50" t="str">
        <f t="shared" si="2"/>
        <v>14</v>
      </c>
      <c r="B38" s="51" t="str">
        <f t="shared" si="2"/>
        <v>Corey White</v>
      </c>
      <c r="C38" s="52"/>
      <c r="D38" s="53"/>
      <c r="E38" s="53"/>
      <c r="F38" s="54"/>
      <c r="G38" s="52">
        <v>4</v>
      </c>
      <c r="H38" s="53">
        <v>0</v>
      </c>
      <c r="I38" s="53">
        <v>2</v>
      </c>
      <c r="J38" s="54">
        <v>0</v>
      </c>
      <c r="K38" s="52">
        <v>5</v>
      </c>
      <c r="L38" s="53">
        <v>4</v>
      </c>
      <c r="M38" s="53">
        <v>1</v>
      </c>
      <c r="N38" s="54">
        <v>1</v>
      </c>
      <c r="O38" s="87">
        <v>4</v>
      </c>
      <c r="P38" s="53">
        <v>1</v>
      </c>
      <c r="Q38" s="53">
        <v>1</v>
      </c>
      <c r="R38" s="89">
        <v>2</v>
      </c>
      <c r="S38" s="55"/>
      <c r="T38" s="5"/>
      <c r="U38" s="3"/>
      <c r="V38" s="80"/>
      <c r="W38" s="86"/>
      <c r="X38" s="80"/>
    </row>
    <row r="39" spans="1:24" ht="12.75" customHeight="1" x14ac:dyDescent="0.2">
      <c r="A39" s="50" t="str">
        <f t="shared" si="2"/>
        <v>19</v>
      </c>
      <c r="B39" s="51" t="str">
        <f t="shared" si="2"/>
        <v>Tyler Rodriguez</v>
      </c>
      <c r="C39" s="52"/>
      <c r="D39" s="53"/>
      <c r="E39" s="53"/>
      <c r="F39" s="54"/>
      <c r="G39" s="52">
        <v>3</v>
      </c>
      <c r="H39" s="53">
        <v>1</v>
      </c>
      <c r="I39" s="53">
        <v>0</v>
      </c>
      <c r="J39" s="54">
        <v>0</v>
      </c>
      <c r="K39" s="52">
        <v>0</v>
      </c>
      <c r="L39" s="53">
        <v>0</v>
      </c>
      <c r="M39" s="53">
        <v>0</v>
      </c>
      <c r="N39" s="54">
        <v>0</v>
      </c>
      <c r="O39" s="87">
        <v>5</v>
      </c>
      <c r="P39" s="53">
        <v>4</v>
      </c>
      <c r="Q39" s="53">
        <v>0</v>
      </c>
      <c r="R39" s="89">
        <v>2</v>
      </c>
      <c r="S39" s="55"/>
      <c r="T39" s="5"/>
      <c r="U39" s="3"/>
      <c r="V39" s="80"/>
      <c r="W39" s="86"/>
      <c r="X39" s="80"/>
    </row>
    <row r="40" spans="1:24" ht="12.75" customHeight="1" x14ac:dyDescent="0.2">
      <c r="A40" s="50" t="str">
        <f t="shared" si="2"/>
        <v>13</v>
      </c>
      <c r="B40" s="51" t="str">
        <f t="shared" si="2"/>
        <v>Wally Mozdzierz</v>
      </c>
      <c r="C40" s="52">
        <v>3</v>
      </c>
      <c r="D40" s="53">
        <v>0</v>
      </c>
      <c r="E40" s="53">
        <v>0</v>
      </c>
      <c r="F40" s="54">
        <v>3</v>
      </c>
      <c r="G40" s="52">
        <v>0</v>
      </c>
      <c r="H40" s="53">
        <v>0</v>
      </c>
      <c r="I40" s="53">
        <v>0</v>
      </c>
      <c r="J40" s="54">
        <v>0</v>
      </c>
      <c r="K40" s="52">
        <v>0</v>
      </c>
      <c r="L40" s="53">
        <v>0</v>
      </c>
      <c r="M40" s="53">
        <v>0</v>
      </c>
      <c r="N40" s="54">
        <v>0</v>
      </c>
      <c r="O40" s="87">
        <v>2</v>
      </c>
      <c r="P40" s="53">
        <v>0</v>
      </c>
      <c r="Q40" s="53">
        <v>0</v>
      </c>
      <c r="R40" s="89">
        <v>0</v>
      </c>
      <c r="S40" s="55"/>
      <c r="T40" s="5"/>
      <c r="U40" s="3"/>
      <c r="V40" s="80"/>
      <c r="W40" s="86"/>
      <c r="X40" s="80"/>
    </row>
    <row r="41" spans="1:24" ht="12.75" customHeight="1" x14ac:dyDescent="0.2">
      <c r="A41" s="50" t="str">
        <f t="shared" si="2"/>
        <v>3</v>
      </c>
      <c r="B41" s="51" t="str">
        <f t="shared" si="2"/>
        <v>Kalari Girtley</v>
      </c>
      <c r="C41" s="52"/>
      <c r="D41" s="53"/>
      <c r="E41" s="53"/>
      <c r="F41" s="54"/>
      <c r="G41" s="52"/>
      <c r="H41" s="53"/>
      <c r="I41" s="53"/>
      <c r="J41" s="54"/>
      <c r="K41" s="52"/>
      <c r="L41" s="53"/>
      <c r="M41" s="53"/>
      <c r="N41" s="54"/>
      <c r="O41" s="87">
        <v>0</v>
      </c>
      <c r="P41" s="53">
        <v>0</v>
      </c>
      <c r="Q41" s="53">
        <v>0</v>
      </c>
      <c r="R41" s="89">
        <v>1</v>
      </c>
      <c r="S41" s="55"/>
      <c r="T41" s="5"/>
      <c r="U41" s="3"/>
      <c r="V41" s="80"/>
      <c r="W41" s="86"/>
      <c r="X41" s="80"/>
    </row>
    <row r="42" spans="1:24" x14ac:dyDescent="0.2">
      <c r="A42" s="50">
        <f t="shared" si="2"/>
        <v>0</v>
      </c>
      <c r="B42" s="51">
        <f t="shared" si="2"/>
        <v>0</v>
      </c>
      <c r="C42" s="52"/>
      <c r="D42" s="53"/>
      <c r="E42" s="53"/>
      <c r="F42" s="54"/>
      <c r="G42" s="52"/>
      <c r="H42" s="53"/>
      <c r="I42" s="53"/>
      <c r="J42" s="54"/>
      <c r="K42" s="52"/>
      <c r="L42" s="53"/>
      <c r="M42" s="53"/>
      <c r="N42" s="54"/>
      <c r="O42" s="87"/>
      <c r="P42" s="53"/>
      <c r="Q42" s="53"/>
      <c r="R42" s="89"/>
      <c r="S42" s="55"/>
      <c r="T42" s="5"/>
      <c r="U42" s="3"/>
      <c r="V42" s="80"/>
      <c r="W42" s="80"/>
      <c r="X42" s="80"/>
    </row>
    <row r="43" spans="1:24" x14ac:dyDescent="0.2">
      <c r="A43" s="50">
        <f t="shared" si="2"/>
        <v>0</v>
      </c>
      <c r="B43" s="51">
        <f t="shared" si="2"/>
        <v>0</v>
      </c>
      <c r="C43" s="52"/>
      <c r="D43" s="53"/>
      <c r="E43" s="53"/>
      <c r="F43" s="54"/>
      <c r="G43" s="52"/>
      <c r="H43" s="53"/>
      <c r="I43" s="53"/>
      <c r="J43" s="54"/>
      <c r="K43" s="52"/>
      <c r="L43" s="53"/>
      <c r="M43" s="53"/>
      <c r="N43" s="54"/>
      <c r="O43" s="87"/>
      <c r="P43" s="53"/>
      <c r="Q43" s="53"/>
      <c r="R43" s="89"/>
      <c r="S43" s="55"/>
      <c r="T43" s="5"/>
      <c r="U43" s="3"/>
      <c r="V43" s="80"/>
      <c r="W43" s="80"/>
      <c r="X43" s="80"/>
    </row>
    <row r="44" spans="1:24" x14ac:dyDescent="0.2">
      <c r="A44" s="50">
        <f t="shared" si="2"/>
        <v>0</v>
      </c>
      <c r="B44" s="51">
        <f t="shared" si="2"/>
        <v>0</v>
      </c>
      <c r="C44" s="52"/>
      <c r="D44" s="53"/>
      <c r="E44" s="53"/>
      <c r="F44" s="54"/>
      <c r="G44" s="52"/>
      <c r="H44" s="53"/>
      <c r="I44" s="53"/>
      <c r="J44" s="54"/>
      <c r="K44" s="52"/>
      <c r="L44" s="53"/>
      <c r="M44" s="53"/>
      <c r="N44" s="54"/>
      <c r="O44" s="87"/>
      <c r="P44" s="53"/>
      <c r="Q44" s="53"/>
      <c r="R44" s="89"/>
      <c r="S44" s="55" t="s">
        <v>297</v>
      </c>
      <c r="T44" s="5"/>
      <c r="U44" s="3"/>
      <c r="V44" s="80"/>
      <c r="W44" s="80"/>
      <c r="X44" s="80"/>
    </row>
    <row r="45" spans="1:24" x14ac:dyDescent="0.2">
      <c r="A45" s="50">
        <f t="shared" si="2"/>
        <v>0</v>
      </c>
      <c r="B45" s="90">
        <f t="shared" si="2"/>
        <v>0</v>
      </c>
      <c r="C45" s="52"/>
      <c r="D45" s="53"/>
      <c r="E45" s="53"/>
      <c r="F45" s="54"/>
      <c r="G45" s="52"/>
      <c r="H45" s="53"/>
      <c r="I45" s="53"/>
      <c r="J45" s="54"/>
      <c r="K45" s="52"/>
      <c r="L45" s="53"/>
      <c r="M45" s="53"/>
      <c r="N45" s="54"/>
      <c r="O45" s="87"/>
      <c r="P45" s="53"/>
      <c r="Q45" s="53"/>
      <c r="R45" s="54"/>
      <c r="S45" s="55"/>
      <c r="T45" s="5"/>
      <c r="U45" s="3"/>
      <c r="V45" s="80"/>
      <c r="W45" s="80"/>
      <c r="X45" s="80"/>
    </row>
    <row r="46" spans="1:24" x14ac:dyDescent="0.2">
      <c r="A46" s="50">
        <f t="shared" si="2"/>
        <v>0</v>
      </c>
      <c r="B46" s="51">
        <f t="shared" si="2"/>
        <v>0</v>
      </c>
      <c r="C46" s="52"/>
      <c r="D46" s="53"/>
      <c r="E46" s="53"/>
      <c r="F46" s="54"/>
      <c r="G46" s="52"/>
      <c r="H46" s="53"/>
      <c r="I46" s="53"/>
      <c r="J46" s="54"/>
      <c r="K46" s="52"/>
      <c r="L46" s="53"/>
      <c r="M46" s="53"/>
      <c r="N46" s="54"/>
      <c r="O46" s="87"/>
      <c r="P46" s="53"/>
      <c r="Q46" s="53"/>
      <c r="R46" s="54"/>
      <c r="S46" s="55"/>
      <c r="U46" s="3"/>
      <c r="V46" s="80"/>
      <c r="W46" s="80"/>
      <c r="X46" s="80"/>
    </row>
    <row r="47" spans="1:24" x14ac:dyDescent="0.2">
      <c r="A47" s="50">
        <f t="shared" ref="A47:B48" si="3">A19</f>
        <v>0</v>
      </c>
      <c r="B47" s="51">
        <f t="shared" si="3"/>
        <v>0</v>
      </c>
      <c r="C47" s="52"/>
      <c r="D47" s="53"/>
      <c r="E47" s="53"/>
      <c r="F47" s="54"/>
      <c r="G47" s="52"/>
      <c r="H47" s="53"/>
      <c r="I47" s="53"/>
      <c r="J47" s="54"/>
      <c r="K47" s="52"/>
      <c r="L47" s="53"/>
      <c r="M47" s="53"/>
      <c r="N47" s="54"/>
      <c r="O47" s="87"/>
      <c r="P47" s="53"/>
      <c r="Q47" s="53"/>
      <c r="R47" s="54"/>
      <c r="S47" s="55"/>
      <c r="U47" s="3"/>
      <c r="V47" s="80"/>
      <c r="W47" s="80"/>
      <c r="X47" s="80"/>
    </row>
    <row r="48" spans="1:24" x14ac:dyDescent="0.2">
      <c r="A48" s="50">
        <f t="shared" si="3"/>
        <v>0</v>
      </c>
      <c r="B48" s="51">
        <f t="shared" si="3"/>
        <v>0</v>
      </c>
      <c r="C48" s="52"/>
      <c r="D48" s="53"/>
      <c r="E48" s="53"/>
      <c r="F48" s="54"/>
      <c r="G48" s="52"/>
      <c r="H48" s="53"/>
      <c r="I48" s="53"/>
      <c r="J48" s="54"/>
      <c r="K48" s="52"/>
      <c r="L48" s="53"/>
      <c r="M48" s="53"/>
      <c r="N48" s="54"/>
      <c r="O48" s="87"/>
      <c r="P48" s="53"/>
      <c r="Q48" s="53"/>
      <c r="R48" s="54"/>
      <c r="S48" s="55"/>
      <c r="U48" s="3"/>
      <c r="V48" s="80"/>
      <c r="W48" s="80"/>
      <c r="X48" s="80"/>
    </row>
    <row r="49" spans="1:30" ht="13.5" thickBot="1" x14ac:dyDescent="0.25">
      <c r="A49" s="50"/>
      <c r="B49" s="56"/>
      <c r="C49" s="57"/>
      <c r="D49" s="58"/>
      <c r="E49" s="58"/>
      <c r="F49" s="59"/>
      <c r="G49" s="57"/>
      <c r="H49" s="58"/>
      <c r="I49" s="58"/>
      <c r="J49" s="59"/>
      <c r="K49" s="57"/>
      <c r="L49" s="58"/>
      <c r="M49" s="58"/>
      <c r="N49" s="59"/>
      <c r="O49" s="91"/>
      <c r="P49" s="58"/>
      <c r="Q49" s="58"/>
      <c r="R49" s="92"/>
      <c r="S49" s="55"/>
      <c r="U49" s="3"/>
      <c r="V49" s="80"/>
      <c r="W49" s="80"/>
      <c r="X49" s="80"/>
    </row>
    <row r="50" spans="1:30" x14ac:dyDescent="0.2">
      <c r="A50" s="1" t="s">
        <v>4</v>
      </c>
      <c r="B50" s="93" t="str">
        <f>B22</f>
        <v>Nick Lopez</v>
      </c>
      <c r="C50" s="61">
        <v>19</v>
      </c>
      <c r="D50" s="62">
        <v>3</v>
      </c>
      <c r="E50" s="62">
        <v>3</v>
      </c>
      <c r="F50" s="63">
        <v>15</v>
      </c>
      <c r="G50" s="61"/>
      <c r="H50" s="62"/>
      <c r="I50" s="62"/>
      <c r="J50" s="63"/>
      <c r="K50" s="61">
        <v>1</v>
      </c>
      <c r="L50" s="62">
        <v>0</v>
      </c>
      <c r="M50" s="62">
        <v>0</v>
      </c>
      <c r="N50" s="63">
        <v>12</v>
      </c>
      <c r="O50" s="61">
        <v>31</v>
      </c>
      <c r="P50" s="62">
        <v>13</v>
      </c>
      <c r="Q50" s="62">
        <v>4</v>
      </c>
      <c r="R50" s="94">
        <v>13</v>
      </c>
      <c r="S50" s="64"/>
      <c r="U50" s="80"/>
      <c r="V50" s="80"/>
      <c r="W50" s="80"/>
      <c r="X50" s="80"/>
    </row>
    <row r="51" spans="1:30" x14ac:dyDescent="0.2">
      <c r="A51" s="1"/>
      <c r="B51" s="95" t="str">
        <f>B23</f>
        <v>Chad Perry</v>
      </c>
      <c r="C51" s="66">
        <v>3</v>
      </c>
      <c r="D51" s="67">
        <v>1</v>
      </c>
      <c r="E51" s="67">
        <v>0</v>
      </c>
      <c r="F51" s="68"/>
      <c r="G51" s="66">
        <v>24</v>
      </c>
      <c r="H51" s="67">
        <v>6</v>
      </c>
      <c r="I51" s="67">
        <v>4</v>
      </c>
      <c r="J51" s="68">
        <v>4</v>
      </c>
      <c r="K51" s="66">
        <v>28</v>
      </c>
      <c r="L51" s="67">
        <v>11</v>
      </c>
      <c r="M51" s="67">
        <v>5</v>
      </c>
      <c r="N51" s="68"/>
      <c r="O51" s="66"/>
      <c r="P51" s="67"/>
      <c r="Q51" s="67"/>
      <c r="R51" s="68"/>
      <c r="S51" s="64"/>
      <c r="U51" s="80"/>
      <c r="V51" s="80"/>
      <c r="W51" s="80"/>
      <c r="X51" s="80"/>
    </row>
    <row r="52" spans="1:30" x14ac:dyDescent="0.2">
      <c r="A52" s="1"/>
      <c r="B52" s="95">
        <f>B24</f>
        <v>0</v>
      </c>
      <c r="C52" s="66"/>
      <c r="D52" s="67"/>
      <c r="E52" s="67"/>
      <c r="F52" s="68"/>
      <c r="G52" s="66"/>
      <c r="H52" s="67"/>
      <c r="I52" s="67"/>
      <c r="J52" s="68"/>
      <c r="K52" s="66"/>
      <c r="L52" s="67"/>
      <c r="M52" s="67"/>
      <c r="N52" s="68"/>
      <c r="O52" s="66"/>
      <c r="P52" s="67"/>
      <c r="Q52" s="67"/>
      <c r="R52" s="68"/>
      <c r="S52" s="64"/>
      <c r="U52" s="80"/>
      <c r="V52" s="80"/>
      <c r="W52" s="80"/>
      <c r="X52" s="80"/>
    </row>
    <row r="53" spans="1:30" ht="13.5" thickBot="1" x14ac:dyDescent="0.25">
      <c r="A53" s="1"/>
      <c r="B53" s="95">
        <f>B25</f>
        <v>0</v>
      </c>
      <c r="C53" s="66"/>
      <c r="D53" s="67"/>
      <c r="E53" s="67"/>
      <c r="F53" s="68"/>
      <c r="G53" s="66"/>
      <c r="H53" s="67"/>
      <c r="I53" s="67"/>
      <c r="J53" s="68"/>
      <c r="K53" s="66"/>
      <c r="L53" s="67"/>
      <c r="M53" s="67"/>
      <c r="N53" s="68"/>
      <c r="O53" s="66"/>
      <c r="P53" s="67"/>
      <c r="Q53" s="67"/>
      <c r="R53" s="68"/>
      <c r="S53" s="64"/>
      <c r="U53" s="80"/>
      <c r="V53" s="80"/>
      <c r="W53" s="80"/>
      <c r="X53" s="80"/>
    </row>
    <row r="54" spans="1:30" ht="13.5" thickBot="1" x14ac:dyDescent="0.25">
      <c r="A54" s="1"/>
      <c r="B54" s="69" t="s">
        <v>304</v>
      </c>
      <c r="C54" s="70">
        <f t="shared" ref="C54:R54" si="4">SUM(C31:C48)</f>
        <v>22</v>
      </c>
      <c r="D54" s="70">
        <f t="shared" si="4"/>
        <v>4</v>
      </c>
      <c r="E54" s="70">
        <f t="shared" si="4"/>
        <v>3</v>
      </c>
      <c r="F54" s="70">
        <f t="shared" si="4"/>
        <v>15</v>
      </c>
      <c r="G54" s="70">
        <f t="shared" si="4"/>
        <v>24</v>
      </c>
      <c r="H54" s="70">
        <f t="shared" si="4"/>
        <v>6</v>
      </c>
      <c r="I54" s="70">
        <f t="shared" si="4"/>
        <v>4</v>
      </c>
      <c r="J54" s="70">
        <f t="shared" si="4"/>
        <v>4</v>
      </c>
      <c r="K54" s="70">
        <f t="shared" si="4"/>
        <v>29</v>
      </c>
      <c r="L54" s="70">
        <f t="shared" si="4"/>
        <v>11</v>
      </c>
      <c r="M54" s="70">
        <f t="shared" si="4"/>
        <v>5</v>
      </c>
      <c r="N54" s="70">
        <f t="shared" si="4"/>
        <v>12</v>
      </c>
      <c r="O54" s="70">
        <f t="shared" si="4"/>
        <v>31</v>
      </c>
      <c r="P54" s="70">
        <f t="shared" si="4"/>
        <v>13</v>
      </c>
      <c r="Q54" s="70">
        <f t="shared" si="4"/>
        <v>4</v>
      </c>
      <c r="R54" s="70">
        <f t="shared" si="4"/>
        <v>13</v>
      </c>
      <c r="S54" s="64"/>
      <c r="U54" s="80"/>
      <c r="V54" s="80"/>
      <c r="W54" s="80"/>
      <c r="X54" s="80"/>
    </row>
    <row r="55" spans="1:30" ht="13.5" thickBot="1" x14ac:dyDescent="0.25">
      <c r="A55" s="1"/>
      <c r="B55" s="69" t="s">
        <v>305</v>
      </c>
      <c r="C55" s="71">
        <f>SUM(O27,C54)</f>
        <v>129</v>
      </c>
      <c r="D55" s="71">
        <f>SUM(P27,D54)</f>
        <v>48</v>
      </c>
      <c r="E55" s="71">
        <f>SUM(Q27,E54)</f>
        <v>26</v>
      </c>
      <c r="F55" s="71">
        <f>SUM(R27,F54)</f>
        <v>48</v>
      </c>
      <c r="G55" s="71">
        <f t="shared" ref="G55:R55" si="5">SUM(C55,G54)</f>
        <v>153</v>
      </c>
      <c r="H55" s="71">
        <f t="shared" si="5"/>
        <v>54</v>
      </c>
      <c r="I55" s="71">
        <f t="shared" si="5"/>
        <v>30</v>
      </c>
      <c r="J55" s="71">
        <f t="shared" si="5"/>
        <v>52</v>
      </c>
      <c r="K55" s="71">
        <f t="shared" si="5"/>
        <v>182</v>
      </c>
      <c r="L55" s="71">
        <f t="shared" si="5"/>
        <v>65</v>
      </c>
      <c r="M55" s="71">
        <f t="shared" si="5"/>
        <v>35</v>
      </c>
      <c r="N55" s="71">
        <f t="shared" si="5"/>
        <v>64</v>
      </c>
      <c r="O55" s="72">
        <f t="shared" si="5"/>
        <v>213</v>
      </c>
      <c r="P55" s="71">
        <f t="shared" si="5"/>
        <v>78</v>
      </c>
      <c r="Q55" s="71">
        <f t="shared" si="5"/>
        <v>39</v>
      </c>
      <c r="R55" s="73">
        <f t="shared" si="5"/>
        <v>77</v>
      </c>
      <c r="S55" s="96"/>
      <c r="U55" s="80"/>
      <c r="V55" s="80"/>
      <c r="W55" s="80"/>
      <c r="X55" s="80"/>
    </row>
    <row r="56" spans="1:30" ht="13.5" thickBot="1" x14ac:dyDescent="0.25">
      <c r="A56" s="74"/>
      <c r="B56" s="75" t="s">
        <v>306</v>
      </c>
      <c r="C56" s="76"/>
      <c r="D56" s="77"/>
      <c r="E56" s="77"/>
      <c r="F56" s="77"/>
      <c r="G56" s="76"/>
      <c r="H56" s="77"/>
      <c r="I56" s="77"/>
      <c r="J56" s="77"/>
      <c r="K56" s="76"/>
      <c r="L56" s="77"/>
      <c r="M56" s="77"/>
      <c r="N56" s="77"/>
      <c r="O56" s="76"/>
      <c r="P56" s="77"/>
      <c r="Q56" s="77"/>
      <c r="R56" s="97"/>
      <c r="S56" s="98"/>
      <c r="V56" s="99" t="s">
        <v>307</v>
      </c>
    </row>
    <row r="57" spans="1:30" ht="13.5" thickBot="1" x14ac:dyDescent="0.25">
      <c r="A57" s="43" t="s">
        <v>289</v>
      </c>
      <c r="B57" s="69" t="s">
        <v>290</v>
      </c>
      <c r="C57" s="186"/>
      <c r="D57" s="187"/>
      <c r="E57" s="188"/>
      <c r="F57" s="100"/>
      <c r="G57" s="186"/>
      <c r="H57" s="187"/>
      <c r="I57" s="188"/>
      <c r="J57" s="100"/>
      <c r="K57" s="186"/>
      <c r="L57" s="187"/>
      <c r="M57" s="189"/>
      <c r="N57" s="101"/>
      <c r="O57" s="102" t="s">
        <v>308</v>
      </c>
      <c r="P57" s="103"/>
      <c r="Q57" s="45"/>
      <c r="R57" s="104">
        <f>SUM(F1,J1,N1,R1,F29,J29,N29,R29,F57,J57,N57)</f>
        <v>42</v>
      </c>
      <c r="S57" s="105" t="s">
        <v>309</v>
      </c>
    </row>
    <row r="58" spans="1:30" ht="13.5" thickBot="1" x14ac:dyDescent="0.25">
      <c r="A58" s="47" t="s">
        <v>291</v>
      </c>
      <c r="B58" s="44" t="s">
        <v>292</v>
      </c>
      <c r="C58" s="48" t="s">
        <v>0</v>
      </c>
      <c r="D58" s="48" t="s">
        <v>1</v>
      </c>
      <c r="E58" s="48" t="s">
        <v>2</v>
      </c>
      <c r="F58" s="48" t="s">
        <v>3</v>
      </c>
      <c r="G58" s="48" t="s">
        <v>0</v>
      </c>
      <c r="H58" s="48" t="s">
        <v>1</v>
      </c>
      <c r="I58" s="48" t="s">
        <v>2</v>
      </c>
      <c r="J58" s="48" t="s">
        <v>3</v>
      </c>
      <c r="K58" s="48" t="s">
        <v>0</v>
      </c>
      <c r="L58" s="48" t="s">
        <v>310</v>
      </c>
      <c r="M58" s="48" t="s">
        <v>2</v>
      </c>
      <c r="N58" s="48" t="s">
        <v>3</v>
      </c>
      <c r="O58" s="43" t="s">
        <v>0</v>
      </c>
      <c r="P58" s="43" t="s">
        <v>1</v>
      </c>
      <c r="Q58" s="43" t="s">
        <v>2</v>
      </c>
      <c r="R58" s="43" t="s">
        <v>3</v>
      </c>
      <c r="S58" s="106" t="s">
        <v>311</v>
      </c>
      <c r="U58" s="2" t="s">
        <v>312</v>
      </c>
      <c r="V58" s="67" t="s">
        <v>313</v>
      </c>
      <c r="W58" s="107" t="s">
        <v>3</v>
      </c>
      <c r="X58" s="107" t="s">
        <v>314</v>
      </c>
      <c r="Y58" s="107" t="s">
        <v>315</v>
      </c>
      <c r="Z58" s="107" t="s">
        <v>316</v>
      </c>
      <c r="AA58" s="107" t="s">
        <v>372</v>
      </c>
      <c r="AB58" s="107" t="s">
        <v>316</v>
      </c>
      <c r="AC58" s="107" t="s">
        <v>317</v>
      </c>
      <c r="AD58" s="108" t="s">
        <v>318</v>
      </c>
    </row>
    <row r="59" spans="1:30" ht="13.5" thickTop="1" x14ac:dyDescent="0.2">
      <c r="A59" s="50" t="str">
        <f t="shared" ref="A59:A76" si="6">A3</f>
        <v>31</v>
      </c>
      <c r="B59" s="51" t="str">
        <f t="shared" ref="B59:B76" si="7">B31</f>
        <v>Giovanni Francese</v>
      </c>
      <c r="C59" s="52"/>
      <c r="D59" s="53"/>
      <c r="E59" s="53"/>
      <c r="F59" s="54"/>
      <c r="G59" s="52"/>
      <c r="H59" s="53"/>
      <c r="I59" s="53"/>
      <c r="J59" s="54"/>
      <c r="K59" s="52"/>
      <c r="L59" s="53"/>
      <c r="M59" s="53"/>
      <c r="N59" s="54"/>
      <c r="O59" s="109">
        <f>SUM(C3,G3,K3,O3,C31,G31,K31,O31,C59,G59,K59)</f>
        <v>23</v>
      </c>
      <c r="P59" s="110">
        <f>SUM(D3,H3,L3,P3,D31,H31,L31,P31,D59,H59,L59)</f>
        <v>8</v>
      </c>
      <c r="Q59" s="110">
        <f>SUM(E3,I3,M3,Q3,E31,I31,M31,Q31,E59,I59,M59)</f>
        <v>0</v>
      </c>
      <c r="R59" s="111">
        <f>SUM(F3,J3,N3,R3,F31,J31,N31,R31,F59,J59,N59)</f>
        <v>12</v>
      </c>
      <c r="S59" s="112">
        <f>IF(O59=0,0,AVERAGE(P59/O59))</f>
        <v>0.34782608695652173</v>
      </c>
      <c r="U59" s="3" t="s">
        <v>355</v>
      </c>
      <c r="V59" s="51" t="s">
        <v>16</v>
      </c>
      <c r="W59" s="113">
        <v>12</v>
      </c>
      <c r="X59" s="113">
        <v>12</v>
      </c>
      <c r="Y59" s="114">
        <v>0.34782608695652173</v>
      </c>
      <c r="Z59" s="114" t="s">
        <v>260</v>
      </c>
      <c r="AA59" s="114">
        <v>1.7142857142857142</v>
      </c>
      <c r="AB59" s="114" t="s">
        <v>260</v>
      </c>
      <c r="AC59" s="113">
        <v>7</v>
      </c>
      <c r="AD59" s="115">
        <v>0.34782608695652173</v>
      </c>
    </row>
    <row r="60" spans="1:30" x14ac:dyDescent="0.2">
      <c r="A60" s="50" t="str">
        <f t="shared" si="6"/>
        <v>35</v>
      </c>
      <c r="B60" s="51" t="str">
        <f t="shared" si="7"/>
        <v>William Landrum</v>
      </c>
      <c r="C60" s="52"/>
      <c r="D60" s="53"/>
      <c r="E60" s="53"/>
      <c r="F60" s="54"/>
      <c r="G60" s="52"/>
      <c r="H60" s="53"/>
      <c r="I60" s="53"/>
      <c r="J60" s="54"/>
      <c r="K60" s="52"/>
      <c r="L60" s="53"/>
      <c r="M60" s="53"/>
      <c r="N60" s="54"/>
      <c r="O60" s="66">
        <f t="shared" ref="O60:R75" si="8">SUM(C4,G4,K4,O4,C32,G32,K32,O32,C60,G60,K60)</f>
        <v>20</v>
      </c>
      <c r="P60" s="67">
        <f t="shared" si="8"/>
        <v>9</v>
      </c>
      <c r="Q60" s="67">
        <f t="shared" si="8"/>
        <v>5</v>
      </c>
      <c r="R60" s="68">
        <f t="shared" si="8"/>
        <v>2</v>
      </c>
      <c r="S60" s="116">
        <f t="shared" ref="S60:S76" si="9">IF(O60=0,0,AVERAGE(P60/O60))</f>
        <v>0.45</v>
      </c>
      <c r="U60" s="3" t="s">
        <v>356</v>
      </c>
      <c r="V60" s="51" t="s">
        <v>156</v>
      </c>
      <c r="W60" s="113">
        <v>2</v>
      </c>
      <c r="X60" s="113">
        <v>2</v>
      </c>
      <c r="Y60" s="114">
        <v>0.45</v>
      </c>
      <c r="Z60" s="114" t="s">
        <v>260</v>
      </c>
      <c r="AA60" s="114">
        <v>0.2857142857142857</v>
      </c>
      <c r="AB60" s="114" t="s">
        <v>260</v>
      </c>
      <c r="AC60" s="113">
        <v>7</v>
      </c>
      <c r="AD60" s="115">
        <v>0.45</v>
      </c>
    </row>
    <row r="61" spans="1:30" x14ac:dyDescent="0.2">
      <c r="A61" s="50" t="str">
        <f t="shared" si="6"/>
        <v>9</v>
      </c>
      <c r="B61" s="51" t="str">
        <f t="shared" si="7"/>
        <v>Eric Rodriguez</v>
      </c>
      <c r="C61" s="52"/>
      <c r="D61" s="53"/>
      <c r="E61" s="53"/>
      <c r="F61" s="54"/>
      <c r="G61" s="52"/>
      <c r="H61" s="53"/>
      <c r="I61" s="53"/>
      <c r="J61" s="54"/>
      <c r="K61" s="52"/>
      <c r="L61" s="53"/>
      <c r="M61" s="53"/>
      <c r="N61" s="54"/>
      <c r="O61" s="66">
        <f t="shared" si="8"/>
        <v>35</v>
      </c>
      <c r="P61" s="67">
        <f t="shared" si="8"/>
        <v>15</v>
      </c>
      <c r="Q61" s="67">
        <f t="shared" si="8"/>
        <v>7</v>
      </c>
      <c r="R61" s="68">
        <f t="shared" si="8"/>
        <v>26</v>
      </c>
      <c r="S61" s="116">
        <f t="shared" si="9"/>
        <v>0.42857142857142855</v>
      </c>
      <c r="U61" s="3" t="s">
        <v>294</v>
      </c>
      <c r="V61" s="51" t="s">
        <v>132</v>
      </c>
      <c r="W61" s="113">
        <v>26</v>
      </c>
      <c r="X61" s="113">
        <v>26</v>
      </c>
      <c r="Y61" s="114">
        <v>0.42857142857142855</v>
      </c>
      <c r="Z61" s="114" t="s">
        <v>260</v>
      </c>
      <c r="AA61" s="114">
        <v>3.25</v>
      </c>
      <c r="AB61" s="114" t="s">
        <v>260</v>
      </c>
      <c r="AC61" s="113">
        <v>8</v>
      </c>
      <c r="AD61" s="115">
        <v>0.42857142857142855</v>
      </c>
    </row>
    <row r="62" spans="1:30" x14ac:dyDescent="0.2">
      <c r="A62" s="50" t="str">
        <f t="shared" si="6"/>
        <v>15</v>
      </c>
      <c r="B62" s="51" t="str">
        <f t="shared" si="7"/>
        <v>Richie Schultz</v>
      </c>
      <c r="C62" s="52"/>
      <c r="D62" s="53"/>
      <c r="E62" s="53"/>
      <c r="F62" s="54"/>
      <c r="G62" s="52"/>
      <c r="H62" s="53"/>
      <c r="I62" s="53"/>
      <c r="J62" s="54"/>
      <c r="K62" s="52"/>
      <c r="L62" s="53"/>
      <c r="M62" s="53"/>
      <c r="N62" s="54"/>
      <c r="O62" s="66">
        <f t="shared" si="8"/>
        <v>31</v>
      </c>
      <c r="P62" s="67">
        <f t="shared" si="8"/>
        <v>10</v>
      </c>
      <c r="Q62" s="67">
        <f t="shared" si="8"/>
        <v>5</v>
      </c>
      <c r="R62" s="68">
        <f t="shared" si="8"/>
        <v>4</v>
      </c>
      <c r="S62" s="116">
        <f t="shared" si="9"/>
        <v>0.32258064516129031</v>
      </c>
      <c r="U62" s="3" t="s">
        <v>357</v>
      </c>
      <c r="V62" s="51" t="s">
        <v>18</v>
      </c>
      <c r="W62" s="113">
        <v>4</v>
      </c>
      <c r="X62" s="113">
        <v>4</v>
      </c>
      <c r="Y62" s="114">
        <v>0.32258064516129031</v>
      </c>
      <c r="Z62" s="114" t="s">
        <v>260</v>
      </c>
      <c r="AA62" s="114">
        <v>0.5</v>
      </c>
      <c r="AB62" s="114" t="s">
        <v>260</v>
      </c>
      <c r="AC62" s="113">
        <v>8</v>
      </c>
      <c r="AD62" s="115">
        <v>0.32258064516129031</v>
      </c>
    </row>
    <row r="63" spans="1:30" x14ac:dyDescent="0.2">
      <c r="A63" s="50" t="str">
        <f t="shared" si="6"/>
        <v>28</v>
      </c>
      <c r="B63" s="51" t="str">
        <f t="shared" si="7"/>
        <v>Bernardo Barrera</v>
      </c>
      <c r="C63" s="52"/>
      <c r="D63" s="53"/>
      <c r="E63" s="53"/>
      <c r="F63" s="54"/>
      <c r="G63" s="52"/>
      <c r="H63" s="53"/>
      <c r="I63" s="53"/>
      <c r="J63" s="54"/>
      <c r="K63" s="52"/>
      <c r="L63" s="53"/>
      <c r="M63" s="53"/>
      <c r="N63" s="54"/>
      <c r="O63" s="66">
        <f t="shared" si="8"/>
        <v>16</v>
      </c>
      <c r="P63" s="67">
        <f t="shared" si="8"/>
        <v>2</v>
      </c>
      <c r="Q63" s="67">
        <f t="shared" si="8"/>
        <v>6</v>
      </c>
      <c r="R63" s="68">
        <f t="shared" si="8"/>
        <v>12</v>
      </c>
      <c r="S63" s="116">
        <f t="shared" si="9"/>
        <v>0.125</v>
      </c>
      <c r="U63" s="3" t="s">
        <v>335</v>
      </c>
      <c r="V63" s="51" t="s">
        <v>56</v>
      </c>
      <c r="W63" s="113">
        <v>12</v>
      </c>
      <c r="X63" s="113">
        <v>12</v>
      </c>
      <c r="Y63" s="114">
        <v>0.125</v>
      </c>
      <c r="Z63" s="114" t="s">
        <v>265</v>
      </c>
      <c r="AA63" s="114">
        <v>1.7142857142857142</v>
      </c>
      <c r="AB63" s="114" t="s">
        <v>260</v>
      </c>
      <c r="AC63" s="113">
        <v>7</v>
      </c>
      <c r="AD63" s="115">
        <v>0.1</v>
      </c>
    </row>
    <row r="64" spans="1:30" x14ac:dyDescent="0.2">
      <c r="A64" s="50" t="str">
        <f t="shared" si="6"/>
        <v>20</v>
      </c>
      <c r="B64" s="51" t="str">
        <f t="shared" si="7"/>
        <v>Michael McGlashon</v>
      </c>
      <c r="C64" s="52"/>
      <c r="D64" s="53"/>
      <c r="E64" s="53"/>
      <c r="F64" s="54"/>
      <c r="G64" s="52"/>
      <c r="H64" s="53"/>
      <c r="I64" s="53"/>
      <c r="J64" s="54"/>
      <c r="K64" s="52"/>
      <c r="L64" s="53"/>
      <c r="M64" s="53"/>
      <c r="N64" s="54"/>
      <c r="O64" s="66">
        <f t="shared" si="8"/>
        <v>32</v>
      </c>
      <c r="P64" s="67">
        <f t="shared" si="8"/>
        <v>11</v>
      </c>
      <c r="Q64" s="67">
        <f t="shared" si="8"/>
        <v>6</v>
      </c>
      <c r="R64" s="68">
        <f t="shared" si="8"/>
        <v>8</v>
      </c>
      <c r="S64" s="116">
        <f t="shared" si="9"/>
        <v>0.34375</v>
      </c>
      <c r="U64" s="3" t="s">
        <v>358</v>
      </c>
      <c r="V64" s="51" t="s">
        <v>157</v>
      </c>
      <c r="W64" s="113">
        <v>8</v>
      </c>
      <c r="X64" s="113">
        <v>8</v>
      </c>
      <c r="Y64" s="114">
        <v>0.34375</v>
      </c>
      <c r="Z64" s="114" t="s">
        <v>260</v>
      </c>
      <c r="AA64" s="114">
        <v>1</v>
      </c>
      <c r="AB64" s="114" t="s">
        <v>260</v>
      </c>
      <c r="AC64" s="113">
        <v>8</v>
      </c>
      <c r="AD64" s="115">
        <v>0.34375</v>
      </c>
    </row>
    <row r="65" spans="1:30" x14ac:dyDescent="0.2">
      <c r="A65" s="50" t="str">
        <f t="shared" si="6"/>
        <v>32</v>
      </c>
      <c r="B65" s="51" t="str">
        <f t="shared" si="7"/>
        <v>Yrral Harris</v>
      </c>
      <c r="C65" s="52"/>
      <c r="D65" s="53"/>
      <c r="E65" s="53"/>
      <c r="F65" s="54"/>
      <c r="G65" s="52"/>
      <c r="H65" s="53"/>
      <c r="I65" s="53"/>
      <c r="J65" s="54"/>
      <c r="K65" s="52"/>
      <c r="L65" s="53"/>
      <c r="M65" s="53"/>
      <c r="N65" s="54"/>
      <c r="O65" s="66">
        <f t="shared" si="8"/>
        <v>4</v>
      </c>
      <c r="P65" s="67">
        <f t="shared" si="8"/>
        <v>1</v>
      </c>
      <c r="Q65" s="67">
        <f t="shared" si="8"/>
        <v>0</v>
      </c>
      <c r="R65" s="68">
        <f t="shared" si="8"/>
        <v>0</v>
      </c>
      <c r="S65" s="116">
        <f t="shared" si="9"/>
        <v>0.25</v>
      </c>
      <c r="U65" s="3" t="s">
        <v>342</v>
      </c>
      <c r="V65" s="51" t="s">
        <v>133</v>
      </c>
      <c r="W65" s="113">
        <v>0</v>
      </c>
      <c r="X65" s="113" t="s">
        <v>373</v>
      </c>
      <c r="Y65" s="114">
        <v>0.25</v>
      </c>
      <c r="Z65" s="114" t="s">
        <v>265</v>
      </c>
      <c r="AA65" s="114">
        <v>0</v>
      </c>
      <c r="AB65" s="114" t="s">
        <v>260</v>
      </c>
      <c r="AC65" s="113">
        <v>4</v>
      </c>
      <c r="AD65" s="115">
        <v>0.05</v>
      </c>
    </row>
    <row r="66" spans="1:30" x14ac:dyDescent="0.2">
      <c r="A66" s="50" t="str">
        <f t="shared" si="6"/>
        <v>14</v>
      </c>
      <c r="B66" s="51" t="str">
        <f t="shared" si="7"/>
        <v>Corey White</v>
      </c>
      <c r="C66" s="52"/>
      <c r="D66" s="53"/>
      <c r="E66" s="53"/>
      <c r="F66" s="54"/>
      <c r="G66" s="52"/>
      <c r="H66" s="53"/>
      <c r="I66" s="53"/>
      <c r="J66" s="54"/>
      <c r="K66" s="52"/>
      <c r="L66" s="53"/>
      <c r="M66" s="53"/>
      <c r="N66" s="54"/>
      <c r="O66" s="66">
        <f t="shared" si="8"/>
        <v>20</v>
      </c>
      <c r="P66" s="67">
        <f t="shared" si="8"/>
        <v>8</v>
      </c>
      <c r="Q66" s="67">
        <f t="shared" si="8"/>
        <v>7</v>
      </c>
      <c r="R66" s="68">
        <f t="shared" si="8"/>
        <v>3</v>
      </c>
      <c r="S66" s="116">
        <f t="shared" si="9"/>
        <v>0.4</v>
      </c>
      <c r="U66" s="3" t="s">
        <v>331</v>
      </c>
      <c r="V66" s="51" t="s">
        <v>184</v>
      </c>
      <c r="W66" s="113">
        <v>3</v>
      </c>
      <c r="X66" s="113">
        <v>3</v>
      </c>
      <c r="Y66" s="114">
        <v>0.4</v>
      </c>
      <c r="Z66" s="114" t="s">
        <v>260</v>
      </c>
      <c r="AA66" s="114">
        <v>0.42857142857142855</v>
      </c>
      <c r="AB66" s="114" t="s">
        <v>260</v>
      </c>
      <c r="AC66" s="113">
        <v>7</v>
      </c>
      <c r="AD66" s="115">
        <v>0.4</v>
      </c>
    </row>
    <row r="67" spans="1:30" x14ac:dyDescent="0.2">
      <c r="A67" s="50" t="str">
        <f t="shared" si="6"/>
        <v>19</v>
      </c>
      <c r="B67" s="51" t="str">
        <f t="shared" si="7"/>
        <v>Tyler Rodriguez</v>
      </c>
      <c r="C67" s="52"/>
      <c r="D67" s="53"/>
      <c r="E67" s="53"/>
      <c r="F67" s="54"/>
      <c r="G67" s="52"/>
      <c r="H67" s="53"/>
      <c r="I67" s="53"/>
      <c r="J67" s="54"/>
      <c r="K67" s="52"/>
      <c r="L67" s="53"/>
      <c r="M67" s="53"/>
      <c r="N67" s="54"/>
      <c r="O67" s="66">
        <f t="shared" si="8"/>
        <v>14</v>
      </c>
      <c r="P67" s="67">
        <f t="shared" si="8"/>
        <v>7</v>
      </c>
      <c r="Q67" s="67">
        <f t="shared" si="8"/>
        <v>1</v>
      </c>
      <c r="R67" s="68">
        <f t="shared" si="8"/>
        <v>4</v>
      </c>
      <c r="S67" s="116">
        <f t="shared" si="9"/>
        <v>0.5</v>
      </c>
      <c r="U67" s="3" t="s">
        <v>359</v>
      </c>
      <c r="V67" s="51" t="s">
        <v>185</v>
      </c>
      <c r="W67" s="113">
        <v>4</v>
      </c>
      <c r="X67" s="113">
        <v>4</v>
      </c>
      <c r="Y67" s="114">
        <v>0.5</v>
      </c>
      <c r="Z67" s="114" t="s">
        <v>265</v>
      </c>
      <c r="AA67" s="114">
        <v>0.5714285714285714</v>
      </c>
      <c r="AB67" s="114" t="s">
        <v>260</v>
      </c>
      <c r="AC67" s="113">
        <v>7</v>
      </c>
      <c r="AD67" s="115">
        <v>0.35</v>
      </c>
    </row>
    <row r="68" spans="1:30" x14ac:dyDescent="0.2">
      <c r="A68" s="50" t="str">
        <f t="shared" si="6"/>
        <v>13</v>
      </c>
      <c r="B68" s="51" t="str">
        <f t="shared" si="7"/>
        <v>Wally Mozdzierz</v>
      </c>
      <c r="C68" s="52"/>
      <c r="D68" s="53"/>
      <c r="E68" s="53"/>
      <c r="F68" s="54"/>
      <c r="G68" s="52"/>
      <c r="H68" s="53"/>
      <c r="I68" s="53"/>
      <c r="J68" s="54"/>
      <c r="K68" s="52"/>
      <c r="L68" s="53"/>
      <c r="M68" s="53"/>
      <c r="N68" s="54"/>
      <c r="O68" s="66">
        <f t="shared" si="8"/>
        <v>17</v>
      </c>
      <c r="P68" s="67">
        <f t="shared" si="8"/>
        <v>7</v>
      </c>
      <c r="Q68" s="67">
        <f t="shared" si="8"/>
        <v>2</v>
      </c>
      <c r="R68" s="68">
        <f t="shared" si="8"/>
        <v>4</v>
      </c>
      <c r="S68" s="116">
        <f t="shared" si="9"/>
        <v>0.41176470588235292</v>
      </c>
      <c r="U68" s="3" t="s">
        <v>353</v>
      </c>
      <c r="V68" s="51" t="s">
        <v>186</v>
      </c>
      <c r="W68" s="113">
        <v>4</v>
      </c>
      <c r="X68" s="113">
        <v>4</v>
      </c>
      <c r="Y68" s="114">
        <v>0.41176470588235292</v>
      </c>
      <c r="Z68" s="114" t="s">
        <v>265</v>
      </c>
      <c r="AA68" s="114">
        <v>0.5</v>
      </c>
      <c r="AB68" s="114" t="s">
        <v>260</v>
      </c>
      <c r="AC68" s="113">
        <v>8</v>
      </c>
      <c r="AD68" s="115">
        <v>0.35</v>
      </c>
    </row>
    <row r="69" spans="1:30" x14ac:dyDescent="0.2">
      <c r="A69" s="50" t="str">
        <f t="shared" si="6"/>
        <v>3</v>
      </c>
      <c r="B69" s="51" t="str">
        <f t="shared" si="7"/>
        <v>Kalari Girtley</v>
      </c>
      <c r="C69" s="52"/>
      <c r="D69" s="53"/>
      <c r="E69" s="53"/>
      <c r="F69" s="54"/>
      <c r="G69" s="52"/>
      <c r="H69" s="53"/>
      <c r="I69" s="53"/>
      <c r="J69" s="54"/>
      <c r="K69" s="52"/>
      <c r="L69" s="53"/>
      <c r="M69" s="53"/>
      <c r="N69" s="54"/>
      <c r="O69" s="66">
        <f t="shared" si="8"/>
        <v>1</v>
      </c>
      <c r="P69" s="67">
        <f t="shared" si="8"/>
        <v>0</v>
      </c>
      <c r="Q69" s="67">
        <f t="shared" si="8"/>
        <v>0</v>
      </c>
      <c r="R69" s="68">
        <f t="shared" si="8"/>
        <v>2</v>
      </c>
      <c r="S69" s="116">
        <f t="shared" si="9"/>
        <v>0</v>
      </c>
      <c r="U69" s="3" t="s">
        <v>345</v>
      </c>
      <c r="V69" s="51" t="s">
        <v>47</v>
      </c>
      <c r="W69" s="113">
        <v>2</v>
      </c>
      <c r="X69" s="113">
        <v>2</v>
      </c>
      <c r="Y69" s="114">
        <v>0</v>
      </c>
      <c r="Z69" s="114" t="s">
        <v>265</v>
      </c>
      <c r="AA69" s="114">
        <v>1</v>
      </c>
      <c r="AB69" s="114" t="s">
        <v>288</v>
      </c>
      <c r="AC69" s="113">
        <v>2</v>
      </c>
      <c r="AD69" s="115">
        <v>0</v>
      </c>
    </row>
    <row r="70" spans="1:30" x14ac:dyDescent="0.2">
      <c r="A70" s="50">
        <f t="shared" si="6"/>
        <v>0</v>
      </c>
      <c r="B70" s="51">
        <f t="shared" si="7"/>
        <v>0</v>
      </c>
      <c r="C70" s="52"/>
      <c r="D70" s="53"/>
      <c r="E70" s="53"/>
      <c r="F70" s="54"/>
      <c r="G70" s="52"/>
      <c r="H70" s="53"/>
      <c r="I70" s="53"/>
      <c r="J70" s="54"/>
      <c r="K70" s="52"/>
      <c r="L70" s="53"/>
      <c r="M70" s="53"/>
      <c r="N70" s="54"/>
      <c r="O70" s="117">
        <f t="shared" si="8"/>
        <v>0</v>
      </c>
      <c r="P70" s="118">
        <f t="shared" si="8"/>
        <v>0</v>
      </c>
      <c r="Q70" s="118">
        <f t="shared" si="8"/>
        <v>0</v>
      </c>
      <c r="R70" s="119">
        <f t="shared" si="8"/>
        <v>0</v>
      </c>
      <c r="S70" s="116">
        <f t="shared" si="9"/>
        <v>0</v>
      </c>
      <c r="U70" s="3">
        <v>0</v>
      </c>
      <c r="V70" s="51">
        <v>0</v>
      </c>
      <c r="W70" s="113">
        <v>0</v>
      </c>
      <c r="X70" s="113" t="s">
        <v>373</v>
      </c>
      <c r="Y70" s="114">
        <v>0</v>
      </c>
      <c r="Z70" s="114" t="s">
        <v>265</v>
      </c>
      <c r="AA70" s="114">
        <v>0</v>
      </c>
      <c r="AB70" s="114" t="s">
        <v>288</v>
      </c>
      <c r="AC70" s="113">
        <v>0</v>
      </c>
      <c r="AD70" s="115">
        <v>0</v>
      </c>
    </row>
    <row r="71" spans="1:30" x14ac:dyDescent="0.2">
      <c r="A71" s="50">
        <f t="shared" si="6"/>
        <v>0</v>
      </c>
      <c r="B71" s="51">
        <f t="shared" si="7"/>
        <v>0</v>
      </c>
      <c r="C71" s="52"/>
      <c r="D71" s="53"/>
      <c r="E71" s="53"/>
      <c r="F71" s="54"/>
      <c r="G71" s="52"/>
      <c r="H71" s="53"/>
      <c r="I71" s="53"/>
      <c r="J71" s="54"/>
      <c r="K71" s="52"/>
      <c r="L71" s="53"/>
      <c r="M71" s="53"/>
      <c r="N71" s="89"/>
      <c r="O71" s="66">
        <f t="shared" si="8"/>
        <v>0</v>
      </c>
      <c r="P71" s="67">
        <f t="shared" si="8"/>
        <v>0</v>
      </c>
      <c r="Q71" s="67">
        <f t="shared" si="8"/>
        <v>0</v>
      </c>
      <c r="R71" s="68">
        <f t="shared" si="8"/>
        <v>0</v>
      </c>
      <c r="S71" s="116">
        <f t="shared" si="9"/>
        <v>0</v>
      </c>
      <c r="U71" s="3">
        <v>0</v>
      </c>
      <c r="V71" s="51">
        <v>0</v>
      </c>
      <c r="W71" s="113">
        <v>0</v>
      </c>
      <c r="X71" s="113" t="s">
        <v>373</v>
      </c>
      <c r="Y71" s="114">
        <v>0</v>
      </c>
      <c r="Z71" s="114" t="s">
        <v>265</v>
      </c>
      <c r="AA71" s="114">
        <v>0</v>
      </c>
      <c r="AB71" s="114" t="s">
        <v>288</v>
      </c>
      <c r="AC71" s="113">
        <v>0</v>
      </c>
      <c r="AD71" s="115">
        <v>0</v>
      </c>
    </row>
    <row r="72" spans="1:30" x14ac:dyDescent="0.2">
      <c r="A72" s="50">
        <f t="shared" si="6"/>
        <v>0</v>
      </c>
      <c r="B72" s="51">
        <f t="shared" si="7"/>
        <v>0</v>
      </c>
      <c r="C72" s="52"/>
      <c r="D72" s="53"/>
      <c r="E72" s="53"/>
      <c r="F72" s="54"/>
      <c r="G72" s="52"/>
      <c r="H72" s="53"/>
      <c r="I72" s="53"/>
      <c r="J72" s="54"/>
      <c r="K72" s="52"/>
      <c r="L72" s="53"/>
      <c r="M72" s="53"/>
      <c r="N72" s="89"/>
      <c r="O72" s="66">
        <f t="shared" si="8"/>
        <v>0</v>
      </c>
      <c r="P72" s="67">
        <f t="shared" si="8"/>
        <v>0</v>
      </c>
      <c r="Q72" s="67">
        <f t="shared" si="8"/>
        <v>0</v>
      </c>
      <c r="R72" s="68">
        <f t="shared" si="8"/>
        <v>0</v>
      </c>
      <c r="S72" s="116">
        <f t="shared" si="9"/>
        <v>0</v>
      </c>
      <c r="U72" s="3">
        <v>0</v>
      </c>
      <c r="V72" s="51">
        <v>0</v>
      </c>
      <c r="W72" s="113">
        <v>0</v>
      </c>
      <c r="X72" s="113" t="s">
        <v>373</v>
      </c>
      <c r="Y72" s="114">
        <v>0</v>
      </c>
      <c r="Z72" s="114" t="s">
        <v>265</v>
      </c>
      <c r="AA72" s="114">
        <v>0</v>
      </c>
      <c r="AB72" s="114" t="s">
        <v>288</v>
      </c>
      <c r="AC72" s="113">
        <v>0</v>
      </c>
      <c r="AD72" s="115">
        <v>0</v>
      </c>
    </row>
    <row r="73" spans="1:30" x14ac:dyDescent="0.2">
      <c r="A73" s="50">
        <f t="shared" si="6"/>
        <v>0</v>
      </c>
      <c r="B73" s="51">
        <f t="shared" si="7"/>
        <v>0</v>
      </c>
      <c r="C73" s="52"/>
      <c r="D73" s="53"/>
      <c r="E73" s="53"/>
      <c r="F73" s="54"/>
      <c r="G73" s="52"/>
      <c r="H73" s="53"/>
      <c r="I73" s="53"/>
      <c r="J73" s="54"/>
      <c r="K73" s="52"/>
      <c r="L73" s="53"/>
      <c r="M73" s="53"/>
      <c r="N73" s="54"/>
      <c r="O73" s="66">
        <f t="shared" si="8"/>
        <v>0</v>
      </c>
      <c r="P73" s="67">
        <f t="shared" si="8"/>
        <v>0</v>
      </c>
      <c r="Q73" s="67">
        <f t="shared" si="8"/>
        <v>0</v>
      </c>
      <c r="R73" s="68">
        <f t="shared" si="8"/>
        <v>0</v>
      </c>
      <c r="S73" s="116">
        <f t="shared" si="9"/>
        <v>0</v>
      </c>
      <c r="U73" s="3">
        <v>0</v>
      </c>
      <c r="V73" s="51">
        <v>0</v>
      </c>
      <c r="W73" s="113">
        <v>0</v>
      </c>
      <c r="X73" s="113" t="s">
        <v>373</v>
      </c>
      <c r="Y73" s="114">
        <v>0</v>
      </c>
      <c r="Z73" s="114" t="s">
        <v>265</v>
      </c>
      <c r="AA73" s="114">
        <v>0</v>
      </c>
      <c r="AB73" s="114" t="s">
        <v>288</v>
      </c>
      <c r="AC73" s="113">
        <v>0</v>
      </c>
      <c r="AD73" s="115">
        <v>0</v>
      </c>
    </row>
    <row r="74" spans="1:30" x14ac:dyDescent="0.2">
      <c r="A74" s="50">
        <f t="shared" si="6"/>
        <v>0</v>
      </c>
      <c r="B74" s="51">
        <f t="shared" si="7"/>
        <v>0</v>
      </c>
      <c r="C74" s="120"/>
      <c r="D74" s="121"/>
      <c r="E74" s="121"/>
      <c r="F74" s="122"/>
      <c r="G74" s="120"/>
      <c r="H74" s="121"/>
      <c r="I74" s="121"/>
      <c r="J74" s="122"/>
      <c r="K74" s="120"/>
      <c r="L74" s="121"/>
      <c r="M74" s="121"/>
      <c r="N74" s="122"/>
      <c r="O74" s="66">
        <f t="shared" si="8"/>
        <v>0</v>
      </c>
      <c r="P74" s="67">
        <f t="shared" si="8"/>
        <v>0</v>
      </c>
      <c r="Q74" s="67">
        <f t="shared" si="8"/>
        <v>0</v>
      </c>
      <c r="R74" s="68">
        <f t="shared" si="8"/>
        <v>0</v>
      </c>
      <c r="S74" s="116">
        <f t="shared" si="9"/>
        <v>0</v>
      </c>
      <c r="U74" s="3">
        <v>0</v>
      </c>
      <c r="V74" s="51">
        <v>0</v>
      </c>
      <c r="W74" s="113">
        <v>0</v>
      </c>
      <c r="X74" s="113" t="s">
        <v>373</v>
      </c>
      <c r="Y74" s="114">
        <v>0</v>
      </c>
      <c r="Z74" s="114" t="s">
        <v>265</v>
      </c>
      <c r="AA74" s="114">
        <v>0</v>
      </c>
      <c r="AB74" s="114" t="s">
        <v>288</v>
      </c>
      <c r="AC74" s="113">
        <v>0</v>
      </c>
      <c r="AD74" s="115">
        <v>0</v>
      </c>
    </row>
    <row r="75" spans="1:30" x14ac:dyDescent="0.2">
      <c r="A75" s="50">
        <f t="shared" si="6"/>
        <v>0</v>
      </c>
      <c r="B75" s="51">
        <f t="shared" si="7"/>
        <v>0</v>
      </c>
      <c r="C75" s="52"/>
      <c r="D75" s="53"/>
      <c r="E75" s="53"/>
      <c r="F75" s="54"/>
      <c r="G75" s="52"/>
      <c r="H75" s="53"/>
      <c r="I75" s="53"/>
      <c r="J75" s="54"/>
      <c r="K75" s="52"/>
      <c r="L75" s="53"/>
      <c r="M75" s="53"/>
      <c r="N75" s="89"/>
      <c r="O75" s="66">
        <f t="shared" si="8"/>
        <v>0</v>
      </c>
      <c r="P75" s="67">
        <f t="shared" si="8"/>
        <v>0</v>
      </c>
      <c r="Q75" s="67">
        <f t="shared" si="8"/>
        <v>0</v>
      </c>
      <c r="R75" s="68">
        <f t="shared" si="8"/>
        <v>0</v>
      </c>
      <c r="S75" s="116">
        <f t="shared" si="9"/>
        <v>0</v>
      </c>
      <c r="U75" s="3">
        <v>0</v>
      </c>
      <c r="V75" s="51">
        <v>0</v>
      </c>
      <c r="W75" s="113">
        <v>0</v>
      </c>
      <c r="X75" s="113" t="s">
        <v>373</v>
      </c>
      <c r="Y75" s="114">
        <v>0</v>
      </c>
      <c r="Z75" s="114" t="s">
        <v>265</v>
      </c>
      <c r="AA75" s="114">
        <v>0</v>
      </c>
      <c r="AB75" s="114" t="s">
        <v>288</v>
      </c>
      <c r="AC75" s="113">
        <v>0</v>
      </c>
      <c r="AD75" s="115">
        <v>0</v>
      </c>
    </row>
    <row r="76" spans="1:30" x14ac:dyDescent="0.2">
      <c r="A76" s="50">
        <f t="shared" si="6"/>
        <v>0</v>
      </c>
      <c r="B76" s="51">
        <f t="shared" si="7"/>
        <v>0</v>
      </c>
      <c r="C76" s="52"/>
      <c r="D76" s="53"/>
      <c r="E76" s="53"/>
      <c r="F76" s="54"/>
      <c r="G76" s="52"/>
      <c r="H76" s="53"/>
      <c r="I76" s="53"/>
      <c r="J76" s="54"/>
      <c r="K76" s="52"/>
      <c r="L76" s="53"/>
      <c r="M76" s="53"/>
      <c r="N76" s="89"/>
      <c r="O76" s="66">
        <f t="shared" ref="O76:R76" si="10">SUM(C20,G20,K20,O20,C48,G48,K48,O48,C76,G76,K76)</f>
        <v>0</v>
      </c>
      <c r="P76" s="67">
        <f t="shared" si="10"/>
        <v>0</v>
      </c>
      <c r="Q76" s="67">
        <f t="shared" si="10"/>
        <v>0</v>
      </c>
      <c r="R76" s="68">
        <f t="shared" si="10"/>
        <v>0</v>
      </c>
      <c r="S76" s="116">
        <f t="shared" si="9"/>
        <v>0</v>
      </c>
      <c r="U76" s="3">
        <v>0</v>
      </c>
      <c r="V76" s="51">
        <v>0</v>
      </c>
      <c r="W76" s="113">
        <v>0</v>
      </c>
      <c r="X76" s="113" t="s">
        <v>373</v>
      </c>
      <c r="Y76" s="114">
        <v>0</v>
      </c>
      <c r="Z76" s="114" t="s">
        <v>265</v>
      </c>
      <c r="AA76" s="114">
        <v>0</v>
      </c>
      <c r="AB76" s="114" t="s">
        <v>288</v>
      </c>
      <c r="AC76" s="113">
        <v>0</v>
      </c>
      <c r="AD76" s="115">
        <v>0</v>
      </c>
    </row>
    <row r="77" spans="1:30" ht="13.5" thickBot="1" x14ac:dyDescent="0.25">
      <c r="A77" s="50"/>
      <c r="B77" s="56"/>
      <c r="C77" s="57"/>
      <c r="D77" s="58"/>
      <c r="E77" s="58"/>
      <c r="F77" s="59"/>
      <c r="G77" s="57"/>
      <c r="H77" s="58"/>
      <c r="I77" s="58"/>
      <c r="J77" s="59"/>
      <c r="K77" s="57"/>
      <c r="L77" s="58"/>
      <c r="M77" s="58"/>
      <c r="N77" s="92"/>
      <c r="O77" s="123"/>
      <c r="P77" s="124"/>
      <c r="Q77" s="124"/>
      <c r="R77" s="125"/>
      <c r="S77" s="126"/>
      <c r="V77" s="127"/>
      <c r="W77" s="128"/>
      <c r="X77" s="128"/>
      <c r="Y77" s="129"/>
      <c r="Z77" s="129"/>
      <c r="AA77" s="129"/>
      <c r="AB77" s="129"/>
      <c r="AC77" s="130"/>
    </row>
    <row r="78" spans="1:30" x14ac:dyDescent="0.2">
      <c r="A78" s="1" t="s">
        <v>4</v>
      </c>
      <c r="B78" s="131" t="str">
        <f>B50</f>
        <v>Nick Lopez</v>
      </c>
      <c r="C78" s="132"/>
      <c r="D78" s="133"/>
      <c r="E78" s="133"/>
      <c r="F78" s="134"/>
      <c r="G78" s="132"/>
      <c r="H78" s="133"/>
      <c r="I78" s="133"/>
      <c r="J78" s="134"/>
      <c r="K78" s="132"/>
      <c r="L78" s="133"/>
      <c r="M78" s="133"/>
      <c r="N78" s="134"/>
      <c r="O78" s="73">
        <f t="shared" ref="O78:Q81" si="11">SUM(C22,G22,K22,O22,C50,G50,K50,O50,C78,G78,K78)</f>
        <v>104</v>
      </c>
      <c r="P78" s="62">
        <f t="shared" si="11"/>
        <v>37</v>
      </c>
      <c r="Q78" s="135">
        <f t="shared" si="11"/>
        <v>19</v>
      </c>
      <c r="R78" s="136"/>
      <c r="S78" s="137">
        <f>SUM(Q78/O78)</f>
        <v>0.18269230769230768</v>
      </c>
      <c r="V78" s="67" t="s">
        <v>319</v>
      </c>
      <c r="W78" s="113">
        <v>77</v>
      </c>
      <c r="X78" s="113">
        <v>77</v>
      </c>
      <c r="Y78" s="130"/>
      <c r="Z78" s="130"/>
      <c r="AA78" s="130"/>
      <c r="AB78" s="130"/>
      <c r="AC78" s="39"/>
    </row>
    <row r="79" spans="1:30" x14ac:dyDescent="0.2">
      <c r="A79" s="28"/>
      <c r="B79" s="138" t="str">
        <f>B51</f>
        <v>Chad Perry</v>
      </c>
      <c r="C79" s="52"/>
      <c r="D79" s="53"/>
      <c r="E79" s="53"/>
      <c r="F79" s="54"/>
      <c r="G79" s="52"/>
      <c r="H79" s="53"/>
      <c r="I79" s="53"/>
      <c r="J79" s="54"/>
      <c r="K79" s="52"/>
      <c r="L79" s="53"/>
      <c r="M79" s="53"/>
      <c r="N79" s="54"/>
      <c r="O79" s="66">
        <f t="shared" si="11"/>
        <v>109</v>
      </c>
      <c r="P79" s="67">
        <f t="shared" si="11"/>
        <v>41</v>
      </c>
      <c r="Q79" s="67">
        <f t="shared" si="11"/>
        <v>20</v>
      </c>
      <c r="R79" s="68"/>
      <c r="S79" s="139">
        <f>SUM(Q79/O79)</f>
        <v>0.1834862385321101</v>
      </c>
      <c r="V79" s="40" t="s">
        <v>320</v>
      </c>
      <c r="W79" s="39"/>
      <c r="X79" s="39"/>
      <c r="Y79" s="140">
        <v>0.5</v>
      </c>
      <c r="Z79" s="140"/>
      <c r="AA79" s="140">
        <v>3.25</v>
      </c>
      <c r="AB79" s="140"/>
      <c r="AC79" s="39"/>
    </row>
    <row r="80" spans="1:30" x14ac:dyDescent="0.2">
      <c r="A80" s="28"/>
      <c r="B80" s="138">
        <f>B52</f>
        <v>0</v>
      </c>
      <c r="C80" s="52"/>
      <c r="D80" s="53"/>
      <c r="E80" s="53"/>
      <c r="F80" s="54"/>
      <c r="G80" s="52"/>
      <c r="H80" s="53"/>
      <c r="I80" s="53"/>
      <c r="J80" s="54"/>
      <c r="K80" s="52"/>
      <c r="L80" s="53"/>
      <c r="M80" s="53"/>
      <c r="N80" s="54"/>
      <c r="O80" s="66">
        <f t="shared" si="11"/>
        <v>0</v>
      </c>
      <c r="P80" s="67">
        <f t="shared" si="11"/>
        <v>0</v>
      </c>
      <c r="Q80" s="67">
        <f t="shared" si="11"/>
        <v>0</v>
      </c>
      <c r="R80" s="68"/>
      <c r="S80" s="139" t="e">
        <f>SUM(Q80/O80)</f>
        <v>#DIV/0!</v>
      </c>
      <c r="V80" s="40"/>
      <c r="W80" s="39"/>
      <c r="X80" s="39"/>
      <c r="Y80" s="140"/>
      <c r="Z80" s="140"/>
      <c r="AA80" s="140"/>
      <c r="AB80" s="140"/>
      <c r="AC80" s="39"/>
    </row>
    <row r="81" spans="1:29" ht="13.5" thickBot="1" x14ac:dyDescent="0.25">
      <c r="A81" s="28"/>
      <c r="B81" s="138">
        <f>B53</f>
        <v>0</v>
      </c>
      <c r="C81" s="141"/>
      <c r="D81" s="142"/>
      <c r="E81" s="142"/>
      <c r="F81" s="143"/>
      <c r="G81" s="141"/>
      <c r="H81" s="142"/>
      <c r="I81" s="142"/>
      <c r="J81" s="143"/>
      <c r="K81" s="141"/>
      <c r="L81" s="142"/>
      <c r="M81" s="142"/>
      <c r="N81" s="143"/>
      <c r="O81" s="144">
        <f t="shared" si="11"/>
        <v>0</v>
      </c>
      <c r="P81" s="145">
        <f t="shared" si="11"/>
        <v>0</v>
      </c>
      <c r="Q81" s="145">
        <f t="shared" si="11"/>
        <v>0</v>
      </c>
      <c r="R81" s="146"/>
      <c r="S81" s="147" t="e">
        <f>SUM(Q81/O81)</f>
        <v>#DIV/0!</v>
      </c>
      <c r="V81" s="40"/>
      <c r="W81" s="39"/>
      <c r="X81" s="39"/>
      <c r="Y81" s="140"/>
      <c r="Z81" s="140"/>
      <c r="AA81" s="140"/>
      <c r="AB81" s="140"/>
      <c r="AC81" s="39"/>
    </row>
    <row r="82" spans="1:29" ht="13.5" thickBot="1" x14ac:dyDescent="0.25">
      <c r="A82" s="1"/>
      <c r="B82" s="69" t="s">
        <v>304</v>
      </c>
      <c r="C82" s="70">
        <f t="shared" ref="C82:R82" si="12">SUM(C59:C76)</f>
        <v>0</v>
      </c>
      <c r="D82" s="70">
        <f t="shared" si="12"/>
        <v>0</v>
      </c>
      <c r="E82" s="70">
        <f t="shared" si="12"/>
        <v>0</v>
      </c>
      <c r="F82" s="70">
        <f t="shared" si="12"/>
        <v>0</v>
      </c>
      <c r="G82" s="70">
        <f t="shared" si="12"/>
        <v>0</v>
      </c>
      <c r="H82" s="70">
        <f t="shared" si="12"/>
        <v>0</v>
      </c>
      <c r="I82" s="70">
        <f t="shared" si="12"/>
        <v>0</v>
      </c>
      <c r="J82" s="70">
        <f t="shared" si="12"/>
        <v>0</v>
      </c>
      <c r="K82" s="70">
        <f t="shared" si="12"/>
        <v>0</v>
      </c>
      <c r="L82" s="70">
        <f t="shared" si="12"/>
        <v>0</v>
      </c>
      <c r="M82" s="70">
        <f t="shared" si="12"/>
        <v>0</v>
      </c>
      <c r="N82" s="70">
        <f t="shared" si="12"/>
        <v>0</v>
      </c>
      <c r="O82" s="70">
        <f t="shared" si="12"/>
        <v>213</v>
      </c>
      <c r="P82" s="70">
        <f t="shared" si="12"/>
        <v>78</v>
      </c>
      <c r="Q82" s="70">
        <f t="shared" si="12"/>
        <v>39</v>
      </c>
      <c r="R82" s="70">
        <f t="shared" si="12"/>
        <v>77</v>
      </c>
      <c r="S82" s="148">
        <f>AVERAGE(P82/O82)</f>
        <v>0.36619718309859156</v>
      </c>
      <c r="Y82" s="39"/>
      <c r="Z82" s="39"/>
    </row>
    <row r="83" spans="1:29" ht="13.5" thickBot="1" x14ac:dyDescent="0.25">
      <c r="A83" s="1"/>
      <c r="B83" s="69" t="s">
        <v>305</v>
      </c>
      <c r="C83" s="70">
        <f>SUM(O55,C82)</f>
        <v>213</v>
      </c>
      <c r="D83" s="70">
        <f>SUM(P55,D82)</f>
        <v>78</v>
      </c>
      <c r="E83" s="70">
        <f>SUM(Q55,E82)</f>
        <v>39</v>
      </c>
      <c r="F83" s="70">
        <f>SUM(R55,F82)</f>
        <v>77</v>
      </c>
      <c r="G83" s="70">
        <f t="shared" ref="G83:M83" si="13">SUM(C83,G82)</f>
        <v>213</v>
      </c>
      <c r="H83" s="70">
        <f t="shared" si="13"/>
        <v>78</v>
      </c>
      <c r="I83" s="70">
        <f t="shared" si="13"/>
        <v>39</v>
      </c>
      <c r="J83" s="70">
        <f t="shared" si="13"/>
        <v>77</v>
      </c>
      <c r="K83" s="70">
        <f t="shared" si="13"/>
        <v>213</v>
      </c>
      <c r="L83" s="70">
        <f t="shared" si="13"/>
        <v>78</v>
      </c>
      <c r="M83" s="70">
        <f t="shared" si="13"/>
        <v>39</v>
      </c>
      <c r="N83" s="70">
        <f>SUM(AA27,N82)</f>
        <v>0</v>
      </c>
      <c r="O83" s="149"/>
      <c r="P83" s="150"/>
      <c r="Q83" s="150"/>
      <c r="R83" s="150"/>
      <c r="S83" s="151"/>
      <c r="Y83" s="39"/>
      <c r="Z83" s="39"/>
      <c r="AC83" s="39"/>
    </row>
    <row r="84" spans="1:29" ht="13.5" thickBot="1" x14ac:dyDescent="0.25">
      <c r="B84" s="101" t="s">
        <v>306</v>
      </c>
      <c r="C84" s="152"/>
      <c r="D84" s="153"/>
      <c r="E84" s="153"/>
      <c r="F84" s="154"/>
      <c r="G84" s="152"/>
      <c r="H84" s="153"/>
      <c r="I84" s="153"/>
      <c r="J84" s="154"/>
      <c r="K84" s="152"/>
      <c r="L84" s="153"/>
      <c r="M84" s="153"/>
      <c r="N84" s="154"/>
      <c r="O84" s="152"/>
      <c r="P84" s="153"/>
      <c r="Q84" s="153">
        <f>SUM(E28,I28,M28,Q28,E56,I56,M56,Q56,E84,I84,M84)</f>
        <v>0</v>
      </c>
      <c r="R84" s="154"/>
      <c r="S84" s="24">
        <f>1-(P82/(O82-Q82))</f>
        <v>0.55172413793103448</v>
      </c>
      <c r="V84" s="190"/>
      <c r="W84" s="191"/>
      <c r="X84" s="192"/>
      <c r="Y84" s="39"/>
      <c r="Z84" s="39"/>
      <c r="AA84" s="155"/>
      <c r="AB84" s="155"/>
      <c r="AC84" s="39"/>
    </row>
    <row r="85" spans="1:29" x14ac:dyDescent="0.2">
      <c r="V85" s="156" t="s">
        <v>323</v>
      </c>
      <c r="W85" s="130"/>
      <c r="X85" s="157"/>
      <c r="Y85" s="39"/>
      <c r="Z85" s="39"/>
      <c r="AA85" s="155" t="s">
        <v>324</v>
      </c>
      <c r="AB85" s="155"/>
      <c r="AC85" s="39"/>
    </row>
    <row r="86" spans="1:29" x14ac:dyDescent="0.2">
      <c r="A86" s="40" t="s">
        <v>325</v>
      </c>
      <c r="C86" s="53">
        <f>MAX(AC59:AC76)</f>
        <v>8</v>
      </c>
      <c r="E86" s="155" t="s">
        <v>326</v>
      </c>
      <c r="V86" s="156" t="s">
        <v>327</v>
      </c>
      <c r="W86" s="130" t="s">
        <v>278</v>
      </c>
      <c r="X86" s="158">
        <v>0.81730769230769229</v>
      </c>
      <c r="Y86" s="39" t="s">
        <v>279</v>
      </c>
      <c r="Z86" s="39"/>
      <c r="AA86" s="155" t="s">
        <v>328</v>
      </c>
      <c r="AB86" s="155"/>
      <c r="AC86" s="39"/>
    </row>
    <row r="87" spans="1:29" x14ac:dyDescent="0.2">
      <c r="E87" s="155"/>
      <c r="V87" s="156" t="s">
        <v>327</v>
      </c>
      <c r="W87" s="130" t="s">
        <v>280</v>
      </c>
      <c r="X87" s="159">
        <v>0.8165137614678899</v>
      </c>
      <c r="Y87" s="39" t="s">
        <v>279</v>
      </c>
      <c r="Z87" s="39"/>
      <c r="AA87" s="39" t="s">
        <v>328</v>
      </c>
      <c r="AB87" s="39"/>
      <c r="AC87" s="39"/>
    </row>
    <row r="88" spans="1:29" x14ac:dyDescent="0.2">
      <c r="V88" s="156" t="s">
        <v>327</v>
      </c>
      <c r="W88" s="130">
        <v>0</v>
      </c>
      <c r="X88" s="159" t="e">
        <v>#DIV/0!</v>
      </c>
      <c r="Y88" s="39" t="s">
        <v>279</v>
      </c>
    </row>
    <row r="89" spans="1:29" x14ac:dyDescent="0.2">
      <c r="V89" s="160" t="s">
        <v>327</v>
      </c>
      <c r="W89" s="161">
        <v>0</v>
      </c>
      <c r="X89" s="162" t="e">
        <v>#DIV/0!</v>
      </c>
      <c r="Y89" s="39" t="s">
        <v>279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77" priority="5" stopIfTrue="1" operator="equal">
      <formula>$Y$79</formula>
    </cfRule>
  </conditionalFormatting>
  <conditionalFormatting sqref="AA59:AB74 AA77:AB77">
    <cfRule type="cellIs" dxfId="76" priority="6" stopIfTrue="1" operator="equal">
      <formula>$AA$79</formula>
    </cfRule>
  </conditionalFormatting>
  <conditionalFormatting sqref="Y75:Z75">
    <cfRule type="cellIs" dxfId="75" priority="3" stopIfTrue="1" operator="equal">
      <formula>$Y$79</formula>
    </cfRule>
  </conditionalFormatting>
  <conditionalFormatting sqref="AA75:AB75">
    <cfRule type="cellIs" dxfId="74" priority="4" stopIfTrue="1" operator="equal">
      <formula>$AA$79</formula>
    </cfRule>
  </conditionalFormatting>
  <conditionalFormatting sqref="Y76:Z76">
    <cfRule type="cellIs" dxfId="73" priority="1" stopIfTrue="1" operator="equal">
      <formula>$Y$79</formula>
    </cfRule>
  </conditionalFormatting>
  <conditionalFormatting sqref="AA76:AB76">
    <cfRule type="cellIs" dxfId="72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24"/>
    <col min="2" max="2" width="18.140625" style="24" customWidth="1"/>
    <col min="3" max="18" width="5.28515625" style="24" customWidth="1"/>
    <col min="19" max="19" width="18" style="24" customWidth="1"/>
    <col min="20" max="21" width="9.140625" style="24"/>
    <col min="22" max="22" width="20.5703125" style="24" customWidth="1"/>
    <col min="23" max="24" width="9.28515625" style="24" bestFit="1" customWidth="1"/>
    <col min="25" max="25" width="9.42578125" style="24" bestFit="1" customWidth="1"/>
    <col min="26" max="26" width="9.140625" style="24"/>
    <col min="27" max="27" width="12.140625" style="24" customWidth="1"/>
    <col min="28" max="28" width="9.140625" style="24"/>
    <col min="29" max="29" width="9.28515625" style="24" bestFit="1" customWidth="1"/>
    <col min="30" max="16384" width="9.140625" style="24"/>
  </cols>
  <sheetData>
    <row r="1" spans="1:19" ht="13.5" thickBot="1" x14ac:dyDescent="0.25">
      <c r="A1" s="43" t="s">
        <v>289</v>
      </c>
      <c r="B1" s="44" t="s">
        <v>290</v>
      </c>
      <c r="C1" s="186" t="s">
        <v>246</v>
      </c>
      <c r="D1" s="187"/>
      <c r="E1" s="188"/>
      <c r="F1" s="45">
        <v>3</v>
      </c>
      <c r="G1" s="186" t="s">
        <v>330</v>
      </c>
      <c r="H1" s="187"/>
      <c r="I1" s="188"/>
      <c r="J1" s="45">
        <v>3</v>
      </c>
      <c r="K1" s="186" t="s">
        <v>329</v>
      </c>
      <c r="L1" s="187"/>
      <c r="M1" s="188"/>
      <c r="N1" s="45">
        <v>6</v>
      </c>
      <c r="O1" s="186" t="s">
        <v>245</v>
      </c>
      <c r="P1" s="187"/>
      <c r="Q1" s="188"/>
      <c r="R1" s="45">
        <v>3</v>
      </c>
      <c r="S1" s="46"/>
    </row>
    <row r="2" spans="1:19" ht="13.5" thickBot="1" x14ac:dyDescent="0.25">
      <c r="A2" s="47" t="s">
        <v>291</v>
      </c>
      <c r="B2" s="44" t="s">
        <v>292</v>
      </c>
      <c r="C2" s="48" t="s">
        <v>0</v>
      </c>
      <c r="D2" s="48" t="s">
        <v>1</v>
      </c>
      <c r="E2" s="48" t="s">
        <v>2</v>
      </c>
      <c r="F2" s="48" t="s">
        <v>3</v>
      </c>
      <c r="G2" s="48" t="s">
        <v>0</v>
      </c>
      <c r="H2" s="48" t="s">
        <v>1</v>
      </c>
      <c r="I2" s="48" t="s">
        <v>2</v>
      </c>
      <c r="J2" s="48" t="s">
        <v>3</v>
      </c>
      <c r="K2" s="48" t="s">
        <v>0</v>
      </c>
      <c r="L2" s="48" t="s">
        <v>1</v>
      </c>
      <c r="M2" s="48" t="s">
        <v>2</v>
      </c>
      <c r="N2" s="48" t="s">
        <v>3</v>
      </c>
      <c r="O2" s="48" t="s">
        <v>0</v>
      </c>
      <c r="P2" s="48" t="s">
        <v>1</v>
      </c>
      <c r="Q2" s="48" t="s">
        <v>2</v>
      </c>
      <c r="R2" s="48" t="s">
        <v>3</v>
      </c>
      <c r="S2" s="49"/>
    </row>
    <row r="3" spans="1:19" x14ac:dyDescent="0.2">
      <c r="A3" s="50" t="s">
        <v>359</v>
      </c>
      <c r="B3" s="51" t="s">
        <v>20</v>
      </c>
      <c r="C3" s="52">
        <v>2</v>
      </c>
      <c r="D3" s="53">
        <v>1</v>
      </c>
      <c r="E3" s="53">
        <v>0</v>
      </c>
      <c r="F3" s="54">
        <v>0</v>
      </c>
      <c r="G3" s="52">
        <v>5</v>
      </c>
      <c r="H3" s="53">
        <v>1</v>
      </c>
      <c r="I3" s="53">
        <v>1</v>
      </c>
      <c r="J3" s="54">
        <v>1</v>
      </c>
      <c r="K3" s="52"/>
      <c r="L3" s="53"/>
      <c r="M3" s="53"/>
      <c r="N3" s="54"/>
      <c r="O3" s="52">
        <v>4</v>
      </c>
      <c r="P3" s="53">
        <v>0</v>
      </c>
      <c r="Q3" s="53">
        <v>1</v>
      </c>
      <c r="R3" s="54">
        <v>2</v>
      </c>
      <c r="S3" s="55"/>
    </row>
    <row r="4" spans="1:19" x14ac:dyDescent="0.2">
      <c r="A4" s="50" t="s">
        <v>332</v>
      </c>
      <c r="B4" s="51" t="s">
        <v>51</v>
      </c>
      <c r="C4" s="52">
        <v>5</v>
      </c>
      <c r="D4" s="53">
        <v>3</v>
      </c>
      <c r="E4" s="53">
        <v>0</v>
      </c>
      <c r="F4" s="54">
        <v>1</v>
      </c>
      <c r="G4" s="52">
        <v>3</v>
      </c>
      <c r="H4" s="53">
        <v>2</v>
      </c>
      <c r="I4" s="53">
        <v>0</v>
      </c>
      <c r="J4" s="54">
        <v>4</v>
      </c>
      <c r="K4" s="52">
        <v>5</v>
      </c>
      <c r="L4" s="53">
        <v>1</v>
      </c>
      <c r="M4" s="53">
        <v>0</v>
      </c>
      <c r="N4" s="54">
        <v>10</v>
      </c>
      <c r="O4" s="52">
        <v>5</v>
      </c>
      <c r="P4" s="53">
        <v>4</v>
      </c>
      <c r="Q4" s="53">
        <v>1</v>
      </c>
      <c r="R4" s="54">
        <v>9</v>
      </c>
      <c r="S4" s="55"/>
    </row>
    <row r="5" spans="1:19" x14ac:dyDescent="0.2">
      <c r="A5" s="50" t="s">
        <v>298</v>
      </c>
      <c r="B5" s="51" t="s">
        <v>158</v>
      </c>
      <c r="C5" s="52">
        <v>3</v>
      </c>
      <c r="D5" s="53">
        <v>0</v>
      </c>
      <c r="E5" s="53">
        <v>0</v>
      </c>
      <c r="F5" s="54">
        <v>1</v>
      </c>
      <c r="G5" s="52">
        <v>5</v>
      </c>
      <c r="H5" s="53">
        <v>3</v>
      </c>
      <c r="I5" s="53">
        <v>1</v>
      </c>
      <c r="J5" s="54">
        <v>0</v>
      </c>
      <c r="K5" s="52">
        <v>4</v>
      </c>
      <c r="L5" s="53">
        <v>0</v>
      </c>
      <c r="M5" s="53">
        <v>2</v>
      </c>
      <c r="N5" s="54">
        <v>0</v>
      </c>
      <c r="O5" s="52">
        <v>1</v>
      </c>
      <c r="P5" s="53">
        <v>0</v>
      </c>
      <c r="Q5" s="53">
        <v>0</v>
      </c>
      <c r="R5" s="54">
        <v>2</v>
      </c>
      <c r="S5" s="55"/>
    </row>
    <row r="6" spans="1:19" x14ac:dyDescent="0.2">
      <c r="A6" s="50" t="s">
        <v>345</v>
      </c>
      <c r="B6" s="51" t="s">
        <v>23</v>
      </c>
      <c r="C6" s="52">
        <v>0</v>
      </c>
      <c r="D6" s="53">
        <v>0</v>
      </c>
      <c r="E6" s="53">
        <v>0</v>
      </c>
      <c r="F6" s="54">
        <v>1</v>
      </c>
      <c r="G6" s="52"/>
      <c r="H6" s="53"/>
      <c r="I6" s="53"/>
      <c r="J6" s="54"/>
      <c r="K6" s="52"/>
      <c r="L6" s="53"/>
      <c r="M6" s="53"/>
      <c r="N6" s="54"/>
      <c r="O6" s="52">
        <v>5</v>
      </c>
      <c r="P6" s="53">
        <v>2</v>
      </c>
      <c r="Q6" s="53">
        <v>1</v>
      </c>
      <c r="R6" s="54">
        <v>1</v>
      </c>
      <c r="S6" s="55" t="s">
        <v>297</v>
      </c>
    </row>
    <row r="7" spans="1:19" x14ac:dyDescent="0.2">
      <c r="A7" s="50" t="s">
        <v>338</v>
      </c>
      <c r="B7" s="51" t="s">
        <v>106</v>
      </c>
      <c r="C7" s="52">
        <v>4</v>
      </c>
      <c r="D7" s="53">
        <v>4</v>
      </c>
      <c r="E7" s="53">
        <v>0</v>
      </c>
      <c r="F7" s="54">
        <v>0</v>
      </c>
      <c r="G7" s="52">
        <v>5</v>
      </c>
      <c r="H7" s="53">
        <v>2</v>
      </c>
      <c r="I7" s="53">
        <v>2</v>
      </c>
      <c r="J7" s="54">
        <v>2</v>
      </c>
      <c r="K7" s="52">
        <v>5</v>
      </c>
      <c r="L7" s="53">
        <v>2</v>
      </c>
      <c r="M7" s="53">
        <v>1</v>
      </c>
      <c r="N7" s="54">
        <v>1</v>
      </c>
      <c r="O7" s="52">
        <v>3</v>
      </c>
      <c r="P7" s="53">
        <v>1</v>
      </c>
      <c r="Q7" s="53">
        <v>0</v>
      </c>
      <c r="R7" s="54">
        <v>0</v>
      </c>
      <c r="S7" s="55"/>
    </row>
    <row r="8" spans="1:19" x14ac:dyDescent="0.2">
      <c r="A8" s="50" t="s">
        <v>299</v>
      </c>
      <c r="B8" s="51" t="s">
        <v>22</v>
      </c>
      <c r="C8" s="52">
        <v>4</v>
      </c>
      <c r="D8" s="53">
        <v>2</v>
      </c>
      <c r="E8" s="53">
        <v>1</v>
      </c>
      <c r="F8" s="54">
        <v>0</v>
      </c>
      <c r="G8" s="52"/>
      <c r="H8" s="53"/>
      <c r="I8" s="53"/>
      <c r="J8" s="54"/>
      <c r="K8" s="52">
        <v>4</v>
      </c>
      <c r="L8" s="53">
        <v>2</v>
      </c>
      <c r="M8" s="53">
        <v>1</v>
      </c>
      <c r="N8" s="54">
        <v>2</v>
      </c>
      <c r="O8" s="52"/>
      <c r="P8" s="53"/>
      <c r="Q8" s="53"/>
      <c r="R8" s="54"/>
      <c r="S8" s="55"/>
    </row>
    <row r="9" spans="1:19" x14ac:dyDescent="0.2">
      <c r="A9" s="50" t="s">
        <v>302</v>
      </c>
      <c r="B9" s="51" t="s">
        <v>134</v>
      </c>
      <c r="C9" s="52">
        <v>1</v>
      </c>
      <c r="D9" s="53">
        <v>0</v>
      </c>
      <c r="E9" s="53">
        <v>0</v>
      </c>
      <c r="F9" s="54">
        <v>0</v>
      </c>
      <c r="G9" s="52">
        <v>2</v>
      </c>
      <c r="H9" s="53">
        <v>0</v>
      </c>
      <c r="I9" s="53">
        <v>1</v>
      </c>
      <c r="J9" s="54">
        <v>0</v>
      </c>
      <c r="K9" s="52"/>
      <c r="L9" s="53"/>
      <c r="M9" s="53"/>
      <c r="N9" s="54"/>
      <c r="O9" s="52">
        <v>2</v>
      </c>
      <c r="P9" s="53">
        <v>0</v>
      </c>
      <c r="Q9" s="53">
        <v>0</v>
      </c>
      <c r="R9" s="54">
        <v>0</v>
      </c>
      <c r="S9" s="55"/>
    </row>
    <row r="10" spans="1:19" x14ac:dyDescent="0.2">
      <c r="A10" s="50" t="s">
        <v>334</v>
      </c>
      <c r="B10" s="51" t="s">
        <v>176</v>
      </c>
      <c r="C10" s="52">
        <v>4</v>
      </c>
      <c r="D10" s="53">
        <v>2</v>
      </c>
      <c r="E10" s="53">
        <v>0</v>
      </c>
      <c r="F10" s="54">
        <v>1</v>
      </c>
      <c r="G10" s="52">
        <v>5</v>
      </c>
      <c r="H10" s="53">
        <v>4</v>
      </c>
      <c r="I10" s="53">
        <v>0</v>
      </c>
      <c r="J10" s="54">
        <v>0</v>
      </c>
      <c r="K10" s="52">
        <v>4</v>
      </c>
      <c r="L10" s="53">
        <v>1</v>
      </c>
      <c r="M10" s="53">
        <v>2</v>
      </c>
      <c r="N10" s="54">
        <v>0</v>
      </c>
      <c r="O10" s="52">
        <v>2</v>
      </c>
      <c r="P10" s="53">
        <v>1</v>
      </c>
      <c r="Q10" s="53">
        <v>0</v>
      </c>
      <c r="R10" s="54">
        <v>0</v>
      </c>
      <c r="S10" s="55"/>
    </row>
    <row r="11" spans="1:19" x14ac:dyDescent="0.2">
      <c r="A11" s="50" t="s">
        <v>301</v>
      </c>
      <c r="B11" s="51" t="s">
        <v>175</v>
      </c>
      <c r="C11" s="52">
        <v>3</v>
      </c>
      <c r="D11" s="53">
        <v>2</v>
      </c>
      <c r="E11" s="53">
        <v>0</v>
      </c>
      <c r="F11" s="54">
        <v>0</v>
      </c>
      <c r="G11" s="52">
        <v>5</v>
      </c>
      <c r="H11" s="53">
        <v>0</v>
      </c>
      <c r="I11" s="53">
        <v>3</v>
      </c>
      <c r="J11" s="54">
        <v>3</v>
      </c>
      <c r="K11" s="52">
        <v>4</v>
      </c>
      <c r="L11" s="53">
        <v>2</v>
      </c>
      <c r="M11" s="53">
        <v>2</v>
      </c>
      <c r="N11" s="54">
        <v>1</v>
      </c>
      <c r="O11" s="52">
        <v>3</v>
      </c>
      <c r="P11" s="53">
        <v>0</v>
      </c>
      <c r="Q11" s="53">
        <v>1</v>
      </c>
      <c r="R11" s="54">
        <v>0</v>
      </c>
      <c r="S11" s="55"/>
    </row>
    <row r="12" spans="1:19" x14ac:dyDescent="0.2">
      <c r="A12" s="50" t="s">
        <v>303</v>
      </c>
      <c r="B12" s="51" t="s">
        <v>24</v>
      </c>
      <c r="C12" s="52"/>
      <c r="D12" s="53"/>
      <c r="E12" s="53"/>
      <c r="F12" s="54"/>
      <c r="G12" s="52">
        <v>0</v>
      </c>
      <c r="H12" s="53">
        <v>0</v>
      </c>
      <c r="I12" s="53">
        <v>0</v>
      </c>
      <c r="J12" s="54">
        <v>1</v>
      </c>
      <c r="K12" s="52">
        <v>0</v>
      </c>
      <c r="L12" s="53">
        <v>0</v>
      </c>
      <c r="M12" s="53">
        <v>0</v>
      </c>
      <c r="N12" s="54">
        <v>1</v>
      </c>
      <c r="O12" s="52">
        <v>2</v>
      </c>
      <c r="P12" s="53">
        <v>1</v>
      </c>
      <c r="Q12" s="53">
        <v>0</v>
      </c>
      <c r="R12" s="54">
        <v>1</v>
      </c>
      <c r="S12" s="55"/>
    </row>
    <row r="13" spans="1:19" x14ac:dyDescent="0.2">
      <c r="A13" s="50"/>
      <c r="B13" s="51"/>
      <c r="C13" s="52"/>
      <c r="D13" s="53"/>
      <c r="E13" s="53"/>
      <c r="F13" s="54"/>
      <c r="G13" s="52"/>
      <c r="H13" s="53"/>
      <c r="I13" s="53"/>
      <c r="J13" s="54"/>
      <c r="K13" s="52"/>
      <c r="L13" s="53"/>
      <c r="M13" s="53"/>
      <c r="N13" s="54"/>
      <c r="O13" s="52"/>
      <c r="P13" s="53"/>
      <c r="Q13" s="53"/>
      <c r="R13" s="54"/>
      <c r="S13" s="55"/>
    </row>
    <row r="14" spans="1:19" x14ac:dyDescent="0.2">
      <c r="A14" s="50"/>
      <c r="B14" s="51"/>
      <c r="C14" s="52"/>
      <c r="D14" s="53"/>
      <c r="E14" s="53"/>
      <c r="F14" s="54"/>
      <c r="G14" s="52"/>
      <c r="H14" s="53"/>
      <c r="I14" s="53"/>
      <c r="J14" s="54"/>
      <c r="K14" s="52"/>
      <c r="L14" s="53"/>
      <c r="M14" s="53"/>
      <c r="N14" s="54"/>
      <c r="O14" s="52"/>
      <c r="P14" s="53"/>
      <c r="Q14" s="53"/>
      <c r="R14" s="54"/>
      <c r="S14" s="55"/>
    </row>
    <row r="15" spans="1:19" x14ac:dyDescent="0.2">
      <c r="A15" s="50"/>
      <c r="B15" s="51"/>
      <c r="C15" s="52"/>
      <c r="D15" s="53"/>
      <c r="E15" s="53"/>
      <c r="F15" s="54"/>
      <c r="G15" s="52"/>
      <c r="H15" s="53"/>
      <c r="I15" s="53"/>
      <c r="J15" s="54"/>
      <c r="K15" s="52"/>
      <c r="L15" s="53"/>
      <c r="M15" s="53"/>
      <c r="N15" s="54"/>
      <c r="O15" s="52"/>
      <c r="P15" s="53"/>
      <c r="Q15" s="53"/>
      <c r="R15" s="54"/>
      <c r="S15" s="55"/>
    </row>
    <row r="16" spans="1:19" x14ac:dyDescent="0.2">
      <c r="A16" s="50"/>
      <c r="B16" s="51"/>
      <c r="C16" s="52"/>
      <c r="D16" s="53"/>
      <c r="E16" s="53"/>
      <c r="F16" s="54"/>
      <c r="G16" s="52"/>
      <c r="H16" s="53"/>
      <c r="I16" s="53"/>
      <c r="J16" s="54"/>
      <c r="K16" s="52"/>
      <c r="L16" s="53"/>
      <c r="M16" s="53"/>
      <c r="N16" s="54"/>
      <c r="O16" s="52"/>
      <c r="P16" s="53"/>
      <c r="Q16" s="53"/>
      <c r="R16" s="54"/>
      <c r="S16" s="55" t="s">
        <v>297</v>
      </c>
    </row>
    <row r="17" spans="1:24" x14ac:dyDescent="0.2">
      <c r="A17" s="50"/>
      <c r="B17" s="51"/>
      <c r="C17" s="52"/>
      <c r="D17" s="53"/>
      <c r="E17" s="53"/>
      <c r="F17" s="54"/>
      <c r="G17" s="52"/>
      <c r="H17" s="53"/>
      <c r="I17" s="53"/>
      <c r="J17" s="54"/>
      <c r="K17" s="52"/>
      <c r="L17" s="53"/>
      <c r="M17" s="53"/>
      <c r="N17" s="54"/>
      <c r="O17" s="52"/>
      <c r="P17" s="53"/>
      <c r="Q17" s="53"/>
      <c r="R17" s="54"/>
      <c r="S17" s="55"/>
    </row>
    <row r="18" spans="1:24" x14ac:dyDescent="0.2">
      <c r="A18" s="50"/>
      <c r="B18" s="51"/>
      <c r="C18" s="52"/>
      <c r="D18" s="53"/>
      <c r="E18" s="53"/>
      <c r="F18" s="54"/>
      <c r="G18" s="52"/>
      <c r="H18" s="53"/>
      <c r="I18" s="53"/>
      <c r="J18" s="54"/>
      <c r="K18" s="52"/>
      <c r="L18" s="53"/>
      <c r="M18" s="53"/>
      <c r="N18" s="54"/>
      <c r="O18" s="52"/>
      <c r="P18" s="53"/>
      <c r="Q18" s="53"/>
      <c r="R18" s="54"/>
      <c r="S18" s="55"/>
    </row>
    <row r="19" spans="1:24" x14ac:dyDescent="0.2">
      <c r="A19" s="50"/>
      <c r="B19" s="51"/>
      <c r="C19" s="52"/>
      <c r="D19" s="53"/>
      <c r="E19" s="53"/>
      <c r="F19" s="54"/>
      <c r="G19" s="52"/>
      <c r="H19" s="53"/>
      <c r="I19" s="53"/>
      <c r="J19" s="54"/>
      <c r="K19" s="52"/>
      <c r="L19" s="53"/>
      <c r="M19" s="53"/>
      <c r="N19" s="54"/>
      <c r="O19" s="52"/>
      <c r="P19" s="53"/>
      <c r="Q19" s="53"/>
      <c r="R19" s="54"/>
      <c r="S19" s="55"/>
    </row>
    <row r="20" spans="1:24" x14ac:dyDescent="0.2">
      <c r="A20" s="50"/>
      <c r="B20" s="51"/>
      <c r="C20" s="52"/>
      <c r="D20" s="53"/>
      <c r="E20" s="53"/>
      <c r="F20" s="54"/>
      <c r="G20" s="52"/>
      <c r="H20" s="53"/>
      <c r="I20" s="53"/>
      <c r="J20" s="54"/>
      <c r="K20" s="52"/>
      <c r="L20" s="53"/>
      <c r="M20" s="53"/>
      <c r="N20" s="54"/>
      <c r="O20" s="52"/>
      <c r="P20" s="53"/>
      <c r="Q20" s="53"/>
      <c r="R20" s="54"/>
      <c r="S20" s="55"/>
    </row>
    <row r="21" spans="1:24" ht="13.5" thickBot="1" x14ac:dyDescent="0.25">
      <c r="A21" s="50"/>
      <c r="B21" s="56"/>
      <c r="C21" s="57"/>
      <c r="D21" s="58"/>
      <c r="E21" s="58"/>
      <c r="F21" s="59"/>
      <c r="G21" s="57"/>
      <c r="H21" s="58"/>
      <c r="I21" s="58"/>
      <c r="J21" s="59"/>
      <c r="K21" s="57"/>
      <c r="L21" s="58"/>
      <c r="M21" s="58"/>
      <c r="N21" s="59"/>
      <c r="O21" s="57"/>
      <c r="P21" s="58"/>
      <c r="Q21" s="58"/>
      <c r="R21" s="59"/>
      <c r="S21" s="55"/>
    </row>
    <row r="22" spans="1:24" x14ac:dyDescent="0.2">
      <c r="A22" s="1" t="s">
        <v>4</v>
      </c>
      <c r="B22" s="60" t="s">
        <v>264</v>
      </c>
      <c r="C22" s="61">
        <v>26</v>
      </c>
      <c r="D22" s="62">
        <v>14</v>
      </c>
      <c r="E22" s="62">
        <v>1</v>
      </c>
      <c r="F22" s="63">
        <v>4</v>
      </c>
      <c r="G22" s="61">
        <v>30</v>
      </c>
      <c r="H22" s="62">
        <v>12</v>
      </c>
      <c r="I22" s="62">
        <v>8</v>
      </c>
      <c r="J22" s="63">
        <v>11</v>
      </c>
      <c r="K22" s="61">
        <v>26</v>
      </c>
      <c r="L22" s="62">
        <v>8</v>
      </c>
      <c r="M22" s="62">
        <v>8</v>
      </c>
      <c r="N22" s="63">
        <v>15</v>
      </c>
      <c r="O22" s="61">
        <v>27</v>
      </c>
      <c r="P22" s="62">
        <v>9</v>
      </c>
      <c r="Q22" s="62">
        <v>4</v>
      </c>
      <c r="R22" s="63">
        <v>15</v>
      </c>
      <c r="S22" s="64"/>
    </row>
    <row r="23" spans="1:24" x14ac:dyDescent="0.2">
      <c r="A23" s="1"/>
      <c r="B23" s="65"/>
      <c r="C23" s="66"/>
      <c r="D23" s="67"/>
      <c r="E23" s="67"/>
      <c r="F23" s="68"/>
      <c r="G23" s="66"/>
      <c r="H23" s="67"/>
      <c r="I23" s="67"/>
      <c r="J23" s="68"/>
      <c r="K23" s="66"/>
      <c r="L23" s="67"/>
      <c r="M23" s="67"/>
      <c r="N23" s="68"/>
      <c r="O23" s="66"/>
      <c r="P23" s="67"/>
      <c r="Q23" s="67"/>
      <c r="R23" s="68"/>
      <c r="S23" s="64"/>
    </row>
    <row r="24" spans="1:24" x14ac:dyDescent="0.2">
      <c r="A24" s="1"/>
      <c r="B24" s="65"/>
      <c r="C24" s="66"/>
      <c r="D24" s="67"/>
      <c r="E24" s="67"/>
      <c r="F24" s="68"/>
      <c r="G24" s="66"/>
      <c r="H24" s="67"/>
      <c r="I24" s="67"/>
      <c r="J24" s="68"/>
      <c r="K24" s="66"/>
      <c r="L24" s="67"/>
      <c r="M24" s="67"/>
      <c r="N24" s="68"/>
      <c r="O24" s="66"/>
      <c r="P24" s="67"/>
      <c r="Q24" s="67"/>
      <c r="R24" s="68"/>
      <c r="S24" s="64"/>
    </row>
    <row r="25" spans="1:24" ht="13.5" thickBot="1" x14ac:dyDescent="0.25">
      <c r="A25" s="1"/>
      <c r="B25" s="65"/>
      <c r="C25" s="66"/>
      <c r="D25" s="67"/>
      <c r="E25" s="67"/>
      <c r="F25" s="68"/>
      <c r="G25" s="66"/>
      <c r="H25" s="67"/>
      <c r="I25" s="67"/>
      <c r="J25" s="68"/>
      <c r="K25" s="66"/>
      <c r="L25" s="67"/>
      <c r="M25" s="67"/>
      <c r="N25" s="68"/>
      <c r="O25" s="66"/>
      <c r="P25" s="67"/>
      <c r="Q25" s="67"/>
      <c r="R25" s="68"/>
      <c r="S25" s="64"/>
    </row>
    <row r="26" spans="1:24" ht="13.5" thickBot="1" x14ac:dyDescent="0.25">
      <c r="A26" s="1"/>
      <c r="B26" s="69" t="s">
        <v>304</v>
      </c>
      <c r="C26" s="70">
        <f t="shared" ref="C26:R26" si="0">SUM(C3:C20)</f>
        <v>26</v>
      </c>
      <c r="D26" s="70">
        <f t="shared" si="0"/>
        <v>14</v>
      </c>
      <c r="E26" s="70">
        <f t="shared" si="0"/>
        <v>1</v>
      </c>
      <c r="F26" s="70">
        <f t="shared" si="0"/>
        <v>4</v>
      </c>
      <c r="G26" s="70">
        <f t="shared" si="0"/>
        <v>30</v>
      </c>
      <c r="H26" s="70">
        <f t="shared" si="0"/>
        <v>12</v>
      </c>
      <c r="I26" s="70">
        <f t="shared" si="0"/>
        <v>8</v>
      </c>
      <c r="J26" s="70">
        <f t="shared" si="0"/>
        <v>11</v>
      </c>
      <c r="K26" s="70">
        <f t="shared" si="0"/>
        <v>26</v>
      </c>
      <c r="L26" s="70">
        <f t="shared" si="0"/>
        <v>8</v>
      </c>
      <c r="M26" s="70">
        <f t="shared" si="0"/>
        <v>8</v>
      </c>
      <c r="N26" s="70">
        <f t="shared" si="0"/>
        <v>15</v>
      </c>
      <c r="O26" s="70">
        <f t="shared" si="0"/>
        <v>27</v>
      </c>
      <c r="P26" s="70">
        <f t="shared" si="0"/>
        <v>9</v>
      </c>
      <c r="Q26" s="70">
        <f t="shared" si="0"/>
        <v>4</v>
      </c>
      <c r="R26" s="70">
        <f t="shared" si="0"/>
        <v>15</v>
      </c>
      <c r="S26" s="64"/>
    </row>
    <row r="27" spans="1:24" ht="13.5" thickBot="1" x14ac:dyDescent="0.25">
      <c r="A27" s="1"/>
      <c r="B27" s="69" t="s">
        <v>305</v>
      </c>
      <c r="C27" s="71">
        <f>C26</f>
        <v>26</v>
      </c>
      <c r="D27" s="71">
        <f>D26</f>
        <v>14</v>
      </c>
      <c r="E27" s="71">
        <f>E26</f>
        <v>1</v>
      </c>
      <c r="F27" s="71">
        <f>F26</f>
        <v>4</v>
      </c>
      <c r="G27" s="71">
        <f t="shared" ref="G27:R27" si="1">SUM(C27,G26)</f>
        <v>56</v>
      </c>
      <c r="H27" s="71">
        <f t="shared" si="1"/>
        <v>26</v>
      </c>
      <c r="I27" s="71">
        <f t="shared" si="1"/>
        <v>9</v>
      </c>
      <c r="J27" s="71">
        <f t="shared" si="1"/>
        <v>15</v>
      </c>
      <c r="K27" s="71">
        <f t="shared" si="1"/>
        <v>82</v>
      </c>
      <c r="L27" s="71">
        <f t="shared" si="1"/>
        <v>34</v>
      </c>
      <c r="M27" s="71">
        <f t="shared" si="1"/>
        <v>17</v>
      </c>
      <c r="N27" s="71">
        <f t="shared" si="1"/>
        <v>30</v>
      </c>
      <c r="O27" s="72">
        <f t="shared" si="1"/>
        <v>109</v>
      </c>
      <c r="P27" s="71">
        <f t="shared" si="1"/>
        <v>43</v>
      </c>
      <c r="Q27" s="71">
        <f t="shared" si="1"/>
        <v>21</v>
      </c>
      <c r="R27" s="73">
        <f t="shared" si="1"/>
        <v>45</v>
      </c>
      <c r="S27" s="64"/>
    </row>
    <row r="28" spans="1:24" ht="13.5" thickBot="1" x14ac:dyDescent="0.25">
      <c r="A28" s="74"/>
      <c r="B28" s="75" t="s">
        <v>306</v>
      </c>
      <c r="C28" s="76"/>
      <c r="D28" s="77"/>
      <c r="E28" s="77">
        <v>0</v>
      </c>
      <c r="F28" s="77"/>
      <c r="G28" s="76"/>
      <c r="H28" s="77"/>
      <c r="I28" s="77">
        <v>0</v>
      </c>
      <c r="J28" s="77"/>
      <c r="K28" s="76"/>
      <c r="L28" s="77"/>
      <c r="M28" s="77">
        <v>0</v>
      </c>
      <c r="N28" s="77"/>
      <c r="O28" s="76"/>
      <c r="P28" s="77"/>
      <c r="Q28" s="77">
        <v>0</v>
      </c>
      <c r="R28" s="77"/>
      <c r="S28" s="78"/>
    </row>
    <row r="29" spans="1:24" ht="13.5" customHeight="1" thickBot="1" x14ac:dyDescent="0.3">
      <c r="A29" s="43" t="s">
        <v>289</v>
      </c>
      <c r="B29" s="44" t="s">
        <v>290</v>
      </c>
      <c r="C29" s="186" t="s">
        <v>329</v>
      </c>
      <c r="D29" s="187"/>
      <c r="E29" s="188"/>
      <c r="F29" s="45">
        <v>12</v>
      </c>
      <c r="G29" s="186" t="s">
        <v>247</v>
      </c>
      <c r="H29" s="187"/>
      <c r="I29" s="188"/>
      <c r="J29" s="45">
        <v>5</v>
      </c>
      <c r="K29" s="186" t="s">
        <v>249</v>
      </c>
      <c r="L29" s="187"/>
      <c r="M29" s="188"/>
      <c r="N29" s="45">
        <v>4</v>
      </c>
      <c r="O29" s="186" t="s">
        <v>250</v>
      </c>
      <c r="P29" s="187"/>
      <c r="Q29" s="188"/>
      <c r="R29" s="45">
        <v>11</v>
      </c>
      <c r="S29" s="79"/>
      <c r="U29" s="80"/>
      <c r="V29" s="81"/>
      <c r="W29" s="80"/>
      <c r="X29" s="80"/>
    </row>
    <row r="30" spans="1:24" ht="13.5" thickBot="1" x14ac:dyDescent="0.25">
      <c r="A30" s="47" t="s">
        <v>291</v>
      </c>
      <c r="B30" s="44" t="s">
        <v>292</v>
      </c>
      <c r="C30" s="48" t="s">
        <v>0</v>
      </c>
      <c r="D30" s="48" t="s">
        <v>1</v>
      </c>
      <c r="E30" s="48" t="s">
        <v>2</v>
      </c>
      <c r="F30" s="48" t="s">
        <v>3</v>
      </c>
      <c r="G30" s="48" t="s">
        <v>0</v>
      </c>
      <c r="H30" s="48" t="s">
        <v>1</v>
      </c>
      <c r="I30" s="48" t="s">
        <v>2</v>
      </c>
      <c r="J30" s="48" t="s">
        <v>3</v>
      </c>
      <c r="K30" s="48" t="s">
        <v>0</v>
      </c>
      <c r="L30" s="48" t="s">
        <v>1</v>
      </c>
      <c r="M30" s="48" t="s">
        <v>2</v>
      </c>
      <c r="N30" s="48" t="s">
        <v>3</v>
      </c>
      <c r="O30" s="82" t="s">
        <v>0</v>
      </c>
      <c r="P30" s="48" t="s">
        <v>1</v>
      </c>
      <c r="Q30" s="48" t="s">
        <v>2</v>
      </c>
      <c r="R30" s="83" t="s">
        <v>3</v>
      </c>
      <c r="S30" s="49"/>
      <c r="U30" s="80"/>
      <c r="V30" s="80"/>
      <c r="W30" s="80"/>
      <c r="X30" s="80"/>
    </row>
    <row r="31" spans="1:24" x14ac:dyDescent="0.2">
      <c r="A31" s="50" t="str">
        <f t="shared" ref="A31:B46" si="2">A3</f>
        <v>19</v>
      </c>
      <c r="B31" s="51" t="str">
        <f t="shared" si="2"/>
        <v>Steve Lyles</v>
      </c>
      <c r="C31" s="52"/>
      <c r="D31" s="53"/>
      <c r="E31" s="53"/>
      <c r="F31" s="54"/>
      <c r="G31" s="52">
        <v>5</v>
      </c>
      <c r="H31" s="53">
        <v>2</v>
      </c>
      <c r="I31" s="53">
        <v>1</v>
      </c>
      <c r="J31" s="54">
        <v>0</v>
      </c>
      <c r="K31" s="52">
        <v>2</v>
      </c>
      <c r="L31" s="53">
        <v>0</v>
      </c>
      <c r="M31" s="53">
        <v>0</v>
      </c>
      <c r="N31" s="84">
        <v>0</v>
      </c>
      <c r="O31" s="52"/>
      <c r="P31" s="53"/>
      <c r="Q31" s="53"/>
      <c r="R31" s="84"/>
      <c r="S31" s="55"/>
      <c r="U31" s="2"/>
      <c r="V31" s="85"/>
      <c r="W31" s="2"/>
      <c r="X31" s="80"/>
    </row>
    <row r="32" spans="1:24" ht="12.75" customHeight="1" x14ac:dyDescent="0.2">
      <c r="A32" s="50" t="str">
        <f t="shared" si="2"/>
        <v>16</v>
      </c>
      <c r="B32" s="51" t="str">
        <f t="shared" si="2"/>
        <v>Ethan Johnston</v>
      </c>
      <c r="C32" s="52">
        <v>5</v>
      </c>
      <c r="D32" s="53">
        <v>2</v>
      </c>
      <c r="E32" s="53">
        <v>0</v>
      </c>
      <c r="F32" s="54">
        <v>5</v>
      </c>
      <c r="G32" s="52">
        <v>3</v>
      </c>
      <c r="H32" s="53">
        <v>2</v>
      </c>
      <c r="I32" s="53">
        <v>1</v>
      </c>
      <c r="J32" s="54">
        <v>0</v>
      </c>
      <c r="K32" s="52">
        <v>2</v>
      </c>
      <c r="L32" s="53">
        <v>1</v>
      </c>
      <c r="M32" s="53">
        <v>0</v>
      </c>
      <c r="N32" s="84">
        <v>2</v>
      </c>
      <c r="O32" s="52">
        <v>5</v>
      </c>
      <c r="P32" s="53">
        <v>4</v>
      </c>
      <c r="Q32" s="53">
        <v>1</v>
      </c>
      <c r="R32" s="84">
        <v>3</v>
      </c>
      <c r="S32" s="55"/>
      <c r="U32" s="3"/>
      <c r="V32" s="80"/>
      <c r="W32" s="80"/>
      <c r="X32" s="80"/>
    </row>
    <row r="33" spans="1:24" ht="12.75" customHeight="1" x14ac:dyDescent="0.2">
      <c r="A33" s="50" t="str">
        <f t="shared" si="2"/>
        <v>2</v>
      </c>
      <c r="B33" s="51" t="str">
        <f t="shared" si="2"/>
        <v>Demitris Morrow</v>
      </c>
      <c r="C33" s="52">
        <v>0</v>
      </c>
      <c r="D33" s="53">
        <v>0</v>
      </c>
      <c r="E33" s="53">
        <v>0</v>
      </c>
      <c r="F33" s="54">
        <v>2</v>
      </c>
      <c r="G33" s="52">
        <v>6</v>
      </c>
      <c r="H33" s="53">
        <v>3</v>
      </c>
      <c r="I33" s="53">
        <v>1</v>
      </c>
      <c r="J33" s="54">
        <v>3</v>
      </c>
      <c r="K33" s="52">
        <v>4</v>
      </c>
      <c r="L33" s="53">
        <v>1</v>
      </c>
      <c r="M33" s="53">
        <v>0</v>
      </c>
      <c r="N33" s="84">
        <v>2</v>
      </c>
      <c r="O33" s="52">
        <v>5</v>
      </c>
      <c r="P33" s="53">
        <v>2</v>
      </c>
      <c r="Q33" s="53">
        <v>0</v>
      </c>
      <c r="R33" s="84">
        <v>2</v>
      </c>
      <c r="S33" s="55"/>
      <c r="U33" s="3"/>
      <c r="V33" s="80"/>
      <c r="W33" s="80"/>
      <c r="X33" s="80"/>
    </row>
    <row r="34" spans="1:24" ht="12.75" customHeight="1" x14ac:dyDescent="0.2">
      <c r="A34" s="50" t="str">
        <f t="shared" si="2"/>
        <v>3</v>
      </c>
      <c r="B34" s="51" t="str">
        <f t="shared" si="2"/>
        <v>Rocky Zamora</v>
      </c>
      <c r="C34" s="52">
        <v>2</v>
      </c>
      <c r="D34" s="53">
        <v>1</v>
      </c>
      <c r="E34" s="53">
        <v>0</v>
      </c>
      <c r="F34" s="54">
        <v>1</v>
      </c>
      <c r="G34" s="52">
        <v>0</v>
      </c>
      <c r="H34" s="53">
        <v>0</v>
      </c>
      <c r="I34" s="53">
        <v>0</v>
      </c>
      <c r="J34" s="54">
        <v>1</v>
      </c>
      <c r="K34" s="52">
        <v>2</v>
      </c>
      <c r="L34" s="53">
        <v>0</v>
      </c>
      <c r="M34" s="53">
        <v>0</v>
      </c>
      <c r="N34" s="84">
        <v>0</v>
      </c>
      <c r="O34" s="52">
        <v>0</v>
      </c>
      <c r="P34" s="53">
        <v>0</v>
      </c>
      <c r="Q34" s="53">
        <v>0</v>
      </c>
      <c r="R34" s="84">
        <v>1</v>
      </c>
      <c r="S34" s="55"/>
      <c r="U34" s="3"/>
      <c r="V34" s="80"/>
      <c r="W34" s="86"/>
      <c r="X34" s="80"/>
    </row>
    <row r="35" spans="1:24" ht="12.75" customHeight="1" x14ac:dyDescent="0.2">
      <c r="A35" s="50" t="str">
        <f t="shared" si="2"/>
        <v>40</v>
      </c>
      <c r="B35" s="51" t="str">
        <f t="shared" si="2"/>
        <v>Rich Krussell</v>
      </c>
      <c r="C35" s="52">
        <v>4</v>
      </c>
      <c r="D35" s="53">
        <v>1</v>
      </c>
      <c r="E35" s="53">
        <v>0</v>
      </c>
      <c r="F35" s="54">
        <v>0</v>
      </c>
      <c r="G35" s="52">
        <v>6</v>
      </c>
      <c r="H35" s="53">
        <v>2</v>
      </c>
      <c r="I35" s="53">
        <v>2</v>
      </c>
      <c r="J35" s="54">
        <v>2</v>
      </c>
      <c r="K35" s="52">
        <v>2</v>
      </c>
      <c r="L35" s="53">
        <v>0</v>
      </c>
      <c r="M35" s="53">
        <v>0</v>
      </c>
      <c r="N35" s="84">
        <v>0</v>
      </c>
      <c r="O35" s="52"/>
      <c r="P35" s="53"/>
      <c r="Q35" s="53"/>
      <c r="R35" s="84"/>
      <c r="S35" s="55"/>
      <c r="U35" s="3"/>
      <c r="V35" s="80"/>
      <c r="W35" s="86"/>
      <c r="X35" s="80"/>
    </row>
    <row r="36" spans="1:24" ht="12.75" customHeight="1" x14ac:dyDescent="0.2">
      <c r="A36" s="50" t="str">
        <f t="shared" si="2"/>
        <v>11</v>
      </c>
      <c r="B36" s="51" t="str">
        <f t="shared" si="2"/>
        <v>John Parker</v>
      </c>
      <c r="C36" s="52">
        <v>2</v>
      </c>
      <c r="D36" s="53">
        <v>0</v>
      </c>
      <c r="E36" s="53">
        <v>1</v>
      </c>
      <c r="F36" s="54">
        <v>2</v>
      </c>
      <c r="G36" s="52">
        <v>3</v>
      </c>
      <c r="H36" s="53">
        <v>3</v>
      </c>
      <c r="I36" s="53">
        <v>0</v>
      </c>
      <c r="J36" s="54">
        <v>2</v>
      </c>
      <c r="K36" s="52">
        <v>4</v>
      </c>
      <c r="L36" s="53">
        <v>1</v>
      </c>
      <c r="M36" s="53">
        <v>2</v>
      </c>
      <c r="N36" s="84">
        <v>0</v>
      </c>
      <c r="O36" s="52">
        <v>5</v>
      </c>
      <c r="P36" s="53">
        <v>2</v>
      </c>
      <c r="Q36" s="53">
        <v>0</v>
      </c>
      <c r="R36" s="84">
        <v>1</v>
      </c>
      <c r="S36" s="55" t="s">
        <v>297</v>
      </c>
      <c r="U36" s="3"/>
      <c r="V36" s="80"/>
      <c r="W36" s="86"/>
      <c r="X36" s="80"/>
    </row>
    <row r="37" spans="1:24" ht="12.75" customHeight="1" x14ac:dyDescent="0.2">
      <c r="A37" s="50" t="str">
        <f t="shared" si="2"/>
        <v>7</v>
      </c>
      <c r="B37" s="51" t="str">
        <f t="shared" si="2"/>
        <v>Frank Oldham</v>
      </c>
      <c r="C37" s="52"/>
      <c r="D37" s="53"/>
      <c r="E37" s="53"/>
      <c r="F37" s="54"/>
      <c r="G37" s="52">
        <v>3</v>
      </c>
      <c r="H37" s="53">
        <v>0</v>
      </c>
      <c r="I37" s="53">
        <v>1</v>
      </c>
      <c r="J37" s="54">
        <v>0</v>
      </c>
      <c r="K37" s="52"/>
      <c r="L37" s="53"/>
      <c r="M37" s="53"/>
      <c r="N37" s="84"/>
      <c r="O37" s="52"/>
      <c r="P37" s="53"/>
      <c r="Q37" s="53"/>
      <c r="R37" s="84"/>
      <c r="S37" s="55"/>
      <c r="U37" s="3"/>
      <c r="V37" s="80"/>
      <c r="W37" s="86"/>
      <c r="X37" s="80"/>
    </row>
    <row r="38" spans="1:24" ht="12.75" customHeight="1" x14ac:dyDescent="0.2">
      <c r="A38" s="50" t="str">
        <f t="shared" si="2"/>
        <v>6</v>
      </c>
      <c r="B38" s="51" t="str">
        <f t="shared" si="2"/>
        <v>Chad Sumner</v>
      </c>
      <c r="C38" s="52">
        <v>4</v>
      </c>
      <c r="D38" s="53">
        <v>1</v>
      </c>
      <c r="E38" s="53">
        <v>1</v>
      </c>
      <c r="F38" s="54">
        <v>0</v>
      </c>
      <c r="G38" s="52">
        <v>6</v>
      </c>
      <c r="H38" s="53">
        <v>3</v>
      </c>
      <c r="I38" s="53">
        <v>1</v>
      </c>
      <c r="J38" s="54">
        <v>0</v>
      </c>
      <c r="K38" s="52"/>
      <c r="L38" s="53"/>
      <c r="M38" s="53"/>
      <c r="N38" s="84"/>
      <c r="O38" s="87">
        <v>5</v>
      </c>
      <c r="P38" s="53">
        <v>4</v>
      </c>
      <c r="Q38" s="53">
        <v>0</v>
      </c>
      <c r="R38" s="88">
        <v>0</v>
      </c>
      <c r="S38" s="55"/>
      <c r="U38" s="3"/>
      <c r="V38" s="80"/>
      <c r="W38" s="86"/>
      <c r="X38" s="80"/>
    </row>
    <row r="39" spans="1:24" ht="12.75" customHeight="1" x14ac:dyDescent="0.2">
      <c r="A39" s="50" t="str">
        <f t="shared" si="2"/>
        <v>4</v>
      </c>
      <c r="B39" s="51" t="str">
        <f t="shared" si="2"/>
        <v>Brett Sanders</v>
      </c>
      <c r="C39" s="52">
        <v>4</v>
      </c>
      <c r="D39" s="53">
        <v>1</v>
      </c>
      <c r="E39" s="53">
        <v>0</v>
      </c>
      <c r="F39" s="54">
        <v>2</v>
      </c>
      <c r="G39" s="52">
        <v>3</v>
      </c>
      <c r="H39" s="53">
        <v>2</v>
      </c>
      <c r="I39" s="53">
        <v>1</v>
      </c>
      <c r="J39" s="54">
        <v>1</v>
      </c>
      <c r="K39" s="52">
        <v>4</v>
      </c>
      <c r="L39" s="53">
        <v>2</v>
      </c>
      <c r="M39" s="53">
        <v>0</v>
      </c>
      <c r="N39" s="84">
        <v>3</v>
      </c>
      <c r="O39" s="87">
        <v>5</v>
      </c>
      <c r="P39" s="53">
        <v>2</v>
      </c>
      <c r="Q39" s="53">
        <v>1</v>
      </c>
      <c r="R39" s="89">
        <v>6</v>
      </c>
      <c r="S39" s="55"/>
      <c r="U39" s="3"/>
      <c r="V39" s="80"/>
      <c r="W39" s="86"/>
      <c r="X39" s="80"/>
    </row>
    <row r="40" spans="1:24" ht="12.75" customHeight="1" x14ac:dyDescent="0.2">
      <c r="A40" s="50" t="str">
        <f t="shared" si="2"/>
        <v>5</v>
      </c>
      <c r="B40" s="51" t="str">
        <f t="shared" si="2"/>
        <v>Doug Biggins</v>
      </c>
      <c r="C40" s="52">
        <v>4</v>
      </c>
      <c r="D40" s="53">
        <v>1</v>
      </c>
      <c r="E40" s="53">
        <v>1</v>
      </c>
      <c r="F40" s="54">
        <v>2</v>
      </c>
      <c r="G40" s="52"/>
      <c r="H40" s="53"/>
      <c r="I40" s="53"/>
      <c r="J40" s="54"/>
      <c r="K40" s="52">
        <v>4</v>
      </c>
      <c r="L40" s="53">
        <v>1</v>
      </c>
      <c r="M40" s="53">
        <v>1</v>
      </c>
      <c r="N40" s="84">
        <v>2</v>
      </c>
      <c r="O40" s="87">
        <v>5</v>
      </c>
      <c r="P40" s="53">
        <v>1</v>
      </c>
      <c r="Q40" s="53">
        <v>1</v>
      </c>
      <c r="R40" s="89">
        <v>0</v>
      </c>
      <c r="S40" s="55"/>
      <c r="U40" s="3"/>
      <c r="V40" s="80"/>
      <c r="W40" s="86"/>
      <c r="X40" s="80"/>
    </row>
    <row r="41" spans="1:24" ht="12.75" customHeight="1" x14ac:dyDescent="0.2">
      <c r="A41" s="50">
        <f t="shared" si="2"/>
        <v>0</v>
      </c>
      <c r="B41" s="51">
        <f t="shared" si="2"/>
        <v>0</v>
      </c>
      <c r="C41" s="52"/>
      <c r="D41" s="53"/>
      <c r="E41" s="53"/>
      <c r="F41" s="54"/>
      <c r="G41" s="52"/>
      <c r="H41" s="53"/>
      <c r="I41" s="53"/>
      <c r="J41" s="54"/>
      <c r="K41" s="52"/>
      <c r="L41" s="53"/>
      <c r="M41" s="53"/>
      <c r="N41" s="84"/>
      <c r="O41" s="87"/>
      <c r="P41" s="53"/>
      <c r="Q41" s="53"/>
      <c r="R41" s="89"/>
      <c r="S41" s="55"/>
      <c r="U41" s="3"/>
      <c r="V41" s="80"/>
      <c r="W41" s="86"/>
      <c r="X41" s="80"/>
    </row>
    <row r="42" spans="1:24" x14ac:dyDescent="0.2">
      <c r="A42" s="50">
        <f t="shared" si="2"/>
        <v>0</v>
      </c>
      <c r="B42" s="51">
        <f t="shared" si="2"/>
        <v>0</v>
      </c>
      <c r="C42" s="52"/>
      <c r="D42" s="53"/>
      <c r="E42" s="53"/>
      <c r="F42" s="54"/>
      <c r="G42" s="52"/>
      <c r="H42" s="53"/>
      <c r="I42" s="53"/>
      <c r="J42" s="54"/>
      <c r="K42" s="52"/>
      <c r="L42" s="53"/>
      <c r="M42" s="53"/>
      <c r="N42" s="84"/>
      <c r="O42" s="87"/>
      <c r="P42" s="53"/>
      <c r="Q42" s="53"/>
      <c r="R42" s="89"/>
      <c r="S42" s="55"/>
      <c r="U42" s="3"/>
      <c r="V42" s="80"/>
      <c r="W42" s="80"/>
      <c r="X42" s="80"/>
    </row>
    <row r="43" spans="1:24" x14ac:dyDescent="0.2">
      <c r="A43" s="50">
        <f t="shared" si="2"/>
        <v>0</v>
      </c>
      <c r="B43" s="51">
        <f t="shared" si="2"/>
        <v>0</v>
      </c>
      <c r="C43" s="52"/>
      <c r="D43" s="53"/>
      <c r="E43" s="53"/>
      <c r="F43" s="54"/>
      <c r="G43" s="52"/>
      <c r="H43" s="53"/>
      <c r="I43" s="53"/>
      <c r="J43" s="54"/>
      <c r="K43" s="52"/>
      <c r="L43" s="53"/>
      <c r="M43" s="53"/>
      <c r="N43" s="84"/>
      <c r="O43" s="87"/>
      <c r="P43" s="53"/>
      <c r="Q43" s="53"/>
      <c r="R43" s="89"/>
      <c r="S43" s="55"/>
      <c r="U43" s="3"/>
      <c r="V43" s="80"/>
      <c r="W43" s="80"/>
      <c r="X43" s="80"/>
    </row>
    <row r="44" spans="1:24" x14ac:dyDescent="0.2">
      <c r="A44" s="50">
        <f t="shared" si="2"/>
        <v>0</v>
      </c>
      <c r="B44" s="51">
        <f t="shared" si="2"/>
        <v>0</v>
      </c>
      <c r="C44" s="52"/>
      <c r="D44" s="53"/>
      <c r="E44" s="53"/>
      <c r="F44" s="54"/>
      <c r="G44" s="52"/>
      <c r="H44" s="53"/>
      <c r="I44" s="53"/>
      <c r="J44" s="54"/>
      <c r="K44" s="52"/>
      <c r="L44" s="53"/>
      <c r="M44" s="53"/>
      <c r="N44" s="84"/>
      <c r="O44" s="87"/>
      <c r="P44" s="53"/>
      <c r="Q44" s="53"/>
      <c r="R44" s="89"/>
      <c r="S44" s="55" t="s">
        <v>297</v>
      </c>
      <c r="U44" s="3"/>
      <c r="V44" s="80"/>
      <c r="W44" s="80"/>
      <c r="X44" s="80"/>
    </row>
    <row r="45" spans="1:24" x14ac:dyDescent="0.2">
      <c r="A45" s="50">
        <f t="shared" si="2"/>
        <v>0</v>
      </c>
      <c r="B45" s="90">
        <f t="shared" si="2"/>
        <v>0</v>
      </c>
      <c r="C45" s="52"/>
      <c r="D45" s="53"/>
      <c r="E45" s="53"/>
      <c r="F45" s="54"/>
      <c r="G45" s="52"/>
      <c r="H45" s="53"/>
      <c r="I45" s="53"/>
      <c r="J45" s="54"/>
      <c r="K45" s="52"/>
      <c r="L45" s="53"/>
      <c r="M45" s="53"/>
      <c r="N45" s="54"/>
      <c r="O45" s="87"/>
      <c r="P45" s="53"/>
      <c r="Q45" s="53"/>
      <c r="R45" s="54"/>
      <c r="S45" s="55"/>
      <c r="U45" s="3"/>
      <c r="V45" s="80"/>
      <c r="W45" s="80"/>
      <c r="X45" s="80"/>
    </row>
    <row r="46" spans="1:24" x14ac:dyDescent="0.2">
      <c r="A46" s="50">
        <f t="shared" si="2"/>
        <v>0</v>
      </c>
      <c r="B46" s="51">
        <f t="shared" si="2"/>
        <v>0</v>
      </c>
      <c r="C46" s="52"/>
      <c r="D46" s="53"/>
      <c r="E46" s="53"/>
      <c r="F46" s="54"/>
      <c r="G46" s="52"/>
      <c r="H46" s="53"/>
      <c r="I46" s="53"/>
      <c r="J46" s="54"/>
      <c r="K46" s="52"/>
      <c r="L46" s="53"/>
      <c r="M46" s="53"/>
      <c r="N46" s="54"/>
      <c r="O46" s="87"/>
      <c r="P46" s="53"/>
      <c r="Q46" s="53"/>
      <c r="R46" s="54"/>
      <c r="S46" s="55"/>
      <c r="U46" s="3"/>
      <c r="V46" s="80"/>
      <c r="W46" s="80"/>
      <c r="X46" s="80"/>
    </row>
    <row r="47" spans="1:24" x14ac:dyDescent="0.2">
      <c r="A47" s="50">
        <f t="shared" ref="A47:B48" si="3">A19</f>
        <v>0</v>
      </c>
      <c r="B47" s="51">
        <f t="shared" si="3"/>
        <v>0</v>
      </c>
      <c r="C47" s="52"/>
      <c r="D47" s="53"/>
      <c r="E47" s="53"/>
      <c r="F47" s="54"/>
      <c r="G47" s="52"/>
      <c r="H47" s="53"/>
      <c r="I47" s="53"/>
      <c r="J47" s="54"/>
      <c r="K47" s="52"/>
      <c r="L47" s="53"/>
      <c r="M47" s="53"/>
      <c r="N47" s="54"/>
      <c r="O47" s="87"/>
      <c r="P47" s="53"/>
      <c r="Q47" s="53"/>
      <c r="R47" s="54"/>
      <c r="S47" s="55"/>
      <c r="U47" s="3"/>
      <c r="V47" s="80"/>
      <c r="W47" s="80"/>
      <c r="X47" s="80"/>
    </row>
    <row r="48" spans="1:24" x14ac:dyDescent="0.2">
      <c r="A48" s="50">
        <f t="shared" si="3"/>
        <v>0</v>
      </c>
      <c r="B48" s="51">
        <f t="shared" si="3"/>
        <v>0</v>
      </c>
      <c r="C48" s="52"/>
      <c r="D48" s="53"/>
      <c r="E48" s="53"/>
      <c r="F48" s="54"/>
      <c r="G48" s="52"/>
      <c r="H48" s="53"/>
      <c r="I48" s="53"/>
      <c r="J48" s="54"/>
      <c r="K48" s="52"/>
      <c r="L48" s="53"/>
      <c r="M48" s="53"/>
      <c r="N48" s="54"/>
      <c r="O48" s="87"/>
      <c r="P48" s="53"/>
      <c r="Q48" s="53"/>
      <c r="R48" s="54"/>
      <c r="S48" s="55"/>
      <c r="U48" s="3"/>
      <c r="V48" s="80"/>
      <c r="W48" s="80"/>
      <c r="X48" s="80"/>
    </row>
    <row r="49" spans="1:30" ht="13.5" thickBot="1" x14ac:dyDescent="0.25">
      <c r="A49" s="50"/>
      <c r="B49" s="56"/>
      <c r="C49" s="57"/>
      <c r="D49" s="58"/>
      <c r="E49" s="58"/>
      <c r="F49" s="59"/>
      <c r="G49" s="57"/>
      <c r="H49" s="58"/>
      <c r="I49" s="58"/>
      <c r="J49" s="59"/>
      <c r="K49" s="57"/>
      <c r="L49" s="58"/>
      <c r="M49" s="58"/>
      <c r="N49" s="59"/>
      <c r="O49" s="91"/>
      <c r="P49" s="58"/>
      <c r="Q49" s="58"/>
      <c r="R49" s="92"/>
      <c r="S49" s="55"/>
      <c r="U49" s="3"/>
      <c r="V49" s="80"/>
      <c r="W49" s="80"/>
      <c r="X49" s="80"/>
    </row>
    <row r="50" spans="1:30" x14ac:dyDescent="0.2">
      <c r="A50" s="1" t="s">
        <v>4</v>
      </c>
      <c r="B50" s="93" t="str">
        <f>B22</f>
        <v>Jon Walker</v>
      </c>
      <c r="C50" s="61">
        <v>25</v>
      </c>
      <c r="D50" s="62">
        <v>7</v>
      </c>
      <c r="E50" s="62">
        <v>3</v>
      </c>
      <c r="F50" s="63">
        <v>14</v>
      </c>
      <c r="G50" s="61">
        <v>35</v>
      </c>
      <c r="H50" s="62">
        <v>17</v>
      </c>
      <c r="I50" s="62">
        <v>8</v>
      </c>
      <c r="J50" s="63">
        <v>9</v>
      </c>
      <c r="K50" s="61">
        <v>24</v>
      </c>
      <c r="L50" s="62">
        <v>6</v>
      </c>
      <c r="M50" s="62">
        <v>3</v>
      </c>
      <c r="N50" s="63">
        <v>9</v>
      </c>
      <c r="O50" s="61">
        <v>30</v>
      </c>
      <c r="P50" s="62">
        <v>15</v>
      </c>
      <c r="Q50" s="62">
        <v>3</v>
      </c>
      <c r="R50" s="94">
        <v>13</v>
      </c>
      <c r="S50" s="64"/>
      <c r="U50" s="80"/>
      <c r="V50" s="80"/>
      <c r="W50" s="80"/>
      <c r="X50" s="80"/>
    </row>
    <row r="51" spans="1:30" x14ac:dyDescent="0.2">
      <c r="A51" s="1"/>
      <c r="B51" s="95">
        <f>B23</f>
        <v>0</v>
      </c>
      <c r="C51" s="66"/>
      <c r="D51" s="67"/>
      <c r="E51" s="67"/>
      <c r="F51" s="68"/>
      <c r="G51" s="66"/>
      <c r="H51" s="67"/>
      <c r="I51" s="67"/>
      <c r="J51" s="68"/>
      <c r="K51" s="66"/>
      <c r="L51" s="67"/>
      <c r="M51" s="67"/>
      <c r="N51" s="68"/>
      <c r="O51" s="66"/>
      <c r="P51" s="67"/>
      <c r="Q51" s="67"/>
      <c r="R51" s="68"/>
      <c r="S51" s="64"/>
      <c r="U51" s="80"/>
      <c r="V51" s="80"/>
      <c r="W51" s="80"/>
      <c r="X51" s="80"/>
    </row>
    <row r="52" spans="1:30" x14ac:dyDescent="0.2">
      <c r="A52" s="1"/>
      <c r="B52" s="95">
        <f>B24</f>
        <v>0</v>
      </c>
      <c r="C52" s="66"/>
      <c r="D52" s="67"/>
      <c r="E52" s="67"/>
      <c r="F52" s="68"/>
      <c r="G52" s="66"/>
      <c r="H52" s="67"/>
      <c r="I52" s="67"/>
      <c r="J52" s="68"/>
      <c r="K52" s="66"/>
      <c r="L52" s="67"/>
      <c r="M52" s="67"/>
      <c r="N52" s="68"/>
      <c r="O52" s="66"/>
      <c r="P52" s="67"/>
      <c r="Q52" s="67"/>
      <c r="R52" s="68"/>
      <c r="S52" s="64"/>
      <c r="U52" s="80"/>
      <c r="V52" s="80"/>
      <c r="W52" s="80"/>
      <c r="X52" s="80"/>
    </row>
    <row r="53" spans="1:30" ht="13.5" thickBot="1" x14ac:dyDescent="0.25">
      <c r="A53" s="1"/>
      <c r="B53" s="95">
        <f>B25</f>
        <v>0</v>
      </c>
      <c r="C53" s="66"/>
      <c r="D53" s="67"/>
      <c r="E53" s="67"/>
      <c r="F53" s="68"/>
      <c r="G53" s="66"/>
      <c r="H53" s="67"/>
      <c r="I53" s="67"/>
      <c r="J53" s="68"/>
      <c r="K53" s="66"/>
      <c r="L53" s="67"/>
      <c r="M53" s="67"/>
      <c r="N53" s="68"/>
      <c r="O53" s="66"/>
      <c r="P53" s="67"/>
      <c r="Q53" s="67"/>
      <c r="R53" s="68"/>
      <c r="S53" s="64"/>
      <c r="U53" s="80"/>
      <c r="V53" s="80"/>
      <c r="W53" s="80"/>
      <c r="X53" s="80"/>
    </row>
    <row r="54" spans="1:30" ht="13.5" thickBot="1" x14ac:dyDescent="0.25">
      <c r="A54" s="1"/>
      <c r="B54" s="69" t="s">
        <v>304</v>
      </c>
      <c r="C54" s="70">
        <f t="shared" ref="C54:R54" si="4">SUM(C31:C48)</f>
        <v>25</v>
      </c>
      <c r="D54" s="70">
        <f t="shared" si="4"/>
        <v>7</v>
      </c>
      <c r="E54" s="70">
        <f t="shared" si="4"/>
        <v>3</v>
      </c>
      <c r="F54" s="70">
        <f t="shared" si="4"/>
        <v>14</v>
      </c>
      <c r="G54" s="70">
        <f t="shared" si="4"/>
        <v>35</v>
      </c>
      <c r="H54" s="70">
        <f t="shared" si="4"/>
        <v>17</v>
      </c>
      <c r="I54" s="70">
        <f t="shared" si="4"/>
        <v>8</v>
      </c>
      <c r="J54" s="70">
        <f t="shared" si="4"/>
        <v>9</v>
      </c>
      <c r="K54" s="70">
        <f t="shared" si="4"/>
        <v>24</v>
      </c>
      <c r="L54" s="70">
        <f t="shared" si="4"/>
        <v>6</v>
      </c>
      <c r="M54" s="70">
        <f t="shared" si="4"/>
        <v>3</v>
      </c>
      <c r="N54" s="70">
        <f t="shared" si="4"/>
        <v>9</v>
      </c>
      <c r="O54" s="70">
        <f t="shared" si="4"/>
        <v>30</v>
      </c>
      <c r="P54" s="70">
        <f t="shared" si="4"/>
        <v>15</v>
      </c>
      <c r="Q54" s="70">
        <f t="shared" si="4"/>
        <v>3</v>
      </c>
      <c r="R54" s="70">
        <f t="shared" si="4"/>
        <v>13</v>
      </c>
      <c r="S54" s="64"/>
      <c r="U54" s="80"/>
      <c r="V54" s="80"/>
      <c r="W54" s="80"/>
      <c r="X54" s="80"/>
    </row>
    <row r="55" spans="1:30" ht="13.5" thickBot="1" x14ac:dyDescent="0.25">
      <c r="A55" s="1"/>
      <c r="B55" s="69" t="s">
        <v>305</v>
      </c>
      <c r="C55" s="71">
        <f>SUM(O27,C54)</f>
        <v>134</v>
      </c>
      <c r="D55" s="71">
        <f>SUM(P27,D54)</f>
        <v>50</v>
      </c>
      <c r="E55" s="71">
        <f>SUM(Q27,E54)</f>
        <v>24</v>
      </c>
      <c r="F55" s="71">
        <f>SUM(R27,F54)</f>
        <v>59</v>
      </c>
      <c r="G55" s="71">
        <f t="shared" ref="G55:R55" si="5">SUM(C55,G54)</f>
        <v>169</v>
      </c>
      <c r="H55" s="71">
        <f t="shared" si="5"/>
        <v>67</v>
      </c>
      <c r="I55" s="71">
        <f t="shared" si="5"/>
        <v>32</v>
      </c>
      <c r="J55" s="71">
        <f t="shared" si="5"/>
        <v>68</v>
      </c>
      <c r="K55" s="71">
        <f t="shared" si="5"/>
        <v>193</v>
      </c>
      <c r="L55" s="71">
        <f t="shared" si="5"/>
        <v>73</v>
      </c>
      <c r="M55" s="71">
        <f t="shared" si="5"/>
        <v>35</v>
      </c>
      <c r="N55" s="71">
        <f t="shared" si="5"/>
        <v>77</v>
      </c>
      <c r="O55" s="72">
        <f t="shared" si="5"/>
        <v>223</v>
      </c>
      <c r="P55" s="71">
        <f t="shared" si="5"/>
        <v>88</v>
      </c>
      <c r="Q55" s="71">
        <f t="shared" si="5"/>
        <v>38</v>
      </c>
      <c r="R55" s="73">
        <f t="shared" si="5"/>
        <v>90</v>
      </c>
      <c r="S55" s="96"/>
      <c r="U55" s="80"/>
      <c r="V55" s="80"/>
      <c r="W55" s="80"/>
      <c r="X55" s="80"/>
    </row>
    <row r="56" spans="1:30" ht="13.5" thickBot="1" x14ac:dyDescent="0.25">
      <c r="A56" s="74"/>
      <c r="B56" s="75" t="s">
        <v>306</v>
      </c>
      <c r="C56" s="76"/>
      <c r="D56" s="77"/>
      <c r="E56" s="77"/>
      <c r="F56" s="77"/>
      <c r="G56" s="76"/>
      <c r="H56" s="77"/>
      <c r="I56" s="77"/>
      <c r="J56" s="77"/>
      <c r="K56" s="76"/>
      <c r="L56" s="77"/>
      <c r="M56" s="77"/>
      <c r="N56" s="77"/>
      <c r="O56" s="76"/>
      <c r="P56" s="77"/>
      <c r="Q56" s="77"/>
      <c r="R56" s="97"/>
      <c r="S56" s="98"/>
      <c r="V56" s="99" t="s">
        <v>307</v>
      </c>
    </row>
    <row r="57" spans="1:30" ht="13.5" thickBot="1" x14ac:dyDescent="0.25">
      <c r="A57" s="43" t="s">
        <v>289</v>
      </c>
      <c r="B57" s="69" t="s">
        <v>290</v>
      </c>
      <c r="C57" s="186" t="s">
        <v>329</v>
      </c>
      <c r="D57" s="187"/>
      <c r="E57" s="188"/>
      <c r="F57" s="100">
        <v>5</v>
      </c>
      <c r="G57" s="186" t="s">
        <v>254</v>
      </c>
      <c r="H57" s="187"/>
      <c r="I57" s="188"/>
      <c r="J57" s="100">
        <v>8</v>
      </c>
      <c r="K57" s="186"/>
      <c r="L57" s="187"/>
      <c r="M57" s="189"/>
      <c r="N57" s="101"/>
      <c r="O57" s="102" t="s">
        <v>308</v>
      </c>
      <c r="P57" s="103"/>
      <c r="Q57" s="45"/>
      <c r="R57" s="104">
        <f>SUM(F1,J1,N1,R1,F29,J29,N29,R29,F57,J57,N57)</f>
        <v>60</v>
      </c>
      <c r="S57" s="105" t="s">
        <v>309</v>
      </c>
    </row>
    <row r="58" spans="1:30" ht="13.5" thickBot="1" x14ac:dyDescent="0.25">
      <c r="A58" s="47" t="s">
        <v>291</v>
      </c>
      <c r="B58" s="44" t="s">
        <v>292</v>
      </c>
      <c r="C58" s="48" t="s">
        <v>0</v>
      </c>
      <c r="D58" s="48" t="s">
        <v>1</v>
      </c>
      <c r="E58" s="48" t="s">
        <v>2</v>
      </c>
      <c r="F58" s="48" t="s">
        <v>3</v>
      </c>
      <c r="G58" s="48" t="s">
        <v>0</v>
      </c>
      <c r="H58" s="48" t="s">
        <v>1</v>
      </c>
      <c r="I58" s="48" t="s">
        <v>2</v>
      </c>
      <c r="J58" s="48" t="s">
        <v>3</v>
      </c>
      <c r="K58" s="48" t="s">
        <v>0</v>
      </c>
      <c r="L58" s="48" t="s">
        <v>310</v>
      </c>
      <c r="M58" s="48" t="s">
        <v>2</v>
      </c>
      <c r="N58" s="48" t="s">
        <v>3</v>
      </c>
      <c r="O58" s="43" t="s">
        <v>0</v>
      </c>
      <c r="P58" s="43" t="s">
        <v>1</v>
      </c>
      <c r="Q58" s="43" t="s">
        <v>2</v>
      </c>
      <c r="R58" s="43" t="s">
        <v>3</v>
      </c>
      <c r="S58" s="106" t="s">
        <v>311</v>
      </c>
      <c r="U58" s="2" t="s">
        <v>312</v>
      </c>
      <c r="V58" s="67" t="s">
        <v>313</v>
      </c>
      <c r="W58" s="107" t="s">
        <v>3</v>
      </c>
      <c r="X58" s="107" t="s">
        <v>314</v>
      </c>
      <c r="Y58" s="107" t="s">
        <v>315</v>
      </c>
      <c r="Z58" s="107" t="s">
        <v>316</v>
      </c>
      <c r="AA58" s="107" t="s">
        <v>372</v>
      </c>
      <c r="AB58" s="107" t="s">
        <v>316</v>
      </c>
      <c r="AC58" s="107" t="s">
        <v>317</v>
      </c>
      <c r="AD58" s="108" t="s">
        <v>318</v>
      </c>
    </row>
    <row r="59" spans="1:30" ht="13.5" thickTop="1" x14ac:dyDescent="0.2">
      <c r="A59" s="50" t="str">
        <f t="shared" ref="A59:A76" si="6">A3</f>
        <v>19</v>
      </c>
      <c r="B59" s="51" t="str">
        <f t="shared" ref="B59:B76" si="7">B31</f>
        <v>Steve Lyles</v>
      </c>
      <c r="C59" s="52"/>
      <c r="D59" s="53"/>
      <c r="E59" s="53"/>
      <c r="F59" s="54"/>
      <c r="G59" s="52"/>
      <c r="H59" s="53"/>
      <c r="I59" s="53"/>
      <c r="J59" s="54"/>
      <c r="K59" s="52"/>
      <c r="L59" s="53"/>
      <c r="M59" s="53"/>
      <c r="N59" s="54"/>
      <c r="O59" s="109">
        <f>SUM(C3,G3,K3,O3,C31,G31,K31,O31,C59,G59,K59)</f>
        <v>18</v>
      </c>
      <c r="P59" s="110">
        <f>SUM(D3,H3,L3,P3,D31,H31,L31,P31,D59,H59,L59)</f>
        <v>4</v>
      </c>
      <c r="Q59" s="110">
        <f>SUM(E3,I3,M3,Q3,E31,I31,M31,Q31,E59,I59,M59)</f>
        <v>3</v>
      </c>
      <c r="R59" s="111">
        <f>SUM(F3,J3,N3,R3,F31,J31,N31,R31,F59,J59,N59)</f>
        <v>3</v>
      </c>
      <c r="S59" s="112">
        <f>IF(O59=0,0,AVERAGE(P59/O59))</f>
        <v>0.22222222222222221</v>
      </c>
      <c r="U59" s="3" t="s">
        <v>359</v>
      </c>
      <c r="V59" s="51" t="s">
        <v>20</v>
      </c>
      <c r="W59" s="113">
        <v>3</v>
      </c>
      <c r="X59" s="113">
        <v>3</v>
      </c>
      <c r="Y59" s="114">
        <v>0.22222222222222221</v>
      </c>
      <c r="Z59" s="114" t="s">
        <v>265</v>
      </c>
      <c r="AA59" s="114">
        <v>0.6</v>
      </c>
      <c r="AB59" s="114" t="s">
        <v>260</v>
      </c>
      <c r="AC59" s="113">
        <v>5</v>
      </c>
      <c r="AD59" s="115">
        <v>0.2</v>
      </c>
    </row>
    <row r="60" spans="1:30" x14ac:dyDescent="0.2">
      <c r="A60" s="50" t="str">
        <f t="shared" si="6"/>
        <v>16</v>
      </c>
      <c r="B60" s="51" t="str">
        <f t="shared" si="7"/>
        <v>Ethan Johnston</v>
      </c>
      <c r="C60" s="52">
        <v>6</v>
      </c>
      <c r="D60" s="53">
        <v>2</v>
      </c>
      <c r="E60" s="53">
        <v>2</v>
      </c>
      <c r="F60" s="54">
        <v>8</v>
      </c>
      <c r="G60" s="52">
        <v>4</v>
      </c>
      <c r="H60" s="53">
        <v>2</v>
      </c>
      <c r="I60" s="53">
        <v>0</v>
      </c>
      <c r="J60" s="54">
        <v>5</v>
      </c>
      <c r="K60" s="52"/>
      <c r="L60" s="53"/>
      <c r="M60" s="53"/>
      <c r="N60" s="54"/>
      <c r="O60" s="66">
        <f t="shared" ref="O60:R75" si="8">SUM(C4,G4,K4,O4,C32,G32,K32,O32,C60,G60,K60)</f>
        <v>43</v>
      </c>
      <c r="P60" s="67">
        <f t="shared" si="8"/>
        <v>23</v>
      </c>
      <c r="Q60" s="67">
        <f t="shared" si="8"/>
        <v>5</v>
      </c>
      <c r="R60" s="68">
        <f t="shared" si="8"/>
        <v>47</v>
      </c>
      <c r="S60" s="116">
        <f t="shared" ref="S60:S76" si="9">IF(O60=0,0,AVERAGE(P60/O60))</f>
        <v>0.53488372093023251</v>
      </c>
      <c r="U60" s="3" t="s">
        <v>332</v>
      </c>
      <c r="V60" s="51" t="s">
        <v>51</v>
      </c>
      <c r="W60" s="113">
        <v>47</v>
      </c>
      <c r="X60" s="113">
        <v>47</v>
      </c>
      <c r="Y60" s="114">
        <v>0.53488372093023251</v>
      </c>
      <c r="Z60" s="114" t="s">
        <v>260</v>
      </c>
      <c r="AA60" s="114">
        <v>4.7</v>
      </c>
      <c r="AB60" s="114" t="s">
        <v>260</v>
      </c>
      <c r="AC60" s="113">
        <v>10</v>
      </c>
      <c r="AD60" s="115">
        <v>0.53488372093023251</v>
      </c>
    </row>
    <row r="61" spans="1:30" x14ac:dyDescent="0.2">
      <c r="A61" s="50" t="str">
        <f t="shared" si="6"/>
        <v>2</v>
      </c>
      <c r="B61" s="51" t="str">
        <f t="shared" si="7"/>
        <v>Demitris Morrow</v>
      </c>
      <c r="C61" s="52">
        <v>5</v>
      </c>
      <c r="D61" s="53">
        <v>0</v>
      </c>
      <c r="E61" s="53">
        <v>2</v>
      </c>
      <c r="F61" s="54">
        <v>1</v>
      </c>
      <c r="G61" s="52">
        <v>4</v>
      </c>
      <c r="H61" s="53">
        <v>1</v>
      </c>
      <c r="I61" s="53">
        <v>1</v>
      </c>
      <c r="J61" s="54">
        <v>0</v>
      </c>
      <c r="K61" s="52"/>
      <c r="L61" s="53"/>
      <c r="M61" s="53"/>
      <c r="N61" s="54"/>
      <c r="O61" s="66">
        <f t="shared" si="8"/>
        <v>37</v>
      </c>
      <c r="P61" s="67">
        <f t="shared" si="8"/>
        <v>10</v>
      </c>
      <c r="Q61" s="67">
        <f t="shared" si="8"/>
        <v>7</v>
      </c>
      <c r="R61" s="68">
        <f t="shared" si="8"/>
        <v>13</v>
      </c>
      <c r="S61" s="116">
        <f t="shared" si="9"/>
        <v>0.27027027027027029</v>
      </c>
      <c r="U61" s="3" t="s">
        <v>298</v>
      </c>
      <c r="V61" s="51" t="s">
        <v>158</v>
      </c>
      <c r="W61" s="113">
        <v>13</v>
      </c>
      <c r="X61" s="113">
        <v>13</v>
      </c>
      <c r="Y61" s="114">
        <v>0.27027027027027029</v>
      </c>
      <c r="Z61" s="114" t="s">
        <v>260</v>
      </c>
      <c r="AA61" s="114">
        <v>1.3</v>
      </c>
      <c r="AB61" s="114" t="s">
        <v>260</v>
      </c>
      <c r="AC61" s="113">
        <v>10</v>
      </c>
      <c r="AD61" s="115">
        <v>0.27027027027027029</v>
      </c>
    </row>
    <row r="62" spans="1:30" x14ac:dyDescent="0.2">
      <c r="A62" s="50" t="str">
        <f t="shared" si="6"/>
        <v>3</v>
      </c>
      <c r="B62" s="51" t="str">
        <f t="shared" si="7"/>
        <v>Rocky Zamora</v>
      </c>
      <c r="C62" s="52">
        <v>0</v>
      </c>
      <c r="D62" s="53">
        <v>0</v>
      </c>
      <c r="E62" s="53">
        <v>0</v>
      </c>
      <c r="F62" s="54">
        <v>0</v>
      </c>
      <c r="G62" s="52">
        <v>0</v>
      </c>
      <c r="H62" s="53">
        <v>0</v>
      </c>
      <c r="I62" s="53">
        <v>0</v>
      </c>
      <c r="J62" s="54">
        <v>1</v>
      </c>
      <c r="K62" s="52"/>
      <c r="L62" s="53"/>
      <c r="M62" s="53"/>
      <c r="N62" s="54"/>
      <c r="O62" s="66">
        <f t="shared" si="8"/>
        <v>9</v>
      </c>
      <c r="P62" s="67">
        <f t="shared" si="8"/>
        <v>3</v>
      </c>
      <c r="Q62" s="67">
        <f t="shared" si="8"/>
        <v>1</v>
      </c>
      <c r="R62" s="68">
        <f t="shared" si="8"/>
        <v>6</v>
      </c>
      <c r="S62" s="116">
        <f t="shared" si="9"/>
        <v>0.33333333333333331</v>
      </c>
      <c r="U62" s="3" t="s">
        <v>345</v>
      </c>
      <c r="V62" s="51" t="s">
        <v>23</v>
      </c>
      <c r="W62" s="113">
        <v>6</v>
      </c>
      <c r="X62" s="113">
        <v>6</v>
      </c>
      <c r="Y62" s="114">
        <v>0.33333333333333331</v>
      </c>
      <c r="Z62" s="114" t="s">
        <v>265</v>
      </c>
      <c r="AA62" s="114">
        <v>0.75</v>
      </c>
      <c r="AB62" s="114" t="s">
        <v>260</v>
      </c>
      <c r="AC62" s="113">
        <v>8</v>
      </c>
      <c r="AD62" s="115">
        <v>0.15</v>
      </c>
    </row>
    <row r="63" spans="1:30" x14ac:dyDescent="0.2">
      <c r="A63" s="50" t="str">
        <f t="shared" si="6"/>
        <v>40</v>
      </c>
      <c r="B63" s="51" t="str">
        <f t="shared" si="7"/>
        <v>Rich Krussell</v>
      </c>
      <c r="C63" s="52">
        <v>5</v>
      </c>
      <c r="D63" s="53">
        <v>4</v>
      </c>
      <c r="E63" s="53">
        <v>0</v>
      </c>
      <c r="F63" s="54">
        <v>1</v>
      </c>
      <c r="G63" s="52">
        <v>4</v>
      </c>
      <c r="H63" s="53">
        <v>1</v>
      </c>
      <c r="I63" s="53">
        <v>1</v>
      </c>
      <c r="J63" s="54">
        <v>0</v>
      </c>
      <c r="K63" s="52"/>
      <c r="L63" s="53"/>
      <c r="M63" s="53"/>
      <c r="N63" s="54"/>
      <c r="O63" s="66">
        <f t="shared" si="8"/>
        <v>38</v>
      </c>
      <c r="P63" s="67">
        <f t="shared" si="8"/>
        <v>17</v>
      </c>
      <c r="Q63" s="67">
        <f t="shared" si="8"/>
        <v>6</v>
      </c>
      <c r="R63" s="68">
        <f t="shared" si="8"/>
        <v>6</v>
      </c>
      <c r="S63" s="116">
        <f t="shared" si="9"/>
        <v>0.44736842105263158</v>
      </c>
      <c r="U63" s="3" t="s">
        <v>338</v>
      </c>
      <c r="V63" s="51" t="s">
        <v>106</v>
      </c>
      <c r="W63" s="113">
        <v>6</v>
      </c>
      <c r="X63" s="113">
        <v>6</v>
      </c>
      <c r="Y63" s="114">
        <v>0.44736842105263158</v>
      </c>
      <c r="Z63" s="114" t="s">
        <v>260</v>
      </c>
      <c r="AA63" s="114">
        <v>0.66666666666666663</v>
      </c>
      <c r="AB63" s="114" t="s">
        <v>260</v>
      </c>
      <c r="AC63" s="113">
        <v>9</v>
      </c>
      <c r="AD63" s="115">
        <v>0.44736842105263158</v>
      </c>
    </row>
    <row r="64" spans="1:30" x14ac:dyDescent="0.2">
      <c r="A64" s="50" t="str">
        <f t="shared" si="6"/>
        <v>11</v>
      </c>
      <c r="B64" s="51" t="str">
        <f t="shared" si="7"/>
        <v>John Parker</v>
      </c>
      <c r="C64" s="52">
        <v>2</v>
      </c>
      <c r="D64" s="53">
        <v>1</v>
      </c>
      <c r="E64" s="53">
        <v>0</v>
      </c>
      <c r="F64" s="54">
        <v>2</v>
      </c>
      <c r="G64" s="52"/>
      <c r="H64" s="53"/>
      <c r="I64" s="53"/>
      <c r="J64" s="54"/>
      <c r="K64" s="52"/>
      <c r="L64" s="53"/>
      <c r="M64" s="53"/>
      <c r="N64" s="54"/>
      <c r="O64" s="66">
        <f t="shared" si="8"/>
        <v>24</v>
      </c>
      <c r="P64" s="67">
        <f t="shared" si="8"/>
        <v>11</v>
      </c>
      <c r="Q64" s="67">
        <f t="shared" si="8"/>
        <v>5</v>
      </c>
      <c r="R64" s="68">
        <f t="shared" si="8"/>
        <v>9</v>
      </c>
      <c r="S64" s="116">
        <f t="shared" si="9"/>
        <v>0.45833333333333331</v>
      </c>
      <c r="U64" s="3" t="s">
        <v>299</v>
      </c>
      <c r="V64" s="51" t="s">
        <v>22</v>
      </c>
      <c r="W64" s="113">
        <v>9</v>
      </c>
      <c r="X64" s="113">
        <v>9</v>
      </c>
      <c r="Y64" s="114">
        <v>0.45833333333333331</v>
      </c>
      <c r="Z64" s="114" t="s">
        <v>260</v>
      </c>
      <c r="AA64" s="114">
        <v>1.2857142857142858</v>
      </c>
      <c r="AB64" s="114" t="s">
        <v>260</v>
      </c>
      <c r="AC64" s="113">
        <v>7</v>
      </c>
      <c r="AD64" s="115">
        <v>0.45833333333333331</v>
      </c>
    </row>
    <row r="65" spans="1:30" x14ac:dyDescent="0.2">
      <c r="A65" s="50" t="str">
        <f t="shared" si="6"/>
        <v>7</v>
      </c>
      <c r="B65" s="51" t="str">
        <f t="shared" si="7"/>
        <v>Frank Oldham</v>
      </c>
      <c r="C65" s="52"/>
      <c r="D65" s="53"/>
      <c r="E65" s="53"/>
      <c r="F65" s="54"/>
      <c r="G65" s="52"/>
      <c r="H65" s="53"/>
      <c r="I65" s="53"/>
      <c r="J65" s="54"/>
      <c r="K65" s="52"/>
      <c r="L65" s="53"/>
      <c r="M65" s="53"/>
      <c r="N65" s="54"/>
      <c r="O65" s="66">
        <f t="shared" si="8"/>
        <v>8</v>
      </c>
      <c r="P65" s="67">
        <f t="shared" si="8"/>
        <v>0</v>
      </c>
      <c r="Q65" s="67">
        <f t="shared" si="8"/>
        <v>2</v>
      </c>
      <c r="R65" s="68">
        <f t="shared" si="8"/>
        <v>0</v>
      </c>
      <c r="S65" s="116">
        <f t="shared" si="9"/>
        <v>0</v>
      </c>
      <c r="U65" s="3" t="s">
        <v>302</v>
      </c>
      <c r="V65" s="51" t="s">
        <v>134</v>
      </c>
      <c r="W65" s="113">
        <v>0</v>
      </c>
      <c r="X65" s="113" t="s">
        <v>373</v>
      </c>
      <c r="Y65" s="114">
        <v>0</v>
      </c>
      <c r="Z65" s="114" t="s">
        <v>265</v>
      </c>
      <c r="AA65" s="114">
        <v>0</v>
      </c>
      <c r="AB65" s="114" t="s">
        <v>260</v>
      </c>
      <c r="AC65" s="113">
        <v>4</v>
      </c>
      <c r="AD65" s="115">
        <v>0</v>
      </c>
    </row>
    <row r="66" spans="1:30" x14ac:dyDescent="0.2">
      <c r="A66" s="50" t="str">
        <f t="shared" si="6"/>
        <v>6</v>
      </c>
      <c r="B66" s="51" t="str">
        <f t="shared" si="7"/>
        <v>Chad Sumner</v>
      </c>
      <c r="C66" s="52">
        <v>6</v>
      </c>
      <c r="D66" s="53">
        <v>4</v>
      </c>
      <c r="E66" s="53">
        <v>0</v>
      </c>
      <c r="F66" s="54">
        <v>0</v>
      </c>
      <c r="G66" s="52">
        <v>4</v>
      </c>
      <c r="H66" s="53">
        <v>1</v>
      </c>
      <c r="I66" s="53">
        <v>0</v>
      </c>
      <c r="J66" s="54">
        <v>0</v>
      </c>
      <c r="K66" s="52"/>
      <c r="L66" s="53"/>
      <c r="M66" s="53"/>
      <c r="N66" s="54"/>
      <c r="O66" s="66">
        <f t="shared" si="8"/>
        <v>40</v>
      </c>
      <c r="P66" s="67">
        <f t="shared" si="8"/>
        <v>21</v>
      </c>
      <c r="Q66" s="67">
        <f t="shared" si="8"/>
        <v>4</v>
      </c>
      <c r="R66" s="68">
        <f t="shared" si="8"/>
        <v>1</v>
      </c>
      <c r="S66" s="116">
        <f t="shared" si="9"/>
        <v>0.52500000000000002</v>
      </c>
      <c r="U66" s="3" t="s">
        <v>334</v>
      </c>
      <c r="V66" s="51" t="s">
        <v>176</v>
      </c>
      <c r="W66" s="113">
        <v>1</v>
      </c>
      <c r="X66" s="113">
        <v>1</v>
      </c>
      <c r="Y66" s="114">
        <v>0.52500000000000002</v>
      </c>
      <c r="Z66" s="114" t="s">
        <v>260</v>
      </c>
      <c r="AA66" s="114">
        <v>0.1111111111111111</v>
      </c>
      <c r="AB66" s="114" t="s">
        <v>260</v>
      </c>
      <c r="AC66" s="113">
        <v>9</v>
      </c>
      <c r="AD66" s="115">
        <v>0.52500000000000002</v>
      </c>
    </row>
    <row r="67" spans="1:30" x14ac:dyDescent="0.2">
      <c r="A67" s="50" t="str">
        <f t="shared" si="6"/>
        <v>4</v>
      </c>
      <c r="B67" s="51" t="str">
        <f t="shared" si="7"/>
        <v>Brett Sanders</v>
      </c>
      <c r="C67" s="52">
        <v>6</v>
      </c>
      <c r="D67" s="53">
        <v>3</v>
      </c>
      <c r="E67" s="53">
        <v>0</v>
      </c>
      <c r="F67" s="54">
        <v>1</v>
      </c>
      <c r="G67" s="52">
        <v>4</v>
      </c>
      <c r="H67" s="53">
        <v>1</v>
      </c>
      <c r="I67" s="53">
        <v>0</v>
      </c>
      <c r="J67" s="54">
        <v>2</v>
      </c>
      <c r="K67" s="52"/>
      <c r="L67" s="53"/>
      <c r="M67" s="53"/>
      <c r="N67" s="54"/>
      <c r="O67" s="66">
        <f t="shared" si="8"/>
        <v>41</v>
      </c>
      <c r="P67" s="67">
        <f t="shared" si="8"/>
        <v>15</v>
      </c>
      <c r="Q67" s="67">
        <f t="shared" si="8"/>
        <v>8</v>
      </c>
      <c r="R67" s="68">
        <f t="shared" si="8"/>
        <v>19</v>
      </c>
      <c r="S67" s="116">
        <f t="shared" si="9"/>
        <v>0.36585365853658536</v>
      </c>
      <c r="U67" s="3" t="s">
        <v>301</v>
      </c>
      <c r="V67" s="51" t="s">
        <v>175</v>
      </c>
      <c r="W67" s="113">
        <v>19</v>
      </c>
      <c r="X67" s="113">
        <v>19</v>
      </c>
      <c r="Y67" s="114">
        <v>0.36585365853658536</v>
      </c>
      <c r="Z67" s="114" t="s">
        <v>260</v>
      </c>
      <c r="AA67" s="114">
        <v>1.9</v>
      </c>
      <c r="AB67" s="114" t="s">
        <v>260</v>
      </c>
      <c r="AC67" s="113">
        <v>10</v>
      </c>
      <c r="AD67" s="115">
        <v>0.36585365853658536</v>
      </c>
    </row>
    <row r="68" spans="1:30" x14ac:dyDescent="0.2">
      <c r="A68" s="50" t="str">
        <f t="shared" si="6"/>
        <v>5</v>
      </c>
      <c r="B68" s="51" t="str">
        <f t="shared" si="7"/>
        <v>Doug Biggins</v>
      </c>
      <c r="C68" s="52">
        <v>4</v>
      </c>
      <c r="D68" s="53">
        <v>2</v>
      </c>
      <c r="E68" s="53">
        <v>1</v>
      </c>
      <c r="F68" s="54">
        <v>0</v>
      </c>
      <c r="G68" s="52">
        <v>4</v>
      </c>
      <c r="H68" s="53">
        <v>0</v>
      </c>
      <c r="I68" s="53">
        <v>0</v>
      </c>
      <c r="J68" s="54">
        <v>3</v>
      </c>
      <c r="K68" s="52"/>
      <c r="L68" s="53"/>
      <c r="M68" s="53"/>
      <c r="N68" s="54"/>
      <c r="O68" s="66">
        <f t="shared" si="8"/>
        <v>23</v>
      </c>
      <c r="P68" s="67">
        <f t="shared" si="8"/>
        <v>6</v>
      </c>
      <c r="Q68" s="67">
        <f t="shared" si="8"/>
        <v>4</v>
      </c>
      <c r="R68" s="68">
        <f t="shared" si="8"/>
        <v>10</v>
      </c>
      <c r="S68" s="116">
        <f t="shared" si="9"/>
        <v>0.2608695652173913</v>
      </c>
      <c r="U68" s="3" t="s">
        <v>303</v>
      </c>
      <c r="V68" s="51" t="s">
        <v>24</v>
      </c>
      <c r="W68" s="113">
        <v>10</v>
      </c>
      <c r="X68" s="113">
        <v>10</v>
      </c>
      <c r="Y68" s="114">
        <v>0.2608695652173913</v>
      </c>
      <c r="Z68" s="114" t="s">
        <v>260</v>
      </c>
      <c r="AA68" s="114">
        <v>1.25</v>
      </c>
      <c r="AB68" s="114" t="s">
        <v>260</v>
      </c>
      <c r="AC68" s="113">
        <v>8</v>
      </c>
      <c r="AD68" s="115">
        <v>0.2608695652173913</v>
      </c>
    </row>
    <row r="69" spans="1:30" x14ac:dyDescent="0.2">
      <c r="A69" s="50">
        <f t="shared" si="6"/>
        <v>0</v>
      </c>
      <c r="B69" s="51">
        <f t="shared" si="7"/>
        <v>0</v>
      </c>
      <c r="C69" s="52"/>
      <c r="D69" s="53"/>
      <c r="E69" s="53"/>
      <c r="F69" s="54"/>
      <c r="G69" s="52"/>
      <c r="H69" s="53"/>
      <c r="I69" s="53"/>
      <c r="J69" s="54"/>
      <c r="K69" s="52"/>
      <c r="L69" s="53"/>
      <c r="M69" s="53"/>
      <c r="N69" s="54"/>
      <c r="O69" s="66">
        <f t="shared" si="8"/>
        <v>0</v>
      </c>
      <c r="P69" s="67">
        <f t="shared" si="8"/>
        <v>0</v>
      </c>
      <c r="Q69" s="67">
        <f t="shared" si="8"/>
        <v>0</v>
      </c>
      <c r="R69" s="68">
        <f t="shared" si="8"/>
        <v>0</v>
      </c>
      <c r="S69" s="116">
        <f t="shared" si="9"/>
        <v>0</v>
      </c>
      <c r="U69" s="3">
        <v>0</v>
      </c>
      <c r="V69" s="51">
        <v>0</v>
      </c>
      <c r="W69" s="113">
        <v>0</v>
      </c>
      <c r="X69" s="113" t="s">
        <v>373</v>
      </c>
      <c r="Y69" s="114">
        <v>0</v>
      </c>
      <c r="Z69" s="114" t="s">
        <v>265</v>
      </c>
      <c r="AA69" s="114">
        <v>0</v>
      </c>
      <c r="AB69" s="114" t="s">
        <v>288</v>
      </c>
      <c r="AC69" s="113">
        <v>0</v>
      </c>
      <c r="AD69" s="115">
        <v>0</v>
      </c>
    </row>
    <row r="70" spans="1:30" x14ac:dyDescent="0.2">
      <c r="A70" s="50">
        <f t="shared" si="6"/>
        <v>0</v>
      </c>
      <c r="B70" s="51">
        <f t="shared" si="7"/>
        <v>0</v>
      </c>
      <c r="C70" s="52"/>
      <c r="D70" s="53"/>
      <c r="E70" s="53"/>
      <c r="F70" s="54"/>
      <c r="G70" s="52"/>
      <c r="H70" s="53"/>
      <c r="I70" s="53"/>
      <c r="J70" s="54"/>
      <c r="K70" s="52"/>
      <c r="L70" s="53"/>
      <c r="M70" s="53"/>
      <c r="N70" s="54"/>
      <c r="O70" s="117">
        <f t="shared" si="8"/>
        <v>0</v>
      </c>
      <c r="P70" s="118">
        <f t="shared" si="8"/>
        <v>0</v>
      </c>
      <c r="Q70" s="118">
        <f t="shared" si="8"/>
        <v>0</v>
      </c>
      <c r="R70" s="119">
        <f t="shared" si="8"/>
        <v>0</v>
      </c>
      <c r="S70" s="116">
        <f t="shared" si="9"/>
        <v>0</v>
      </c>
      <c r="U70" s="3">
        <v>0</v>
      </c>
      <c r="V70" s="51">
        <v>0</v>
      </c>
      <c r="W70" s="113">
        <v>0</v>
      </c>
      <c r="X70" s="113" t="s">
        <v>373</v>
      </c>
      <c r="Y70" s="114">
        <v>0</v>
      </c>
      <c r="Z70" s="114" t="s">
        <v>265</v>
      </c>
      <c r="AA70" s="114">
        <v>0</v>
      </c>
      <c r="AB70" s="114" t="s">
        <v>288</v>
      </c>
      <c r="AC70" s="113">
        <v>0</v>
      </c>
      <c r="AD70" s="115">
        <v>0</v>
      </c>
    </row>
    <row r="71" spans="1:30" x14ac:dyDescent="0.2">
      <c r="A71" s="50">
        <f t="shared" si="6"/>
        <v>0</v>
      </c>
      <c r="B71" s="51">
        <f t="shared" si="7"/>
        <v>0</v>
      </c>
      <c r="C71" s="52"/>
      <c r="D71" s="53"/>
      <c r="E71" s="53"/>
      <c r="F71" s="54"/>
      <c r="G71" s="52"/>
      <c r="H71" s="53"/>
      <c r="I71" s="53"/>
      <c r="J71" s="54"/>
      <c r="K71" s="52"/>
      <c r="L71" s="53"/>
      <c r="M71" s="53"/>
      <c r="N71" s="89"/>
      <c r="O71" s="66">
        <f t="shared" si="8"/>
        <v>0</v>
      </c>
      <c r="P71" s="67">
        <f t="shared" si="8"/>
        <v>0</v>
      </c>
      <c r="Q71" s="67">
        <f t="shared" si="8"/>
        <v>0</v>
      </c>
      <c r="R71" s="68">
        <f t="shared" si="8"/>
        <v>0</v>
      </c>
      <c r="S71" s="116">
        <f t="shared" si="9"/>
        <v>0</v>
      </c>
      <c r="U71" s="3">
        <v>0</v>
      </c>
      <c r="V71" s="51">
        <v>0</v>
      </c>
      <c r="W71" s="113">
        <v>0</v>
      </c>
      <c r="X71" s="113" t="s">
        <v>373</v>
      </c>
      <c r="Y71" s="114">
        <v>0</v>
      </c>
      <c r="Z71" s="114" t="s">
        <v>265</v>
      </c>
      <c r="AA71" s="114">
        <v>0</v>
      </c>
      <c r="AB71" s="114" t="s">
        <v>288</v>
      </c>
      <c r="AC71" s="113">
        <v>0</v>
      </c>
      <c r="AD71" s="115">
        <v>0</v>
      </c>
    </row>
    <row r="72" spans="1:30" x14ac:dyDescent="0.2">
      <c r="A72" s="50">
        <f t="shared" si="6"/>
        <v>0</v>
      </c>
      <c r="B72" s="51">
        <f t="shared" si="7"/>
        <v>0</v>
      </c>
      <c r="C72" s="52"/>
      <c r="D72" s="53"/>
      <c r="E72" s="53"/>
      <c r="F72" s="54"/>
      <c r="G72" s="52"/>
      <c r="H72" s="53"/>
      <c r="I72" s="53"/>
      <c r="J72" s="54"/>
      <c r="K72" s="52"/>
      <c r="L72" s="53"/>
      <c r="M72" s="53"/>
      <c r="N72" s="89"/>
      <c r="O72" s="66">
        <f t="shared" si="8"/>
        <v>0</v>
      </c>
      <c r="P72" s="67">
        <f t="shared" si="8"/>
        <v>0</v>
      </c>
      <c r="Q72" s="67">
        <f t="shared" si="8"/>
        <v>0</v>
      </c>
      <c r="R72" s="68">
        <f t="shared" si="8"/>
        <v>0</v>
      </c>
      <c r="S72" s="116">
        <f t="shared" si="9"/>
        <v>0</v>
      </c>
      <c r="U72" s="3">
        <v>0</v>
      </c>
      <c r="V72" s="51">
        <v>0</v>
      </c>
      <c r="W72" s="113">
        <v>0</v>
      </c>
      <c r="X72" s="113" t="s">
        <v>373</v>
      </c>
      <c r="Y72" s="114">
        <v>0</v>
      </c>
      <c r="Z72" s="114" t="s">
        <v>265</v>
      </c>
      <c r="AA72" s="114">
        <v>0</v>
      </c>
      <c r="AB72" s="114" t="s">
        <v>288</v>
      </c>
      <c r="AC72" s="113">
        <v>0</v>
      </c>
      <c r="AD72" s="115">
        <v>0</v>
      </c>
    </row>
    <row r="73" spans="1:30" x14ac:dyDescent="0.2">
      <c r="A73" s="50">
        <f t="shared" si="6"/>
        <v>0</v>
      </c>
      <c r="B73" s="51">
        <f t="shared" si="7"/>
        <v>0</v>
      </c>
      <c r="C73" s="52"/>
      <c r="D73" s="53"/>
      <c r="E73" s="53"/>
      <c r="F73" s="54"/>
      <c r="G73" s="52"/>
      <c r="H73" s="53"/>
      <c r="I73" s="53"/>
      <c r="J73" s="54"/>
      <c r="K73" s="52"/>
      <c r="L73" s="53"/>
      <c r="M73" s="53"/>
      <c r="N73" s="54"/>
      <c r="O73" s="66">
        <f t="shared" si="8"/>
        <v>0</v>
      </c>
      <c r="P73" s="67">
        <f t="shared" si="8"/>
        <v>0</v>
      </c>
      <c r="Q73" s="67">
        <f t="shared" si="8"/>
        <v>0</v>
      </c>
      <c r="R73" s="68">
        <f t="shared" si="8"/>
        <v>0</v>
      </c>
      <c r="S73" s="116">
        <f t="shared" si="9"/>
        <v>0</v>
      </c>
      <c r="U73" s="3">
        <v>0</v>
      </c>
      <c r="V73" s="51">
        <v>0</v>
      </c>
      <c r="W73" s="113">
        <v>0</v>
      </c>
      <c r="X73" s="113" t="s">
        <v>373</v>
      </c>
      <c r="Y73" s="114">
        <v>0</v>
      </c>
      <c r="Z73" s="114" t="s">
        <v>265</v>
      </c>
      <c r="AA73" s="114">
        <v>0</v>
      </c>
      <c r="AB73" s="114" t="s">
        <v>288</v>
      </c>
      <c r="AC73" s="113">
        <v>0</v>
      </c>
      <c r="AD73" s="115">
        <v>0</v>
      </c>
    </row>
    <row r="74" spans="1:30" x14ac:dyDescent="0.2">
      <c r="A74" s="50">
        <f t="shared" si="6"/>
        <v>0</v>
      </c>
      <c r="B74" s="51">
        <f t="shared" si="7"/>
        <v>0</v>
      </c>
      <c r="C74" s="120"/>
      <c r="D74" s="121"/>
      <c r="E74" s="121"/>
      <c r="F74" s="122"/>
      <c r="G74" s="120"/>
      <c r="H74" s="121"/>
      <c r="I74" s="121"/>
      <c r="J74" s="122"/>
      <c r="K74" s="120"/>
      <c r="L74" s="121"/>
      <c r="M74" s="121"/>
      <c r="N74" s="122"/>
      <c r="O74" s="66">
        <f t="shared" si="8"/>
        <v>0</v>
      </c>
      <c r="P74" s="67">
        <f t="shared" si="8"/>
        <v>0</v>
      </c>
      <c r="Q74" s="67">
        <f t="shared" si="8"/>
        <v>0</v>
      </c>
      <c r="R74" s="68">
        <f t="shared" si="8"/>
        <v>0</v>
      </c>
      <c r="S74" s="116">
        <f t="shared" si="9"/>
        <v>0</v>
      </c>
      <c r="U74" s="3">
        <v>0</v>
      </c>
      <c r="V74" s="51">
        <v>0</v>
      </c>
      <c r="W74" s="113">
        <v>0</v>
      </c>
      <c r="X74" s="113" t="s">
        <v>373</v>
      </c>
      <c r="Y74" s="114">
        <v>0</v>
      </c>
      <c r="Z74" s="114" t="s">
        <v>265</v>
      </c>
      <c r="AA74" s="114">
        <v>0</v>
      </c>
      <c r="AB74" s="114" t="s">
        <v>288</v>
      </c>
      <c r="AC74" s="113">
        <v>0</v>
      </c>
      <c r="AD74" s="115">
        <v>0</v>
      </c>
    </row>
    <row r="75" spans="1:30" x14ac:dyDescent="0.2">
      <c r="A75" s="50">
        <f t="shared" si="6"/>
        <v>0</v>
      </c>
      <c r="B75" s="51">
        <f t="shared" si="7"/>
        <v>0</v>
      </c>
      <c r="C75" s="52"/>
      <c r="D75" s="53"/>
      <c r="E75" s="53"/>
      <c r="F75" s="54"/>
      <c r="G75" s="52"/>
      <c r="H75" s="53"/>
      <c r="I75" s="53"/>
      <c r="J75" s="54"/>
      <c r="K75" s="52"/>
      <c r="L75" s="53"/>
      <c r="M75" s="53"/>
      <c r="N75" s="89"/>
      <c r="O75" s="66">
        <f t="shared" si="8"/>
        <v>0</v>
      </c>
      <c r="P75" s="67">
        <f t="shared" si="8"/>
        <v>0</v>
      </c>
      <c r="Q75" s="67">
        <f t="shared" si="8"/>
        <v>0</v>
      </c>
      <c r="R75" s="68">
        <f t="shared" si="8"/>
        <v>0</v>
      </c>
      <c r="S75" s="116">
        <f t="shared" si="9"/>
        <v>0</v>
      </c>
      <c r="U75" s="3">
        <v>0</v>
      </c>
      <c r="V75" s="51">
        <v>0</v>
      </c>
      <c r="W75" s="113">
        <v>0</v>
      </c>
      <c r="X75" s="113" t="s">
        <v>373</v>
      </c>
      <c r="Y75" s="114">
        <v>0</v>
      </c>
      <c r="Z75" s="114" t="s">
        <v>265</v>
      </c>
      <c r="AA75" s="114">
        <v>0</v>
      </c>
      <c r="AB75" s="114" t="s">
        <v>288</v>
      </c>
      <c r="AC75" s="113">
        <v>0</v>
      </c>
      <c r="AD75" s="115">
        <v>0</v>
      </c>
    </row>
    <row r="76" spans="1:30" x14ac:dyDescent="0.2">
      <c r="A76" s="50">
        <f t="shared" si="6"/>
        <v>0</v>
      </c>
      <c r="B76" s="51">
        <f t="shared" si="7"/>
        <v>0</v>
      </c>
      <c r="C76" s="52"/>
      <c r="D76" s="53"/>
      <c r="E76" s="53"/>
      <c r="F76" s="54"/>
      <c r="G76" s="52"/>
      <c r="H76" s="53"/>
      <c r="I76" s="53"/>
      <c r="J76" s="54"/>
      <c r="K76" s="52"/>
      <c r="L76" s="53"/>
      <c r="M76" s="53"/>
      <c r="N76" s="89"/>
      <c r="O76" s="66">
        <f t="shared" ref="O76:R76" si="10">SUM(C20,G20,K20,O20,C48,G48,K48,O48,C76,G76,K76)</f>
        <v>0</v>
      </c>
      <c r="P76" s="67">
        <f t="shared" si="10"/>
        <v>0</v>
      </c>
      <c r="Q76" s="67">
        <f t="shared" si="10"/>
        <v>0</v>
      </c>
      <c r="R76" s="68">
        <f t="shared" si="10"/>
        <v>0</v>
      </c>
      <c r="S76" s="116">
        <f t="shared" si="9"/>
        <v>0</v>
      </c>
      <c r="U76" s="3">
        <v>0</v>
      </c>
      <c r="V76" s="51">
        <v>0</v>
      </c>
      <c r="W76" s="113">
        <v>0</v>
      </c>
      <c r="X76" s="113" t="s">
        <v>373</v>
      </c>
      <c r="Y76" s="114">
        <v>0</v>
      </c>
      <c r="Z76" s="114" t="s">
        <v>265</v>
      </c>
      <c r="AA76" s="114">
        <v>0</v>
      </c>
      <c r="AB76" s="114" t="s">
        <v>288</v>
      </c>
      <c r="AC76" s="113">
        <v>0</v>
      </c>
      <c r="AD76" s="115">
        <v>0</v>
      </c>
    </row>
    <row r="77" spans="1:30" ht="13.5" thickBot="1" x14ac:dyDescent="0.25">
      <c r="A77" s="50"/>
      <c r="B77" s="56"/>
      <c r="C77" s="57"/>
      <c r="D77" s="58"/>
      <c r="E77" s="58"/>
      <c r="F77" s="59"/>
      <c r="G77" s="57"/>
      <c r="H77" s="58"/>
      <c r="I77" s="58"/>
      <c r="J77" s="59"/>
      <c r="K77" s="57"/>
      <c r="L77" s="58"/>
      <c r="M77" s="58"/>
      <c r="N77" s="92"/>
      <c r="O77" s="123"/>
      <c r="P77" s="124"/>
      <c r="Q77" s="124"/>
      <c r="R77" s="125"/>
      <c r="S77" s="126"/>
      <c r="V77" s="127"/>
      <c r="W77" s="128"/>
      <c r="X77" s="128"/>
      <c r="Y77" s="129"/>
      <c r="Z77" s="129"/>
      <c r="AA77" s="129"/>
      <c r="AB77" s="129"/>
      <c r="AC77" s="130"/>
    </row>
    <row r="78" spans="1:30" x14ac:dyDescent="0.2">
      <c r="A78" s="1" t="s">
        <v>4</v>
      </c>
      <c r="B78" s="131" t="str">
        <f>B50</f>
        <v>Jon Walker</v>
      </c>
      <c r="C78" s="61">
        <v>34</v>
      </c>
      <c r="D78" s="62">
        <v>16</v>
      </c>
      <c r="E78" s="62">
        <v>5</v>
      </c>
      <c r="F78" s="63">
        <v>13</v>
      </c>
      <c r="G78" s="61">
        <v>24</v>
      </c>
      <c r="H78" s="62">
        <v>6</v>
      </c>
      <c r="I78" s="62">
        <v>2</v>
      </c>
      <c r="J78" s="63">
        <v>11</v>
      </c>
      <c r="K78" s="132"/>
      <c r="L78" s="133"/>
      <c r="M78" s="133"/>
      <c r="N78" s="134"/>
      <c r="O78" s="73">
        <f t="shared" ref="O78:Q81" si="11">SUM(C22,G22,K22,O22,C50,G50,K50,O50,C78,G78,K78)</f>
        <v>281</v>
      </c>
      <c r="P78" s="62">
        <f t="shared" si="11"/>
        <v>110</v>
      </c>
      <c r="Q78" s="135">
        <f t="shared" si="11"/>
        <v>45</v>
      </c>
      <c r="R78" s="136"/>
      <c r="S78" s="137">
        <f>SUM(Q78/O78)</f>
        <v>0.16014234875444841</v>
      </c>
      <c r="V78" s="67" t="s">
        <v>319</v>
      </c>
      <c r="W78" s="113">
        <v>114</v>
      </c>
      <c r="X78" s="113">
        <v>114</v>
      </c>
      <c r="Y78" s="130"/>
      <c r="Z78" s="130"/>
      <c r="AA78" s="130"/>
      <c r="AB78" s="130"/>
      <c r="AC78" s="39"/>
    </row>
    <row r="79" spans="1:30" x14ac:dyDescent="0.2">
      <c r="A79" s="28"/>
      <c r="B79" s="138">
        <f>B51</f>
        <v>0</v>
      </c>
      <c r="C79" s="52"/>
      <c r="D79" s="53"/>
      <c r="E79" s="53"/>
      <c r="F79" s="54"/>
      <c r="G79" s="52"/>
      <c r="H79" s="53"/>
      <c r="I79" s="53"/>
      <c r="J79" s="54"/>
      <c r="K79" s="52"/>
      <c r="L79" s="53"/>
      <c r="M79" s="53"/>
      <c r="N79" s="54"/>
      <c r="O79" s="66">
        <f t="shared" si="11"/>
        <v>0</v>
      </c>
      <c r="P79" s="67">
        <f t="shared" si="11"/>
        <v>0</v>
      </c>
      <c r="Q79" s="67">
        <f t="shared" si="11"/>
        <v>0</v>
      </c>
      <c r="R79" s="68"/>
      <c r="S79" s="139" t="e">
        <f>SUM(Q79/O79)</f>
        <v>#DIV/0!</v>
      </c>
      <c r="V79" s="40" t="s">
        <v>320</v>
      </c>
      <c r="W79" s="39"/>
      <c r="X79" s="39"/>
      <c r="Y79" s="140">
        <v>0.53488372093023251</v>
      </c>
      <c r="Z79" s="140"/>
      <c r="AA79" s="140">
        <v>4.7</v>
      </c>
      <c r="AB79" s="140"/>
      <c r="AC79" s="39"/>
    </row>
    <row r="80" spans="1:30" x14ac:dyDescent="0.2">
      <c r="A80" s="28"/>
      <c r="B80" s="138">
        <f>B52</f>
        <v>0</v>
      </c>
      <c r="C80" s="52"/>
      <c r="D80" s="53"/>
      <c r="E80" s="53"/>
      <c r="F80" s="54"/>
      <c r="G80" s="52"/>
      <c r="H80" s="53"/>
      <c r="I80" s="53"/>
      <c r="J80" s="54"/>
      <c r="K80" s="52"/>
      <c r="L80" s="53"/>
      <c r="M80" s="53"/>
      <c r="N80" s="54"/>
      <c r="O80" s="66">
        <f t="shared" si="11"/>
        <v>0</v>
      </c>
      <c r="P80" s="67">
        <f t="shared" si="11"/>
        <v>0</v>
      </c>
      <c r="Q80" s="67">
        <f t="shared" si="11"/>
        <v>0</v>
      </c>
      <c r="R80" s="68"/>
      <c r="S80" s="139" t="e">
        <f>SUM(Q80/O80)</f>
        <v>#DIV/0!</v>
      </c>
      <c r="V80" s="40"/>
      <c r="W80" s="39"/>
      <c r="X80" s="39"/>
      <c r="Y80" s="140"/>
      <c r="Z80" s="140"/>
      <c r="AA80" s="140"/>
      <c r="AB80" s="140"/>
      <c r="AC80" s="39"/>
    </row>
    <row r="81" spans="1:29" ht="13.5" thickBot="1" x14ac:dyDescent="0.25">
      <c r="A81" s="28"/>
      <c r="B81" s="138">
        <f>B53</f>
        <v>0</v>
      </c>
      <c r="C81" s="141"/>
      <c r="D81" s="142"/>
      <c r="E81" s="142"/>
      <c r="F81" s="143"/>
      <c r="G81" s="141"/>
      <c r="H81" s="142"/>
      <c r="I81" s="142"/>
      <c r="J81" s="143"/>
      <c r="K81" s="141"/>
      <c r="L81" s="142"/>
      <c r="M81" s="142"/>
      <c r="N81" s="143"/>
      <c r="O81" s="144">
        <f t="shared" si="11"/>
        <v>0</v>
      </c>
      <c r="P81" s="145">
        <f t="shared" si="11"/>
        <v>0</v>
      </c>
      <c r="Q81" s="145">
        <f t="shared" si="11"/>
        <v>0</v>
      </c>
      <c r="R81" s="146"/>
      <c r="S81" s="147" t="e">
        <f>SUM(Q81/O81)</f>
        <v>#DIV/0!</v>
      </c>
      <c r="V81" s="40"/>
      <c r="W81" s="39"/>
      <c r="X81" s="39"/>
      <c r="Y81" s="140"/>
      <c r="Z81" s="140"/>
      <c r="AA81" s="140"/>
      <c r="AB81" s="140"/>
      <c r="AC81" s="39"/>
    </row>
    <row r="82" spans="1:29" ht="13.5" thickBot="1" x14ac:dyDescent="0.25">
      <c r="A82" s="1"/>
      <c r="B82" s="69" t="s">
        <v>304</v>
      </c>
      <c r="C82" s="70">
        <f t="shared" ref="C82:R82" si="12">SUM(C59:C76)</f>
        <v>34</v>
      </c>
      <c r="D82" s="70">
        <f t="shared" si="12"/>
        <v>16</v>
      </c>
      <c r="E82" s="70">
        <f t="shared" si="12"/>
        <v>5</v>
      </c>
      <c r="F82" s="70">
        <f t="shared" si="12"/>
        <v>13</v>
      </c>
      <c r="G82" s="70">
        <f t="shared" si="12"/>
        <v>24</v>
      </c>
      <c r="H82" s="70">
        <f t="shared" si="12"/>
        <v>6</v>
      </c>
      <c r="I82" s="70">
        <f t="shared" si="12"/>
        <v>2</v>
      </c>
      <c r="J82" s="70">
        <f t="shared" si="12"/>
        <v>11</v>
      </c>
      <c r="K82" s="70">
        <f t="shared" si="12"/>
        <v>0</v>
      </c>
      <c r="L82" s="70">
        <f t="shared" si="12"/>
        <v>0</v>
      </c>
      <c r="M82" s="70">
        <f t="shared" si="12"/>
        <v>0</v>
      </c>
      <c r="N82" s="70">
        <f t="shared" si="12"/>
        <v>0</v>
      </c>
      <c r="O82" s="70">
        <f t="shared" si="12"/>
        <v>281</v>
      </c>
      <c r="P82" s="70">
        <f t="shared" si="12"/>
        <v>110</v>
      </c>
      <c r="Q82" s="70">
        <f t="shared" si="12"/>
        <v>45</v>
      </c>
      <c r="R82" s="70">
        <f t="shared" si="12"/>
        <v>114</v>
      </c>
      <c r="S82" s="148">
        <f>AVERAGE(P82/O82)</f>
        <v>0.3914590747330961</v>
      </c>
      <c r="Y82" s="39"/>
      <c r="Z82" s="39"/>
    </row>
    <row r="83" spans="1:29" ht="13.5" thickBot="1" x14ac:dyDescent="0.25">
      <c r="A83" s="1"/>
      <c r="B83" s="69" t="s">
        <v>305</v>
      </c>
      <c r="C83" s="70">
        <f>SUM(O55,C82)</f>
        <v>257</v>
      </c>
      <c r="D83" s="70">
        <f>SUM(P55,D82)</f>
        <v>104</v>
      </c>
      <c r="E83" s="70">
        <f>SUM(Q55,E82)</f>
        <v>43</v>
      </c>
      <c r="F83" s="70">
        <f>SUM(R55,F82)</f>
        <v>103</v>
      </c>
      <c r="G83" s="70">
        <f t="shared" ref="G83:M83" si="13">SUM(C83,G82)</f>
        <v>281</v>
      </c>
      <c r="H83" s="70">
        <f t="shared" si="13"/>
        <v>110</v>
      </c>
      <c r="I83" s="70">
        <f t="shared" si="13"/>
        <v>45</v>
      </c>
      <c r="J83" s="70">
        <f>SUM(F83,J82)</f>
        <v>114</v>
      </c>
      <c r="K83" s="70">
        <f t="shared" si="13"/>
        <v>281</v>
      </c>
      <c r="L83" s="70">
        <f t="shared" si="13"/>
        <v>110</v>
      </c>
      <c r="M83" s="70">
        <f t="shared" si="13"/>
        <v>45</v>
      </c>
      <c r="N83" s="70">
        <f>SUM(AA27,N82)</f>
        <v>0</v>
      </c>
      <c r="O83" s="149"/>
      <c r="P83" s="150"/>
      <c r="Q83" s="150"/>
      <c r="R83" s="150"/>
      <c r="S83" s="151"/>
      <c r="Y83" s="39"/>
      <c r="Z83" s="39"/>
      <c r="AC83" s="39"/>
    </row>
    <row r="84" spans="1:29" ht="13.5" thickBot="1" x14ac:dyDescent="0.25">
      <c r="B84" s="101" t="s">
        <v>306</v>
      </c>
      <c r="C84" s="152"/>
      <c r="D84" s="153"/>
      <c r="E84" s="153"/>
      <c r="F84" s="154"/>
      <c r="G84" s="152"/>
      <c r="H84" s="153"/>
      <c r="I84" s="153"/>
      <c r="J84" s="154"/>
      <c r="K84" s="152"/>
      <c r="L84" s="153"/>
      <c r="M84" s="153"/>
      <c r="N84" s="154"/>
      <c r="O84" s="152"/>
      <c r="P84" s="153"/>
      <c r="Q84" s="153">
        <f>SUM(E28,I28,M28,Q28,E56,I56,M56,Q56,E84,I84,M84)</f>
        <v>0</v>
      </c>
      <c r="R84" s="154"/>
      <c r="S84" s="24">
        <f>1-(P82/(O82-Q82))</f>
        <v>0.53389830508474578</v>
      </c>
      <c r="V84" s="190" t="s">
        <v>321</v>
      </c>
      <c r="W84" s="191"/>
      <c r="X84" s="192"/>
      <c r="Y84" s="39"/>
      <c r="Z84" s="39"/>
      <c r="AA84" s="155" t="s">
        <v>322</v>
      </c>
      <c r="AB84" s="155"/>
      <c r="AC84" s="39"/>
    </row>
    <row r="85" spans="1:29" x14ac:dyDescent="0.2">
      <c r="V85" s="156" t="s">
        <v>323</v>
      </c>
      <c r="W85" s="130"/>
      <c r="X85" s="157"/>
      <c r="Y85" s="39"/>
      <c r="Z85" s="39"/>
      <c r="AA85" s="155" t="s">
        <v>324</v>
      </c>
      <c r="AB85" s="155"/>
      <c r="AC85" s="39"/>
    </row>
    <row r="86" spans="1:29" x14ac:dyDescent="0.2">
      <c r="A86" s="40" t="s">
        <v>325</v>
      </c>
      <c r="C86" s="53">
        <f>MAX(AC59:AC76)</f>
        <v>10</v>
      </c>
      <c r="E86" s="155" t="s">
        <v>326</v>
      </c>
      <c r="V86" s="156" t="s">
        <v>327</v>
      </c>
      <c r="W86" s="130" t="s">
        <v>264</v>
      </c>
      <c r="X86" s="158">
        <v>0.83985765124555156</v>
      </c>
      <c r="Y86" s="39" t="s">
        <v>260</v>
      </c>
      <c r="Z86" s="39"/>
      <c r="AA86" s="155" t="s">
        <v>328</v>
      </c>
      <c r="AB86" s="155"/>
      <c r="AC86" s="39"/>
    </row>
    <row r="87" spans="1:29" x14ac:dyDescent="0.2">
      <c r="E87" s="155"/>
      <c r="V87" s="156" t="s">
        <v>327</v>
      </c>
      <c r="W87" s="130">
        <v>0</v>
      </c>
      <c r="X87" s="159" t="e">
        <v>#DIV/0!</v>
      </c>
      <c r="Y87" s="39" t="s">
        <v>279</v>
      </c>
      <c r="Z87" s="39"/>
      <c r="AA87" s="39"/>
      <c r="AB87" s="39"/>
      <c r="AC87" s="39"/>
    </row>
    <row r="88" spans="1:29" x14ac:dyDescent="0.2">
      <c r="V88" s="156" t="s">
        <v>327</v>
      </c>
      <c r="W88" s="130">
        <v>0</v>
      </c>
      <c r="X88" s="159" t="e">
        <v>#DIV/0!</v>
      </c>
      <c r="Y88" s="39" t="s">
        <v>279</v>
      </c>
    </row>
    <row r="89" spans="1:29" x14ac:dyDescent="0.2">
      <c r="V89" s="160" t="s">
        <v>327</v>
      </c>
      <c r="W89" s="161">
        <v>0</v>
      </c>
      <c r="X89" s="162" t="e">
        <v>#DIV/0!</v>
      </c>
      <c r="Y89" s="39" t="s">
        <v>279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71" priority="5" stopIfTrue="1" operator="equal">
      <formula>$Y$79</formula>
    </cfRule>
  </conditionalFormatting>
  <conditionalFormatting sqref="AA59:AB74 AA77:AB77">
    <cfRule type="cellIs" dxfId="70" priority="6" stopIfTrue="1" operator="equal">
      <formula>$AA$79</formula>
    </cfRule>
  </conditionalFormatting>
  <conditionalFormatting sqref="Y75:Z75">
    <cfRule type="cellIs" dxfId="69" priority="3" stopIfTrue="1" operator="equal">
      <formula>$Y$79</formula>
    </cfRule>
  </conditionalFormatting>
  <conditionalFormatting sqref="AA75:AB75">
    <cfRule type="cellIs" dxfId="68" priority="4" stopIfTrue="1" operator="equal">
      <formula>$AA$79</formula>
    </cfRule>
  </conditionalFormatting>
  <conditionalFormatting sqref="Y76:Z76">
    <cfRule type="cellIs" dxfId="67" priority="1" stopIfTrue="1" operator="equal">
      <formula>$Y$79</formula>
    </cfRule>
  </conditionalFormatting>
  <conditionalFormatting sqref="AA76:AB76">
    <cfRule type="cellIs" dxfId="66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D89"/>
  <sheetViews>
    <sheetView zoomScale="75" zoomScaleNormal="75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24"/>
    <col min="2" max="2" width="18.140625" style="24" customWidth="1"/>
    <col min="3" max="18" width="5.28515625" style="24" customWidth="1"/>
    <col min="19" max="19" width="18" style="24" customWidth="1"/>
    <col min="20" max="21" width="9.140625" style="24"/>
    <col min="22" max="22" width="20.5703125" style="24" customWidth="1"/>
    <col min="23" max="24" width="9.28515625" style="24" bestFit="1" customWidth="1"/>
    <col min="25" max="25" width="9.42578125" style="24" bestFit="1" customWidth="1"/>
    <col min="26" max="26" width="9.140625" style="24"/>
    <col min="27" max="27" width="12.140625" style="24" customWidth="1"/>
    <col min="28" max="28" width="9.140625" style="24"/>
    <col min="29" max="29" width="9.28515625" style="24" bestFit="1" customWidth="1"/>
    <col min="30" max="16384" width="9.140625" style="24"/>
  </cols>
  <sheetData>
    <row r="1" spans="1:19" ht="13.5" thickBot="1" x14ac:dyDescent="0.25">
      <c r="A1" s="43" t="s">
        <v>289</v>
      </c>
      <c r="B1" s="44" t="s">
        <v>290</v>
      </c>
      <c r="C1" s="186" t="s">
        <v>257</v>
      </c>
      <c r="D1" s="187"/>
      <c r="E1" s="188"/>
      <c r="F1" s="45">
        <v>9</v>
      </c>
      <c r="G1" s="186" t="s">
        <v>248</v>
      </c>
      <c r="H1" s="187"/>
      <c r="I1" s="188"/>
      <c r="J1" s="45">
        <v>3</v>
      </c>
      <c r="K1" s="186" t="s">
        <v>258</v>
      </c>
      <c r="L1" s="187"/>
      <c r="M1" s="188"/>
      <c r="N1" s="45">
        <v>4</v>
      </c>
      <c r="O1" s="193" t="s">
        <v>256</v>
      </c>
      <c r="P1" s="187"/>
      <c r="Q1" s="188"/>
      <c r="R1" s="170">
        <v>0</v>
      </c>
      <c r="S1" s="46"/>
    </row>
    <row r="2" spans="1:19" ht="13.5" thickBot="1" x14ac:dyDescent="0.25">
      <c r="A2" s="47" t="s">
        <v>291</v>
      </c>
      <c r="B2" s="44" t="s">
        <v>292</v>
      </c>
      <c r="C2" s="48" t="s">
        <v>0</v>
      </c>
      <c r="D2" s="48" t="s">
        <v>1</v>
      </c>
      <c r="E2" s="48" t="s">
        <v>2</v>
      </c>
      <c r="F2" s="48" t="s">
        <v>3</v>
      </c>
      <c r="G2" s="48" t="s">
        <v>0</v>
      </c>
      <c r="H2" s="48" t="s">
        <v>1</v>
      </c>
      <c r="I2" s="48" t="s">
        <v>2</v>
      </c>
      <c r="J2" s="48" t="s">
        <v>3</v>
      </c>
      <c r="K2" s="48" t="s">
        <v>0</v>
      </c>
      <c r="L2" s="48" t="s">
        <v>1</v>
      </c>
      <c r="M2" s="48" t="s">
        <v>2</v>
      </c>
      <c r="N2" s="48" t="s">
        <v>3</v>
      </c>
      <c r="O2" s="82" t="s">
        <v>0</v>
      </c>
      <c r="P2" s="48" t="s">
        <v>1</v>
      </c>
      <c r="Q2" s="48" t="s">
        <v>2</v>
      </c>
      <c r="R2" s="48" t="s">
        <v>3</v>
      </c>
      <c r="S2" s="49"/>
    </row>
    <row r="3" spans="1:19" x14ac:dyDescent="0.2">
      <c r="A3" s="50" t="s">
        <v>343</v>
      </c>
      <c r="B3" s="51" t="s">
        <v>160</v>
      </c>
      <c r="C3" s="52">
        <v>4</v>
      </c>
      <c r="D3" s="53">
        <v>3</v>
      </c>
      <c r="E3" s="53">
        <v>0</v>
      </c>
      <c r="F3" s="54">
        <v>6</v>
      </c>
      <c r="G3" s="52">
        <v>4</v>
      </c>
      <c r="H3" s="53">
        <v>2</v>
      </c>
      <c r="I3" s="53">
        <v>0</v>
      </c>
      <c r="J3" s="54">
        <v>3</v>
      </c>
      <c r="K3" s="52">
        <v>4</v>
      </c>
      <c r="L3" s="53">
        <v>2</v>
      </c>
      <c r="M3" s="53">
        <v>1</v>
      </c>
      <c r="N3" s="54">
        <v>6</v>
      </c>
      <c r="O3" s="52">
        <v>4</v>
      </c>
      <c r="P3" s="53">
        <v>1</v>
      </c>
      <c r="Q3" s="53">
        <v>3</v>
      </c>
      <c r="R3" s="54">
        <v>2</v>
      </c>
      <c r="S3" s="55"/>
    </row>
    <row r="4" spans="1:19" x14ac:dyDescent="0.2">
      <c r="A4" s="50" t="s">
        <v>360</v>
      </c>
      <c r="B4" s="51" t="s">
        <v>149</v>
      </c>
      <c r="C4" s="52">
        <v>3</v>
      </c>
      <c r="D4" s="53">
        <v>0</v>
      </c>
      <c r="E4" s="53">
        <v>3</v>
      </c>
      <c r="F4" s="54">
        <v>2</v>
      </c>
      <c r="G4" s="163">
        <v>3</v>
      </c>
      <c r="H4" s="164">
        <v>0</v>
      </c>
      <c r="I4" s="164">
        <v>1</v>
      </c>
      <c r="J4" s="165">
        <v>2</v>
      </c>
      <c r="K4" s="163">
        <v>3</v>
      </c>
      <c r="L4" s="164">
        <v>0</v>
      </c>
      <c r="M4" s="164">
        <v>2</v>
      </c>
      <c r="N4" s="165">
        <v>3</v>
      </c>
      <c r="O4" s="52">
        <v>3</v>
      </c>
      <c r="P4" s="53">
        <v>0</v>
      </c>
      <c r="Q4" s="53">
        <v>2</v>
      </c>
      <c r="R4" s="54">
        <v>2</v>
      </c>
      <c r="S4" s="55"/>
    </row>
    <row r="5" spans="1:19" x14ac:dyDescent="0.2">
      <c r="A5" s="50" t="s">
        <v>361</v>
      </c>
      <c r="B5" s="51" t="s">
        <v>159</v>
      </c>
      <c r="C5" s="52">
        <v>3</v>
      </c>
      <c r="D5" s="53">
        <v>0</v>
      </c>
      <c r="E5" s="53">
        <v>2</v>
      </c>
      <c r="F5" s="54">
        <v>0</v>
      </c>
      <c r="G5" s="163">
        <v>3</v>
      </c>
      <c r="H5" s="164">
        <v>0</v>
      </c>
      <c r="I5" s="164">
        <v>3</v>
      </c>
      <c r="J5" s="165">
        <v>0</v>
      </c>
      <c r="K5" s="163">
        <v>3</v>
      </c>
      <c r="L5" s="164">
        <v>0</v>
      </c>
      <c r="M5" s="164">
        <v>3</v>
      </c>
      <c r="N5" s="165">
        <v>0</v>
      </c>
      <c r="O5" s="52">
        <v>3</v>
      </c>
      <c r="P5" s="53">
        <v>0</v>
      </c>
      <c r="Q5" s="53">
        <v>1</v>
      </c>
      <c r="R5" s="54">
        <v>0</v>
      </c>
      <c r="S5" s="55"/>
    </row>
    <row r="6" spans="1:19" x14ac:dyDescent="0.2">
      <c r="A6" s="50" t="s">
        <v>342</v>
      </c>
      <c r="B6" s="51" t="s">
        <v>104</v>
      </c>
      <c r="C6" s="52">
        <v>0</v>
      </c>
      <c r="D6" s="53">
        <v>0</v>
      </c>
      <c r="E6" s="53">
        <v>0</v>
      </c>
      <c r="F6" s="54">
        <v>0</v>
      </c>
      <c r="G6" s="163">
        <v>3</v>
      </c>
      <c r="H6" s="164">
        <v>0</v>
      </c>
      <c r="I6" s="164">
        <v>2</v>
      </c>
      <c r="J6" s="165">
        <v>1</v>
      </c>
      <c r="K6" s="163">
        <v>3</v>
      </c>
      <c r="L6" s="164">
        <v>1</v>
      </c>
      <c r="M6" s="164">
        <v>2</v>
      </c>
      <c r="N6" s="165">
        <v>0</v>
      </c>
      <c r="O6" s="52">
        <v>1</v>
      </c>
      <c r="P6" s="53">
        <v>0</v>
      </c>
      <c r="Q6" s="53">
        <v>1</v>
      </c>
      <c r="R6" s="54">
        <v>0</v>
      </c>
      <c r="S6" s="55" t="s">
        <v>297</v>
      </c>
    </row>
    <row r="7" spans="1:19" x14ac:dyDescent="0.2">
      <c r="A7" s="50" t="s">
        <v>336</v>
      </c>
      <c r="B7" s="51" t="s">
        <v>105</v>
      </c>
      <c r="C7" s="52">
        <v>3</v>
      </c>
      <c r="D7" s="53">
        <v>0</v>
      </c>
      <c r="E7" s="53">
        <v>3</v>
      </c>
      <c r="F7" s="54">
        <v>1</v>
      </c>
      <c r="G7" s="163"/>
      <c r="H7" s="164"/>
      <c r="I7" s="164"/>
      <c r="J7" s="165"/>
      <c r="K7" s="163"/>
      <c r="L7" s="164"/>
      <c r="M7" s="164"/>
      <c r="N7" s="165"/>
      <c r="O7" s="52">
        <v>2</v>
      </c>
      <c r="P7" s="53">
        <v>1</v>
      </c>
      <c r="Q7" s="53">
        <v>1</v>
      </c>
      <c r="R7" s="54">
        <v>0</v>
      </c>
      <c r="S7" s="55"/>
    </row>
    <row r="8" spans="1:19" x14ac:dyDescent="0.2">
      <c r="A8" s="50" t="s">
        <v>362</v>
      </c>
      <c r="B8" s="51" t="s">
        <v>196</v>
      </c>
      <c r="C8" s="52">
        <v>4</v>
      </c>
      <c r="D8" s="53">
        <v>0</v>
      </c>
      <c r="E8" s="53">
        <v>3</v>
      </c>
      <c r="F8" s="54">
        <v>5</v>
      </c>
      <c r="G8" s="163">
        <v>4</v>
      </c>
      <c r="H8" s="164">
        <v>0</v>
      </c>
      <c r="I8" s="164">
        <v>4</v>
      </c>
      <c r="J8" s="165">
        <v>2</v>
      </c>
      <c r="K8" s="163">
        <v>4</v>
      </c>
      <c r="L8" s="164">
        <v>0</v>
      </c>
      <c r="M8" s="164">
        <v>4</v>
      </c>
      <c r="N8" s="165">
        <v>5</v>
      </c>
      <c r="O8" s="52">
        <v>4</v>
      </c>
      <c r="P8" s="53">
        <v>0</v>
      </c>
      <c r="Q8" s="53">
        <v>4</v>
      </c>
      <c r="R8" s="54">
        <v>1</v>
      </c>
      <c r="S8" s="55"/>
    </row>
    <row r="9" spans="1:19" x14ac:dyDescent="0.2">
      <c r="A9" s="50" t="s">
        <v>351</v>
      </c>
      <c r="B9" s="51" t="s">
        <v>197</v>
      </c>
      <c r="C9" s="52">
        <v>4</v>
      </c>
      <c r="D9" s="53">
        <v>0</v>
      </c>
      <c r="E9" s="53">
        <v>3</v>
      </c>
      <c r="F9" s="54">
        <v>0</v>
      </c>
      <c r="G9" s="163">
        <v>3</v>
      </c>
      <c r="H9" s="164">
        <v>0</v>
      </c>
      <c r="I9" s="164">
        <v>3</v>
      </c>
      <c r="J9" s="165">
        <v>0</v>
      </c>
      <c r="K9" s="163">
        <v>4</v>
      </c>
      <c r="L9" s="164">
        <v>0</v>
      </c>
      <c r="M9" s="164">
        <v>3</v>
      </c>
      <c r="N9" s="165">
        <v>0</v>
      </c>
      <c r="O9" s="52">
        <v>4</v>
      </c>
      <c r="P9" s="53">
        <v>1</v>
      </c>
      <c r="Q9" s="53">
        <v>2</v>
      </c>
      <c r="R9" s="54">
        <v>0</v>
      </c>
      <c r="S9" s="55"/>
    </row>
    <row r="10" spans="1:19" x14ac:dyDescent="0.2">
      <c r="A10" s="50" t="s">
        <v>303</v>
      </c>
      <c r="B10" s="51" t="s">
        <v>225</v>
      </c>
      <c r="C10" s="52"/>
      <c r="D10" s="53"/>
      <c r="E10" s="53"/>
      <c r="F10" s="54"/>
      <c r="G10" s="163"/>
      <c r="H10" s="164"/>
      <c r="I10" s="164"/>
      <c r="J10" s="165"/>
      <c r="K10" s="163"/>
      <c r="L10" s="164"/>
      <c r="M10" s="164"/>
      <c r="N10" s="165"/>
      <c r="O10" s="52"/>
      <c r="P10" s="53"/>
      <c r="Q10" s="53"/>
      <c r="R10" s="54"/>
      <c r="S10" s="55"/>
    </row>
    <row r="11" spans="1:19" x14ac:dyDescent="0.2">
      <c r="A11" s="50"/>
      <c r="B11" s="51"/>
      <c r="C11" s="52"/>
      <c r="D11" s="53"/>
      <c r="E11" s="53"/>
      <c r="F11" s="54"/>
      <c r="G11" s="163"/>
      <c r="H11" s="164"/>
      <c r="I11" s="164"/>
      <c r="J11" s="165"/>
      <c r="K11" s="163"/>
      <c r="L11" s="164"/>
      <c r="M11" s="164"/>
      <c r="N11" s="165"/>
      <c r="O11" s="87"/>
      <c r="P11" s="53"/>
      <c r="Q11" s="53"/>
      <c r="R11" s="89"/>
      <c r="S11" s="55"/>
    </row>
    <row r="12" spans="1:19" x14ac:dyDescent="0.2">
      <c r="A12" s="50"/>
      <c r="B12" s="51"/>
      <c r="C12" s="52"/>
      <c r="D12" s="53"/>
      <c r="E12" s="53"/>
      <c r="F12" s="54"/>
      <c r="G12" s="163"/>
      <c r="H12" s="164"/>
      <c r="I12" s="164"/>
      <c r="J12" s="165"/>
      <c r="K12" s="163"/>
      <c r="L12" s="164"/>
      <c r="M12" s="164"/>
      <c r="N12" s="165"/>
      <c r="O12" s="87"/>
      <c r="P12" s="53"/>
      <c r="Q12" s="53"/>
      <c r="R12" s="89"/>
      <c r="S12" s="55"/>
    </row>
    <row r="13" spans="1:19" x14ac:dyDescent="0.2">
      <c r="A13" s="50"/>
      <c r="B13" s="51"/>
      <c r="C13" s="52"/>
      <c r="D13" s="53"/>
      <c r="E13" s="53"/>
      <c r="F13" s="54"/>
      <c r="G13" s="163"/>
      <c r="H13" s="164"/>
      <c r="I13" s="164"/>
      <c r="J13" s="165"/>
      <c r="K13" s="163"/>
      <c r="L13" s="164"/>
      <c r="M13" s="164"/>
      <c r="N13" s="165"/>
      <c r="O13" s="87"/>
      <c r="P13" s="53"/>
      <c r="Q13" s="53"/>
      <c r="R13" s="89"/>
      <c r="S13" s="55"/>
    </row>
    <row r="14" spans="1:19" x14ac:dyDescent="0.2">
      <c r="A14" s="50"/>
      <c r="B14" s="51"/>
      <c r="C14" s="52"/>
      <c r="D14" s="53"/>
      <c r="E14" s="53"/>
      <c r="F14" s="54"/>
      <c r="G14" s="52"/>
      <c r="H14" s="53"/>
      <c r="I14" s="53"/>
      <c r="J14" s="54"/>
      <c r="K14" s="52"/>
      <c r="L14" s="53"/>
      <c r="M14" s="53"/>
      <c r="N14" s="54"/>
      <c r="O14" s="87"/>
      <c r="P14" s="53"/>
      <c r="Q14" s="53"/>
      <c r="R14" s="89"/>
      <c r="S14" s="55"/>
    </row>
    <row r="15" spans="1:19" x14ac:dyDescent="0.2">
      <c r="A15" s="50"/>
      <c r="B15" s="51"/>
      <c r="C15" s="52"/>
      <c r="D15" s="53"/>
      <c r="E15" s="53"/>
      <c r="F15" s="54"/>
      <c r="G15" s="52"/>
      <c r="H15" s="53"/>
      <c r="I15" s="53"/>
      <c r="J15" s="54"/>
      <c r="K15" s="52"/>
      <c r="L15" s="53"/>
      <c r="M15" s="53"/>
      <c r="N15" s="54"/>
      <c r="O15" s="87"/>
      <c r="P15" s="53"/>
      <c r="Q15" s="53"/>
      <c r="R15" s="89"/>
      <c r="S15" s="55"/>
    </row>
    <row r="16" spans="1:19" x14ac:dyDescent="0.2">
      <c r="A16" s="50"/>
      <c r="B16" s="51"/>
      <c r="C16" s="52"/>
      <c r="D16" s="53"/>
      <c r="E16" s="53"/>
      <c r="F16" s="54"/>
      <c r="G16" s="52"/>
      <c r="H16" s="53"/>
      <c r="I16" s="53"/>
      <c r="J16" s="54"/>
      <c r="K16" s="52"/>
      <c r="L16" s="53"/>
      <c r="M16" s="53"/>
      <c r="N16" s="54"/>
      <c r="O16" s="87"/>
      <c r="P16" s="53"/>
      <c r="Q16" s="53"/>
      <c r="R16" s="89"/>
      <c r="S16" s="55" t="s">
        <v>297</v>
      </c>
    </row>
    <row r="17" spans="1:24" x14ac:dyDescent="0.2">
      <c r="A17" s="50"/>
      <c r="B17" s="51"/>
      <c r="C17" s="52"/>
      <c r="D17" s="53"/>
      <c r="E17" s="53"/>
      <c r="F17" s="54"/>
      <c r="G17" s="52"/>
      <c r="H17" s="53"/>
      <c r="I17" s="53"/>
      <c r="J17" s="54"/>
      <c r="K17" s="52"/>
      <c r="L17" s="53"/>
      <c r="M17" s="53"/>
      <c r="N17" s="54"/>
      <c r="O17" s="87"/>
      <c r="P17" s="53"/>
      <c r="Q17" s="53"/>
      <c r="R17" s="54"/>
      <c r="S17" s="55"/>
    </row>
    <row r="18" spans="1:24" x14ac:dyDescent="0.2">
      <c r="A18" s="50"/>
      <c r="B18" s="51"/>
      <c r="C18" s="52"/>
      <c r="D18" s="53"/>
      <c r="E18" s="53"/>
      <c r="F18" s="54"/>
      <c r="G18" s="52"/>
      <c r="H18" s="53"/>
      <c r="I18" s="53"/>
      <c r="J18" s="54"/>
      <c r="K18" s="52"/>
      <c r="L18" s="53"/>
      <c r="M18" s="53"/>
      <c r="N18" s="54"/>
      <c r="O18" s="87"/>
      <c r="P18" s="53"/>
      <c r="Q18" s="53"/>
      <c r="R18" s="54"/>
      <c r="S18" s="55"/>
    </row>
    <row r="19" spans="1:24" x14ac:dyDescent="0.2">
      <c r="A19" s="50"/>
      <c r="B19" s="51"/>
      <c r="C19" s="52"/>
      <c r="D19" s="53"/>
      <c r="E19" s="53"/>
      <c r="F19" s="54"/>
      <c r="G19" s="52"/>
      <c r="H19" s="53"/>
      <c r="I19" s="53"/>
      <c r="J19" s="54"/>
      <c r="K19" s="52"/>
      <c r="L19" s="53"/>
      <c r="M19" s="53"/>
      <c r="N19" s="54"/>
      <c r="O19" s="87"/>
      <c r="P19" s="53"/>
      <c r="Q19" s="53"/>
      <c r="R19" s="54"/>
      <c r="S19" s="55"/>
    </row>
    <row r="20" spans="1:24" x14ac:dyDescent="0.2">
      <c r="A20" s="50"/>
      <c r="B20" s="51"/>
      <c r="C20" s="52"/>
      <c r="D20" s="53"/>
      <c r="E20" s="53"/>
      <c r="F20" s="54"/>
      <c r="G20" s="52"/>
      <c r="H20" s="53"/>
      <c r="I20" s="53"/>
      <c r="J20" s="54"/>
      <c r="K20" s="52"/>
      <c r="L20" s="53"/>
      <c r="M20" s="53"/>
      <c r="N20" s="54"/>
      <c r="O20" s="87"/>
      <c r="P20" s="53"/>
      <c r="Q20" s="53"/>
      <c r="R20" s="54"/>
      <c r="S20" s="55"/>
    </row>
    <row r="21" spans="1:24" ht="13.5" thickBot="1" x14ac:dyDescent="0.25">
      <c r="A21" s="50"/>
      <c r="B21" s="56"/>
      <c r="C21" s="57"/>
      <c r="D21" s="58"/>
      <c r="E21" s="58"/>
      <c r="F21" s="59"/>
      <c r="G21" s="57"/>
      <c r="H21" s="58"/>
      <c r="I21" s="58"/>
      <c r="J21" s="59"/>
      <c r="K21" s="57"/>
      <c r="L21" s="58"/>
      <c r="M21" s="58"/>
      <c r="N21" s="59"/>
      <c r="O21" s="91"/>
      <c r="P21" s="58"/>
      <c r="Q21" s="58"/>
      <c r="R21" s="92"/>
      <c r="S21" s="55"/>
    </row>
    <row r="22" spans="1:24" x14ac:dyDescent="0.2">
      <c r="A22" s="1" t="s">
        <v>4</v>
      </c>
      <c r="B22" s="60" t="s">
        <v>197</v>
      </c>
      <c r="C22" s="61">
        <v>14</v>
      </c>
      <c r="D22" s="62">
        <v>3</v>
      </c>
      <c r="E22" s="62">
        <v>8</v>
      </c>
      <c r="F22" s="63">
        <v>14</v>
      </c>
      <c r="G22" s="61">
        <v>17</v>
      </c>
      <c r="H22" s="62">
        <v>2</v>
      </c>
      <c r="I22" s="62">
        <v>10</v>
      </c>
      <c r="J22" s="63">
        <v>8</v>
      </c>
      <c r="K22" s="61">
        <v>17</v>
      </c>
      <c r="L22" s="62">
        <v>3</v>
      </c>
      <c r="M22" s="62">
        <v>12</v>
      </c>
      <c r="N22" s="63">
        <v>14</v>
      </c>
      <c r="O22" s="61">
        <v>2</v>
      </c>
      <c r="P22" s="62">
        <v>0</v>
      </c>
      <c r="Q22" s="62">
        <v>2</v>
      </c>
      <c r="R22" s="94">
        <v>5</v>
      </c>
      <c r="S22" s="64"/>
    </row>
    <row r="23" spans="1:24" x14ac:dyDescent="0.2">
      <c r="A23" s="1"/>
      <c r="B23" s="65" t="s">
        <v>284</v>
      </c>
      <c r="C23" s="66">
        <v>3</v>
      </c>
      <c r="D23" s="67">
        <v>0</v>
      </c>
      <c r="E23" s="67">
        <v>3</v>
      </c>
      <c r="F23" s="68"/>
      <c r="G23" s="66">
        <v>3</v>
      </c>
      <c r="H23" s="67">
        <v>0</v>
      </c>
      <c r="I23" s="67">
        <v>3</v>
      </c>
      <c r="J23" s="68"/>
      <c r="K23" s="66">
        <v>4</v>
      </c>
      <c r="L23" s="67">
        <v>0</v>
      </c>
      <c r="M23" s="67">
        <v>3</v>
      </c>
      <c r="N23" s="68"/>
      <c r="O23" s="66">
        <v>19</v>
      </c>
      <c r="P23" s="67">
        <v>3</v>
      </c>
      <c r="Q23" s="67">
        <v>12</v>
      </c>
      <c r="R23" s="68"/>
      <c r="S23" s="64"/>
    </row>
    <row r="24" spans="1:24" x14ac:dyDescent="0.2">
      <c r="A24" s="1"/>
      <c r="B24" s="65" t="s">
        <v>285</v>
      </c>
      <c r="C24" s="66">
        <v>4</v>
      </c>
      <c r="D24" s="67">
        <v>0</v>
      </c>
      <c r="E24" s="67">
        <v>3</v>
      </c>
      <c r="F24" s="68"/>
      <c r="G24" s="66"/>
      <c r="H24" s="67"/>
      <c r="I24" s="67"/>
      <c r="J24" s="68"/>
      <c r="K24" s="66"/>
      <c r="L24" s="67"/>
      <c r="M24" s="67"/>
      <c r="N24" s="68"/>
      <c r="O24" s="66"/>
      <c r="P24" s="67"/>
      <c r="Q24" s="67"/>
      <c r="R24" s="68"/>
      <c r="S24" s="64"/>
    </row>
    <row r="25" spans="1:24" ht="13.5" thickBot="1" x14ac:dyDescent="0.25">
      <c r="A25" s="1"/>
      <c r="B25" s="95"/>
      <c r="C25" s="66"/>
      <c r="D25" s="67"/>
      <c r="E25" s="67"/>
      <c r="F25" s="68"/>
      <c r="G25" s="66"/>
      <c r="H25" s="67"/>
      <c r="I25" s="67"/>
      <c r="J25" s="68"/>
      <c r="K25" s="66"/>
      <c r="L25" s="67"/>
      <c r="M25" s="67"/>
      <c r="N25" s="68"/>
      <c r="O25" s="66"/>
      <c r="P25" s="67"/>
      <c r="Q25" s="67"/>
      <c r="R25" s="68"/>
      <c r="S25" s="64"/>
    </row>
    <row r="26" spans="1:24" ht="13.5" thickBot="1" x14ac:dyDescent="0.25">
      <c r="A26" s="1"/>
      <c r="B26" s="69" t="s">
        <v>304</v>
      </c>
      <c r="C26" s="70">
        <f t="shared" ref="C26:R26" si="0">SUM(C3:C20)</f>
        <v>21</v>
      </c>
      <c r="D26" s="70">
        <f t="shared" si="0"/>
        <v>3</v>
      </c>
      <c r="E26" s="70">
        <f t="shared" si="0"/>
        <v>14</v>
      </c>
      <c r="F26" s="70">
        <f t="shared" si="0"/>
        <v>14</v>
      </c>
      <c r="G26" s="70">
        <f t="shared" si="0"/>
        <v>20</v>
      </c>
      <c r="H26" s="70">
        <f t="shared" si="0"/>
        <v>2</v>
      </c>
      <c r="I26" s="70">
        <f t="shared" si="0"/>
        <v>13</v>
      </c>
      <c r="J26" s="70">
        <f t="shared" si="0"/>
        <v>8</v>
      </c>
      <c r="K26" s="70">
        <f t="shared" si="0"/>
        <v>21</v>
      </c>
      <c r="L26" s="70">
        <f t="shared" si="0"/>
        <v>3</v>
      </c>
      <c r="M26" s="70">
        <f t="shared" si="0"/>
        <v>15</v>
      </c>
      <c r="N26" s="70">
        <f t="shared" si="0"/>
        <v>14</v>
      </c>
      <c r="O26" s="70">
        <f t="shared" si="0"/>
        <v>21</v>
      </c>
      <c r="P26" s="70">
        <f t="shared" si="0"/>
        <v>3</v>
      </c>
      <c r="Q26" s="70">
        <f t="shared" si="0"/>
        <v>14</v>
      </c>
      <c r="R26" s="70">
        <f t="shared" si="0"/>
        <v>5</v>
      </c>
      <c r="S26" s="64"/>
    </row>
    <row r="27" spans="1:24" ht="13.5" thickBot="1" x14ac:dyDescent="0.25">
      <c r="A27" s="1"/>
      <c r="B27" s="69" t="s">
        <v>305</v>
      </c>
      <c r="C27" s="71">
        <f>C26</f>
        <v>21</v>
      </c>
      <c r="D27" s="71">
        <f>D26</f>
        <v>3</v>
      </c>
      <c r="E27" s="71">
        <f>E26</f>
        <v>14</v>
      </c>
      <c r="F27" s="71">
        <f>F26</f>
        <v>14</v>
      </c>
      <c r="G27" s="71">
        <f t="shared" ref="G27:R27" si="1">SUM(C27,G26)</f>
        <v>41</v>
      </c>
      <c r="H27" s="71">
        <f t="shared" si="1"/>
        <v>5</v>
      </c>
      <c r="I27" s="71">
        <f t="shared" si="1"/>
        <v>27</v>
      </c>
      <c r="J27" s="71">
        <f t="shared" si="1"/>
        <v>22</v>
      </c>
      <c r="K27" s="71">
        <f t="shared" si="1"/>
        <v>62</v>
      </c>
      <c r="L27" s="71">
        <f t="shared" si="1"/>
        <v>8</v>
      </c>
      <c r="M27" s="71">
        <f t="shared" si="1"/>
        <v>42</v>
      </c>
      <c r="N27" s="71">
        <f t="shared" si="1"/>
        <v>36</v>
      </c>
      <c r="O27" s="72">
        <f t="shared" si="1"/>
        <v>83</v>
      </c>
      <c r="P27" s="71">
        <f t="shared" si="1"/>
        <v>11</v>
      </c>
      <c r="Q27" s="71">
        <f t="shared" si="1"/>
        <v>56</v>
      </c>
      <c r="R27" s="73">
        <f t="shared" si="1"/>
        <v>41</v>
      </c>
      <c r="S27" s="64"/>
    </row>
    <row r="28" spans="1:24" ht="13.5" thickBot="1" x14ac:dyDescent="0.25">
      <c r="A28" s="74"/>
      <c r="B28" s="75" t="s">
        <v>306</v>
      </c>
      <c r="C28" s="76"/>
      <c r="D28" s="77"/>
      <c r="E28" s="77">
        <v>0</v>
      </c>
      <c r="F28" s="77"/>
      <c r="G28" s="76"/>
      <c r="H28" s="77"/>
      <c r="I28" s="77">
        <v>0</v>
      </c>
      <c r="J28" s="77"/>
      <c r="K28" s="76"/>
      <c r="L28" s="77"/>
      <c r="M28" s="77">
        <v>0</v>
      </c>
      <c r="N28" s="77"/>
      <c r="O28" s="76"/>
      <c r="P28" s="77"/>
      <c r="Q28" s="77">
        <v>0</v>
      </c>
      <c r="R28" s="77"/>
      <c r="S28" s="78"/>
    </row>
    <row r="29" spans="1:24" ht="13.5" customHeight="1" thickBot="1" x14ac:dyDescent="0.3">
      <c r="A29" s="43" t="s">
        <v>289</v>
      </c>
      <c r="B29" s="44" t="s">
        <v>290</v>
      </c>
      <c r="C29" s="186" t="s">
        <v>259</v>
      </c>
      <c r="D29" s="187"/>
      <c r="E29" s="188"/>
      <c r="F29" s="45">
        <v>14</v>
      </c>
      <c r="G29" s="186" t="s">
        <v>258</v>
      </c>
      <c r="H29" s="187"/>
      <c r="I29" s="188"/>
      <c r="J29" s="45">
        <v>6</v>
      </c>
      <c r="K29" s="186" t="s">
        <v>243</v>
      </c>
      <c r="L29" s="187"/>
      <c r="M29" s="188"/>
      <c r="N29" s="45">
        <v>0</v>
      </c>
      <c r="O29" s="193" t="s">
        <v>256</v>
      </c>
      <c r="P29" s="187"/>
      <c r="Q29" s="188"/>
      <c r="R29" s="170">
        <v>0</v>
      </c>
      <c r="S29" s="79"/>
      <c r="U29" s="80"/>
      <c r="V29" s="81"/>
      <c r="W29" s="80"/>
      <c r="X29" s="80"/>
    </row>
    <row r="30" spans="1:24" ht="13.5" thickBot="1" x14ac:dyDescent="0.25">
      <c r="A30" s="47" t="s">
        <v>291</v>
      </c>
      <c r="B30" s="44" t="s">
        <v>292</v>
      </c>
      <c r="C30" s="48" t="s">
        <v>0</v>
      </c>
      <c r="D30" s="48" t="s">
        <v>1</v>
      </c>
      <c r="E30" s="48" t="s">
        <v>2</v>
      </c>
      <c r="F30" s="48" t="s">
        <v>3</v>
      </c>
      <c r="G30" s="48" t="s">
        <v>0</v>
      </c>
      <c r="H30" s="48" t="s">
        <v>1</v>
      </c>
      <c r="I30" s="48" t="s">
        <v>2</v>
      </c>
      <c r="J30" s="48" t="s">
        <v>3</v>
      </c>
      <c r="K30" s="48" t="s">
        <v>0</v>
      </c>
      <c r="L30" s="48" t="s">
        <v>1</v>
      </c>
      <c r="M30" s="48" t="s">
        <v>2</v>
      </c>
      <c r="N30" s="48" t="s">
        <v>3</v>
      </c>
      <c r="O30" s="82" t="s">
        <v>0</v>
      </c>
      <c r="P30" s="48" t="s">
        <v>1</v>
      </c>
      <c r="Q30" s="48" t="s">
        <v>2</v>
      </c>
      <c r="R30" s="83" t="s">
        <v>3</v>
      </c>
      <c r="S30" s="49"/>
      <c r="U30" s="80"/>
      <c r="V30" s="80"/>
      <c r="W30" s="80"/>
      <c r="X30" s="80"/>
    </row>
    <row r="31" spans="1:24" x14ac:dyDescent="0.2">
      <c r="A31" s="50" t="str">
        <f t="shared" ref="A31:B46" si="2">A3</f>
        <v>21</v>
      </c>
      <c r="B31" s="51" t="str">
        <f t="shared" si="2"/>
        <v>Tim Chapell</v>
      </c>
      <c r="C31" s="52">
        <v>4</v>
      </c>
      <c r="D31" s="53">
        <v>0</v>
      </c>
      <c r="E31" s="53">
        <v>2</v>
      </c>
      <c r="F31" s="54">
        <v>0</v>
      </c>
      <c r="G31" s="52">
        <v>4</v>
      </c>
      <c r="H31" s="53">
        <v>0</v>
      </c>
      <c r="I31" s="53">
        <v>4</v>
      </c>
      <c r="J31" s="54">
        <v>5</v>
      </c>
      <c r="K31" s="52">
        <v>4</v>
      </c>
      <c r="L31" s="53">
        <v>3</v>
      </c>
      <c r="M31" s="53">
        <v>0</v>
      </c>
      <c r="N31" s="54">
        <v>4</v>
      </c>
      <c r="O31" s="87">
        <v>4</v>
      </c>
      <c r="P31" s="53">
        <v>2</v>
      </c>
      <c r="Q31" s="53">
        <v>0</v>
      </c>
      <c r="R31" s="89">
        <v>2</v>
      </c>
      <c r="S31" s="55"/>
      <c r="U31" s="2"/>
      <c r="V31" s="85"/>
      <c r="W31" s="2"/>
      <c r="X31" s="80"/>
    </row>
    <row r="32" spans="1:24" ht="12.75" customHeight="1" x14ac:dyDescent="0.2">
      <c r="A32" s="50" t="str">
        <f t="shared" si="2"/>
        <v>00</v>
      </c>
      <c r="B32" s="51" t="str">
        <f t="shared" si="2"/>
        <v>Adrene Tamplin</v>
      </c>
      <c r="C32" s="52">
        <v>3</v>
      </c>
      <c r="D32" s="53">
        <v>1</v>
      </c>
      <c r="E32" s="53">
        <v>1</v>
      </c>
      <c r="F32" s="54">
        <v>0</v>
      </c>
      <c r="G32" s="52">
        <v>3</v>
      </c>
      <c r="H32" s="53">
        <v>0</v>
      </c>
      <c r="I32" s="53">
        <v>2</v>
      </c>
      <c r="J32" s="54">
        <v>0</v>
      </c>
      <c r="K32" s="52">
        <v>3</v>
      </c>
      <c r="L32" s="53">
        <v>0</v>
      </c>
      <c r="M32" s="53">
        <v>1</v>
      </c>
      <c r="N32" s="54">
        <v>2</v>
      </c>
      <c r="O32" s="87">
        <v>4</v>
      </c>
      <c r="P32" s="53">
        <v>2</v>
      </c>
      <c r="Q32" s="53">
        <v>1</v>
      </c>
      <c r="R32" s="89">
        <v>1</v>
      </c>
      <c r="S32" s="55"/>
      <c r="U32" s="3"/>
      <c r="V32" s="80"/>
      <c r="W32" s="80"/>
      <c r="X32" s="80"/>
    </row>
    <row r="33" spans="1:24" ht="12.75" customHeight="1" x14ac:dyDescent="0.2">
      <c r="A33" s="50" t="str">
        <f t="shared" si="2"/>
        <v>42</v>
      </c>
      <c r="B33" s="51" t="str">
        <f t="shared" si="2"/>
        <v>Lequinton Barner</v>
      </c>
      <c r="C33" s="52">
        <v>3</v>
      </c>
      <c r="D33" s="53">
        <v>0</v>
      </c>
      <c r="E33" s="53">
        <v>2</v>
      </c>
      <c r="F33" s="54">
        <v>1</v>
      </c>
      <c r="G33" s="52">
        <v>3</v>
      </c>
      <c r="H33" s="53">
        <v>0</v>
      </c>
      <c r="I33" s="53">
        <v>1</v>
      </c>
      <c r="J33" s="54">
        <v>0</v>
      </c>
      <c r="K33" s="52">
        <v>4</v>
      </c>
      <c r="L33" s="53">
        <v>0</v>
      </c>
      <c r="M33" s="53">
        <v>4</v>
      </c>
      <c r="N33" s="54">
        <v>0</v>
      </c>
      <c r="O33" s="87">
        <v>4</v>
      </c>
      <c r="P33" s="53">
        <v>0</v>
      </c>
      <c r="Q33" s="53">
        <v>4</v>
      </c>
      <c r="R33" s="89">
        <v>0</v>
      </c>
      <c r="S33" s="55"/>
      <c r="U33" s="3"/>
      <c r="V33" s="80"/>
      <c r="W33" s="80"/>
      <c r="X33" s="80"/>
    </row>
    <row r="34" spans="1:24" ht="12.75" customHeight="1" x14ac:dyDescent="0.2">
      <c r="A34" s="50" t="str">
        <f t="shared" si="2"/>
        <v>32</v>
      </c>
      <c r="B34" s="51" t="str">
        <f t="shared" si="2"/>
        <v>Gregory McDuffie</v>
      </c>
      <c r="C34" s="52">
        <v>3</v>
      </c>
      <c r="D34" s="53">
        <v>1</v>
      </c>
      <c r="E34" s="53">
        <v>1</v>
      </c>
      <c r="F34" s="54">
        <v>1</v>
      </c>
      <c r="G34" s="52">
        <v>3</v>
      </c>
      <c r="H34" s="53">
        <v>0</v>
      </c>
      <c r="I34" s="53">
        <v>2</v>
      </c>
      <c r="J34" s="54">
        <v>0</v>
      </c>
      <c r="K34" s="52">
        <v>2</v>
      </c>
      <c r="L34" s="53">
        <v>0</v>
      </c>
      <c r="M34" s="53">
        <v>2</v>
      </c>
      <c r="N34" s="54">
        <v>1</v>
      </c>
      <c r="O34" s="87">
        <v>1</v>
      </c>
      <c r="P34" s="53">
        <v>0</v>
      </c>
      <c r="Q34" s="53">
        <v>0</v>
      </c>
      <c r="R34" s="89">
        <v>0</v>
      </c>
      <c r="S34" s="55"/>
      <c r="U34" s="3"/>
      <c r="V34" s="80"/>
      <c r="W34" s="86"/>
      <c r="X34" s="80"/>
    </row>
    <row r="35" spans="1:24" ht="12.75" customHeight="1" x14ac:dyDescent="0.2">
      <c r="A35" s="50" t="str">
        <f t="shared" si="2"/>
        <v>24</v>
      </c>
      <c r="B35" s="51" t="str">
        <f t="shared" si="2"/>
        <v>William Miles</v>
      </c>
      <c r="C35" s="52"/>
      <c r="D35" s="53"/>
      <c r="E35" s="53"/>
      <c r="F35" s="54"/>
      <c r="G35" s="52">
        <v>3</v>
      </c>
      <c r="H35" s="53">
        <v>0</v>
      </c>
      <c r="I35" s="53">
        <v>3</v>
      </c>
      <c r="J35" s="54">
        <v>0</v>
      </c>
      <c r="K35" s="52">
        <v>1</v>
      </c>
      <c r="L35" s="53">
        <v>0</v>
      </c>
      <c r="M35" s="53">
        <v>1</v>
      </c>
      <c r="N35" s="54">
        <v>0</v>
      </c>
      <c r="O35" s="87">
        <v>2</v>
      </c>
      <c r="P35" s="53">
        <v>0</v>
      </c>
      <c r="Q35" s="53">
        <v>0</v>
      </c>
      <c r="R35" s="89">
        <v>0</v>
      </c>
      <c r="S35" s="55"/>
      <c r="U35" s="3"/>
      <c r="V35" s="80"/>
      <c r="W35" s="86"/>
      <c r="X35" s="80"/>
    </row>
    <row r="36" spans="1:24" ht="12.75" customHeight="1" x14ac:dyDescent="0.2">
      <c r="A36" s="50" t="str">
        <f t="shared" si="2"/>
        <v>17</v>
      </c>
      <c r="B36" s="51" t="str">
        <f t="shared" si="2"/>
        <v>Jackson Schwoebel</v>
      </c>
      <c r="C36" s="52">
        <v>4</v>
      </c>
      <c r="D36" s="53">
        <v>0</v>
      </c>
      <c r="E36" s="53">
        <v>3</v>
      </c>
      <c r="F36" s="54">
        <v>3</v>
      </c>
      <c r="G36" s="52">
        <v>3</v>
      </c>
      <c r="H36" s="53">
        <v>1</v>
      </c>
      <c r="I36" s="53">
        <v>1</v>
      </c>
      <c r="J36" s="54">
        <v>2</v>
      </c>
      <c r="K36" s="52">
        <v>4</v>
      </c>
      <c r="L36" s="53">
        <v>0</v>
      </c>
      <c r="M36" s="53">
        <v>3</v>
      </c>
      <c r="N36" s="54">
        <v>2</v>
      </c>
      <c r="O36" s="87">
        <v>4</v>
      </c>
      <c r="P36" s="53">
        <v>0</v>
      </c>
      <c r="Q36" s="53">
        <v>3</v>
      </c>
      <c r="R36" s="89">
        <v>1</v>
      </c>
      <c r="S36" s="55" t="s">
        <v>297</v>
      </c>
      <c r="U36" s="3"/>
      <c r="V36" s="80"/>
      <c r="W36" s="86"/>
      <c r="X36" s="80"/>
    </row>
    <row r="37" spans="1:24" ht="12.75" customHeight="1" x14ac:dyDescent="0.2">
      <c r="A37" s="50" t="str">
        <f t="shared" si="2"/>
        <v>27</v>
      </c>
      <c r="B37" s="51" t="str">
        <f t="shared" si="2"/>
        <v>Derek Moses</v>
      </c>
      <c r="C37" s="52">
        <v>3</v>
      </c>
      <c r="D37" s="53">
        <v>0</v>
      </c>
      <c r="E37" s="53">
        <v>3</v>
      </c>
      <c r="F37" s="54">
        <v>1</v>
      </c>
      <c r="G37" s="52"/>
      <c r="H37" s="53"/>
      <c r="I37" s="53"/>
      <c r="J37" s="54"/>
      <c r="K37" s="52">
        <v>3</v>
      </c>
      <c r="L37" s="53">
        <v>0</v>
      </c>
      <c r="M37" s="53">
        <v>3</v>
      </c>
      <c r="N37" s="54">
        <v>0</v>
      </c>
      <c r="O37" s="87">
        <v>3</v>
      </c>
      <c r="P37" s="53">
        <v>0</v>
      </c>
      <c r="Q37" s="53">
        <v>1</v>
      </c>
      <c r="R37" s="89">
        <v>0</v>
      </c>
      <c r="S37" s="55"/>
      <c r="U37" s="3"/>
      <c r="V37" s="80"/>
      <c r="W37" s="86"/>
      <c r="X37" s="80"/>
    </row>
    <row r="38" spans="1:24" ht="12.75" customHeight="1" x14ac:dyDescent="0.2">
      <c r="A38" s="50" t="str">
        <f t="shared" si="2"/>
        <v>5</v>
      </c>
      <c r="B38" s="51" t="str">
        <f t="shared" si="2"/>
        <v>Kennan Ducey</v>
      </c>
      <c r="C38" s="52"/>
      <c r="D38" s="53"/>
      <c r="E38" s="53"/>
      <c r="F38" s="54"/>
      <c r="G38" s="52">
        <v>0</v>
      </c>
      <c r="H38" s="53">
        <v>0</v>
      </c>
      <c r="I38" s="53">
        <v>0</v>
      </c>
      <c r="J38" s="54">
        <v>0</v>
      </c>
      <c r="K38" s="52"/>
      <c r="L38" s="53"/>
      <c r="M38" s="53"/>
      <c r="N38" s="54"/>
      <c r="O38" s="87"/>
      <c r="P38" s="53"/>
      <c r="Q38" s="53"/>
      <c r="R38" s="89"/>
      <c r="S38" s="55"/>
      <c r="U38" s="3"/>
      <c r="V38" s="80"/>
      <c r="W38" s="86"/>
      <c r="X38" s="80"/>
    </row>
    <row r="39" spans="1:24" ht="12.75" customHeight="1" x14ac:dyDescent="0.2">
      <c r="A39" s="50">
        <f t="shared" si="2"/>
        <v>0</v>
      </c>
      <c r="B39" s="51">
        <f t="shared" si="2"/>
        <v>0</v>
      </c>
      <c r="C39" s="52"/>
      <c r="D39" s="53"/>
      <c r="E39" s="53"/>
      <c r="F39" s="54"/>
      <c r="G39" s="52"/>
      <c r="H39" s="53"/>
      <c r="I39" s="53"/>
      <c r="J39" s="54"/>
      <c r="K39" s="52"/>
      <c r="L39" s="53"/>
      <c r="M39" s="53"/>
      <c r="N39" s="54"/>
      <c r="O39" s="87"/>
      <c r="P39" s="53"/>
      <c r="Q39" s="53"/>
      <c r="R39" s="89"/>
      <c r="S39" s="55"/>
      <c r="U39" s="3"/>
      <c r="V39" s="80"/>
      <c r="W39" s="86"/>
      <c r="X39" s="80"/>
    </row>
    <row r="40" spans="1:24" ht="12.75" customHeight="1" x14ac:dyDescent="0.2">
      <c r="A40" s="50">
        <f t="shared" si="2"/>
        <v>0</v>
      </c>
      <c r="B40" s="51">
        <f t="shared" si="2"/>
        <v>0</v>
      </c>
      <c r="C40" s="52"/>
      <c r="D40" s="53"/>
      <c r="E40" s="53"/>
      <c r="F40" s="54"/>
      <c r="G40" s="52"/>
      <c r="H40" s="53"/>
      <c r="I40" s="53"/>
      <c r="J40" s="54"/>
      <c r="K40" s="52"/>
      <c r="L40" s="53"/>
      <c r="M40" s="53"/>
      <c r="N40" s="54"/>
      <c r="O40" s="87"/>
      <c r="P40" s="53"/>
      <c r="Q40" s="53"/>
      <c r="R40" s="89"/>
      <c r="S40" s="55"/>
      <c r="U40" s="3"/>
      <c r="V40" s="80"/>
      <c r="W40" s="86"/>
      <c r="X40" s="80"/>
    </row>
    <row r="41" spans="1:24" ht="12.75" customHeight="1" x14ac:dyDescent="0.2">
      <c r="A41" s="50">
        <f t="shared" si="2"/>
        <v>0</v>
      </c>
      <c r="B41" s="51">
        <f t="shared" si="2"/>
        <v>0</v>
      </c>
      <c r="C41" s="52"/>
      <c r="D41" s="53"/>
      <c r="E41" s="53"/>
      <c r="F41" s="54"/>
      <c r="G41" s="52"/>
      <c r="H41" s="53"/>
      <c r="I41" s="53"/>
      <c r="J41" s="54"/>
      <c r="K41" s="52"/>
      <c r="L41" s="53"/>
      <c r="M41" s="53"/>
      <c r="N41" s="54"/>
      <c r="O41" s="87"/>
      <c r="P41" s="53"/>
      <c r="Q41" s="53"/>
      <c r="R41" s="89"/>
      <c r="S41" s="55"/>
      <c r="U41" s="3"/>
      <c r="V41" s="80"/>
      <c r="W41" s="86"/>
      <c r="X41" s="80"/>
    </row>
    <row r="42" spans="1:24" x14ac:dyDescent="0.2">
      <c r="A42" s="50">
        <f t="shared" si="2"/>
        <v>0</v>
      </c>
      <c r="B42" s="51">
        <f t="shared" si="2"/>
        <v>0</v>
      </c>
      <c r="C42" s="52"/>
      <c r="D42" s="53"/>
      <c r="E42" s="53"/>
      <c r="F42" s="54"/>
      <c r="G42" s="52"/>
      <c r="H42" s="53"/>
      <c r="I42" s="53"/>
      <c r="J42" s="54"/>
      <c r="K42" s="52"/>
      <c r="L42" s="53"/>
      <c r="M42" s="53"/>
      <c r="N42" s="54"/>
      <c r="O42" s="87"/>
      <c r="P42" s="53"/>
      <c r="Q42" s="53"/>
      <c r="R42" s="89"/>
      <c r="S42" s="55"/>
      <c r="U42" s="3"/>
      <c r="V42" s="80"/>
      <c r="W42" s="80"/>
      <c r="X42" s="80"/>
    </row>
    <row r="43" spans="1:24" x14ac:dyDescent="0.2">
      <c r="A43" s="50">
        <f t="shared" si="2"/>
        <v>0</v>
      </c>
      <c r="B43" s="51">
        <f t="shared" si="2"/>
        <v>0</v>
      </c>
      <c r="C43" s="52"/>
      <c r="D43" s="53"/>
      <c r="E43" s="53"/>
      <c r="F43" s="54"/>
      <c r="G43" s="52"/>
      <c r="H43" s="53"/>
      <c r="I43" s="53"/>
      <c r="J43" s="54"/>
      <c r="K43" s="52"/>
      <c r="L43" s="53"/>
      <c r="M43" s="53"/>
      <c r="N43" s="54"/>
      <c r="O43" s="87"/>
      <c r="P43" s="53"/>
      <c r="Q43" s="53"/>
      <c r="R43" s="89"/>
      <c r="S43" s="55"/>
      <c r="U43" s="3"/>
      <c r="V43" s="80"/>
      <c r="W43" s="80"/>
      <c r="X43" s="80"/>
    </row>
    <row r="44" spans="1:24" x14ac:dyDescent="0.2">
      <c r="A44" s="50">
        <f t="shared" si="2"/>
        <v>0</v>
      </c>
      <c r="B44" s="51">
        <f t="shared" si="2"/>
        <v>0</v>
      </c>
      <c r="C44" s="52"/>
      <c r="D44" s="53"/>
      <c r="E44" s="53"/>
      <c r="F44" s="54"/>
      <c r="G44" s="52"/>
      <c r="H44" s="53"/>
      <c r="I44" s="53"/>
      <c r="J44" s="54"/>
      <c r="K44" s="52"/>
      <c r="L44" s="53"/>
      <c r="M44" s="53"/>
      <c r="N44" s="54"/>
      <c r="O44" s="87"/>
      <c r="P44" s="53"/>
      <c r="Q44" s="53"/>
      <c r="R44" s="89"/>
      <c r="S44" s="55" t="s">
        <v>297</v>
      </c>
      <c r="U44" s="3"/>
      <c r="V44" s="80"/>
      <c r="W44" s="80"/>
      <c r="X44" s="80"/>
    </row>
    <row r="45" spans="1:24" x14ac:dyDescent="0.2">
      <c r="A45" s="50">
        <f t="shared" si="2"/>
        <v>0</v>
      </c>
      <c r="B45" s="90">
        <f t="shared" si="2"/>
        <v>0</v>
      </c>
      <c r="C45" s="52"/>
      <c r="D45" s="53"/>
      <c r="E45" s="53"/>
      <c r="F45" s="54"/>
      <c r="G45" s="52"/>
      <c r="H45" s="53"/>
      <c r="I45" s="53"/>
      <c r="J45" s="54"/>
      <c r="K45" s="52"/>
      <c r="L45" s="53"/>
      <c r="M45" s="53"/>
      <c r="N45" s="54"/>
      <c r="O45" s="87"/>
      <c r="P45" s="53"/>
      <c r="Q45" s="53"/>
      <c r="R45" s="54"/>
      <c r="S45" s="55"/>
      <c r="U45" s="3"/>
      <c r="V45" s="80"/>
      <c r="W45" s="80"/>
      <c r="X45" s="80"/>
    </row>
    <row r="46" spans="1:24" x14ac:dyDescent="0.2">
      <c r="A46" s="50">
        <f t="shared" si="2"/>
        <v>0</v>
      </c>
      <c r="B46" s="51">
        <f t="shared" si="2"/>
        <v>0</v>
      </c>
      <c r="C46" s="52"/>
      <c r="D46" s="53"/>
      <c r="E46" s="53"/>
      <c r="F46" s="54"/>
      <c r="G46" s="52"/>
      <c r="H46" s="53"/>
      <c r="I46" s="53"/>
      <c r="J46" s="54"/>
      <c r="K46" s="52"/>
      <c r="L46" s="53"/>
      <c r="M46" s="53"/>
      <c r="N46" s="54"/>
      <c r="O46" s="87"/>
      <c r="P46" s="53"/>
      <c r="Q46" s="53"/>
      <c r="R46" s="54"/>
      <c r="S46" s="55"/>
      <c r="U46" s="3"/>
      <c r="V46" s="80"/>
      <c r="W46" s="80"/>
      <c r="X46" s="80"/>
    </row>
    <row r="47" spans="1:24" x14ac:dyDescent="0.2">
      <c r="A47" s="50">
        <f t="shared" ref="A47:B48" si="3">A19</f>
        <v>0</v>
      </c>
      <c r="B47" s="51">
        <f t="shared" si="3"/>
        <v>0</v>
      </c>
      <c r="C47" s="52"/>
      <c r="D47" s="53"/>
      <c r="E47" s="53"/>
      <c r="F47" s="54"/>
      <c r="G47" s="52"/>
      <c r="H47" s="53"/>
      <c r="I47" s="53"/>
      <c r="J47" s="54"/>
      <c r="K47" s="52"/>
      <c r="L47" s="53"/>
      <c r="M47" s="53"/>
      <c r="N47" s="54"/>
      <c r="O47" s="87"/>
      <c r="P47" s="53"/>
      <c r="Q47" s="53"/>
      <c r="R47" s="54"/>
      <c r="S47" s="55"/>
      <c r="U47" s="3"/>
      <c r="V47" s="80"/>
      <c r="W47" s="80"/>
      <c r="X47" s="80"/>
    </row>
    <row r="48" spans="1:24" x14ac:dyDescent="0.2">
      <c r="A48" s="50">
        <f t="shared" si="3"/>
        <v>0</v>
      </c>
      <c r="B48" s="51">
        <f t="shared" si="3"/>
        <v>0</v>
      </c>
      <c r="C48" s="52"/>
      <c r="D48" s="53"/>
      <c r="E48" s="53"/>
      <c r="F48" s="54"/>
      <c r="G48" s="52"/>
      <c r="H48" s="53"/>
      <c r="I48" s="53"/>
      <c r="J48" s="54"/>
      <c r="K48" s="52"/>
      <c r="L48" s="53"/>
      <c r="M48" s="53"/>
      <c r="N48" s="54"/>
      <c r="O48" s="87"/>
      <c r="P48" s="53"/>
      <c r="Q48" s="53"/>
      <c r="R48" s="54"/>
      <c r="S48" s="55"/>
      <c r="U48" s="3"/>
      <c r="V48" s="80"/>
      <c r="W48" s="80"/>
      <c r="X48" s="80"/>
    </row>
    <row r="49" spans="1:30" ht="13.5" thickBot="1" x14ac:dyDescent="0.25">
      <c r="A49" s="50"/>
      <c r="B49" s="56"/>
      <c r="C49" s="57"/>
      <c r="D49" s="58"/>
      <c r="E49" s="58"/>
      <c r="F49" s="59"/>
      <c r="G49" s="57"/>
      <c r="H49" s="58"/>
      <c r="I49" s="58"/>
      <c r="J49" s="59"/>
      <c r="K49" s="57"/>
      <c r="L49" s="58"/>
      <c r="M49" s="58"/>
      <c r="N49" s="59"/>
      <c r="O49" s="91"/>
      <c r="P49" s="58"/>
      <c r="Q49" s="58"/>
      <c r="R49" s="92"/>
      <c r="S49" s="55"/>
      <c r="U49" s="3"/>
      <c r="V49" s="80"/>
      <c r="W49" s="80"/>
      <c r="X49" s="80"/>
    </row>
    <row r="50" spans="1:30" x14ac:dyDescent="0.2">
      <c r="A50" s="1" t="s">
        <v>4</v>
      </c>
      <c r="B50" s="93" t="str">
        <f>B22</f>
        <v>Derek Moses</v>
      </c>
      <c r="C50" s="61"/>
      <c r="D50" s="62"/>
      <c r="E50" s="62"/>
      <c r="F50" s="63"/>
      <c r="G50" s="61">
        <v>19</v>
      </c>
      <c r="H50" s="62">
        <v>1</v>
      </c>
      <c r="I50" s="62">
        <v>13</v>
      </c>
      <c r="J50" s="63">
        <v>7</v>
      </c>
      <c r="K50" s="61"/>
      <c r="L50" s="62"/>
      <c r="M50" s="62"/>
      <c r="N50" s="63"/>
      <c r="O50" s="61"/>
      <c r="P50" s="62"/>
      <c r="Q50" s="62"/>
      <c r="R50" s="94"/>
      <c r="S50" s="64"/>
      <c r="U50" s="80"/>
      <c r="V50" s="80"/>
      <c r="W50" s="80"/>
      <c r="X50" s="80"/>
    </row>
    <row r="51" spans="1:30" x14ac:dyDescent="0.2">
      <c r="A51" s="1"/>
      <c r="B51" s="95" t="str">
        <f>B23</f>
        <v>Melissa Schwoebel</v>
      </c>
      <c r="C51" s="66">
        <v>20</v>
      </c>
      <c r="D51" s="67">
        <v>2</v>
      </c>
      <c r="E51" s="67">
        <v>12</v>
      </c>
      <c r="F51" s="68">
        <v>6</v>
      </c>
      <c r="G51" s="66"/>
      <c r="H51" s="67"/>
      <c r="I51" s="67"/>
      <c r="J51" s="68"/>
      <c r="K51" s="66">
        <v>21</v>
      </c>
      <c r="L51" s="67">
        <v>3</v>
      </c>
      <c r="M51" s="67">
        <v>14</v>
      </c>
      <c r="N51" s="68">
        <v>9</v>
      </c>
      <c r="O51" s="66">
        <v>22</v>
      </c>
      <c r="P51" s="67">
        <v>4</v>
      </c>
      <c r="Q51" s="67">
        <v>9</v>
      </c>
      <c r="R51" s="68">
        <v>4</v>
      </c>
      <c r="S51" s="64"/>
      <c r="U51" s="80"/>
      <c r="V51" s="80"/>
      <c r="W51" s="80"/>
      <c r="X51" s="80"/>
    </row>
    <row r="52" spans="1:30" x14ac:dyDescent="0.2">
      <c r="A52" s="1"/>
      <c r="B52" s="95" t="str">
        <f>B24</f>
        <v>Tim</v>
      </c>
      <c r="C52" s="66"/>
      <c r="D52" s="67"/>
      <c r="E52" s="67"/>
      <c r="F52" s="68"/>
      <c r="G52" s="66"/>
      <c r="H52" s="67"/>
      <c r="I52" s="67"/>
      <c r="J52" s="68"/>
      <c r="K52" s="66"/>
      <c r="L52" s="67"/>
      <c r="M52" s="67"/>
      <c r="N52" s="68"/>
      <c r="O52" s="66"/>
      <c r="P52" s="67"/>
      <c r="Q52" s="67"/>
      <c r="R52" s="68"/>
      <c r="S52" s="64"/>
      <c r="U52" s="80"/>
      <c r="V52" s="80"/>
      <c r="W52" s="80"/>
      <c r="X52" s="80"/>
    </row>
    <row r="53" spans="1:30" ht="13.5" thickBot="1" x14ac:dyDescent="0.25">
      <c r="A53" s="1"/>
      <c r="B53" s="95">
        <f>B25</f>
        <v>0</v>
      </c>
      <c r="C53" s="66"/>
      <c r="D53" s="67"/>
      <c r="E53" s="67"/>
      <c r="F53" s="68"/>
      <c r="G53" s="66"/>
      <c r="H53" s="67"/>
      <c r="I53" s="67"/>
      <c r="J53" s="68"/>
      <c r="K53" s="66"/>
      <c r="L53" s="67"/>
      <c r="M53" s="67"/>
      <c r="N53" s="68"/>
      <c r="O53" s="66"/>
      <c r="P53" s="67"/>
      <c r="Q53" s="67"/>
      <c r="R53" s="68"/>
      <c r="S53" s="64"/>
      <c r="U53" s="80"/>
      <c r="V53" s="80"/>
      <c r="W53" s="80"/>
      <c r="X53" s="80"/>
    </row>
    <row r="54" spans="1:30" ht="13.5" thickBot="1" x14ac:dyDescent="0.25">
      <c r="A54" s="1"/>
      <c r="B54" s="69" t="s">
        <v>304</v>
      </c>
      <c r="C54" s="70">
        <f t="shared" ref="C54:R54" si="4">SUM(C31:C48)</f>
        <v>20</v>
      </c>
      <c r="D54" s="70">
        <f t="shared" si="4"/>
        <v>2</v>
      </c>
      <c r="E54" s="70">
        <f t="shared" si="4"/>
        <v>12</v>
      </c>
      <c r="F54" s="70">
        <f t="shared" si="4"/>
        <v>6</v>
      </c>
      <c r="G54" s="70">
        <f t="shared" si="4"/>
        <v>19</v>
      </c>
      <c r="H54" s="70">
        <f t="shared" si="4"/>
        <v>1</v>
      </c>
      <c r="I54" s="70">
        <f t="shared" si="4"/>
        <v>13</v>
      </c>
      <c r="J54" s="70">
        <f t="shared" si="4"/>
        <v>7</v>
      </c>
      <c r="K54" s="70">
        <f t="shared" si="4"/>
        <v>21</v>
      </c>
      <c r="L54" s="70">
        <f t="shared" si="4"/>
        <v>3</v>
      </c>
      <c r="M54" s="70">
        <f t="shared" si="4"/>
        <v>14</v>
      </c>
      <c r="N54" s="70">
        <f t="shared" si="4"/>
        <v>9</v>
      </c>
      <c r="O54" s="70">
        <f t="shared" si="4"/>
        <v>22</v>
      </c>
      <c r="P54" s="70">
        <f t="shared" si="4"/>
        <v>4</v>
      </c>
      <c r="Q54" s="70">
        <f t="shared" si="4"/>
        <v>9</v>
      </c>
      <c r="R54" s="70">
        <f t="shared" si="4"/>
        <v>4</v>
      </c>
      <c r="S54" s="64"/>
      <c r="U54" s="80"/>
      <c r="V54" s="80"/>
      <c r="W54" s="80"/>
      <c r="X54" s="80"/>
    </row>
    <row r="55" spans="1:30" ht="13.5" thickBot="1" x14ac:dyDescent="0.25">
      <c r="A55" s="1"/>
      <c r="B55" s="69" t="s">
        <v>305</v>
      </c>
      <c r="C55" s="71">
        <f>SUM(O27,C54)</f>
        <v>103</v>
      </c>
      <c r="D55" s="71">
        <f>SUM(P27,D54)</f>
        <v>13</v>
      </c>
      <c r="E55" s="71">
        <f>SUM(Q27,E54)</f>
        <v>68</v>
      </c>
      <c r="F55" s="71">
        <f>SUM(R27,F54)</f>
        <v>47</v>
      </c>
      <c r="G55" s="71">
        <f t="shared" ref="G55:R55" si="5">SUM(C55,G54)</f>
        <v>122</v>
      </c>
      <c r="H55" s="71">
        <f t="shared" si="5"/>
        <v>14</v>
      </c>
      <c r="I55" s="71">
        <f t="shared" si="5"/>
        <v>81</v>
      </c>
      <c r="J55" s="71">
        <f t="shared" si="5"/>
        <v>54</v>
      </c>
      <c r="K55" s="71">
        <f t="shared" si="5"/>
        <v>143</v>
      </c>
      <c r="L55" s="71">
        <f t="shared" si="5"/>
        <v>17</v>
      </c>
      <c r="M55" s="71">
        <f t="shared" si="5"/>
        <v>95</v>
      </c>
      <c r="N55" s="71">
        <f t="shared" si="5"/>
        <v>63</v>
      </c>
      <c r="O55" s="72">
        <f t="shared" si="5"/>
        <v>165</v>
      </c>
      <c r="P55" s="71">
        <f t="shared" si="5"/>
        <v>21</v>
      </c>
      <c r="Q55" s="71">
        <f t="shared" si="5"/>
        <v>104</v>
      </c>
      <c r="R55" s="73">
        <f t="shared" si="5"/>
        <v>67</v>
      </c>
      <c r="S55" s="96"/>
      <c r="U55" s="80"/>
      <c r="V55" s="80"/>
      <c r="W55" s="80"/>
      <c r="X55" s="80"/>
    </row>
    <row r="56" spans="1:30" ht="13.5" thickBot="1" x14ac:dyDescent="0.25">
      <c r="A56" s="74"/>
      <c r="B56" s="75" t="s">
        <v>306</v>
      </c>
      <c r="C56" s="76"/>
      <c r="D56" s="77"/>
      <c r="E56" s="77"/>
      <c r="F56" s="77"/>
      <c r="G56" s="76"/>
      <c r="H56" s="77"/>
      <c r="I56" s="77"/>
      <c r="J56" s="77"/>
      <c r="K56" s="76"/>
      <c r="L56" s="77"/>
      <c r="M56" s="77"/>
      <c r="N56" s="77"/>
      <c r="O56" s="76"/>
      <c r="P56" s="77"/>
      <c r="Q56" s="77"/>
      <c r="R56" s="97"/>
      <c r="S56" s="98"/>
      <c r="V56" s="99" t="s">
        <v>307</v>
      </c>
    </row>
    <row r="57" spans="1:30" ht="13.5" thickBot="1" x14ac:dyDescent="0.25">
      <c r="A57" s="43" t="s">
        <v>289</v>
      </c>
      <c r="B57" s="69" t="s">
        <v>290</v>
      </c>
      <c r="C57" s="186"/>
      <c r="D57" s="187"/>
      <c r="E57" s="188"/>
      <c r="F57" s="100"/>
      <c r="G57" s="186"/>
      <c r="H57" s="187"/>
      <c r="I57" s="188"/>
      <c r="J57" s="100"/>
      <c r="K57" s="186"/>
      <c r="L57" s="187"/>
      <c r="M57" s="189"/>
      <c r="N57" s="101"/>
      <c r="O57" s="102" t="s">
        <v>308</v>
      </c>
      <c r="P57" s="103"/>
      <c r="Q57" s="45"/>
      <c r="R57" s="104">
        <f>SUM(F1,J1,N1,R1,F29,J29,N29,R29,F57,J57,N57)</f>
        <v>36</v>
      </c>
      <c r="S57" s="105" t="s">
        <v>309</v>
      </c>
    </row>
    <row r="58" spans="1:30" ht="13.5" thickBot="1" x14ac:dyDescent="0.25">
      <c r="A58" s="47" t="s">
        <v>291</v>
      </c>
      <c r="B58" s="44" t="s">
        <v>292</v>
      </c>
      <c r="C58" s="48" t="s">
        <v>0</v>
      </c>
      <c r="D58" s="48" t="s">
        <v>1</v>
      </c>
      <c r="E58" s="48" t="s">
        <v>2</v>
      </c>
      <c r="F58" s="48" t="s">
        <v>3</v>
      </c>
      <c r="G58" s="48" t="s">
        <v>0</v>
      </c>
      <c r="H58" s="48" t="s">
        <v>1</v>
      </c>
      <c r="I58" s="48" t="s">
        <v>2</v>
      </c>
      <c r="J58" s="48" t="s">
        <v>3</v>
      </c>
      <c r="K58" s="48" t="s">
        <v>0</v>
      </c>
      <c r="L58" s="48" t="s">
        <v>310</v>
      </c>
      <c r="M58" s="48" t="s">
        <v>2</v>
      </c>
      <c r="N58" s="48" t="s">
        <v>3</v>
      </c>
      <c r="O58" s="43" t="s">
        <v>0</v>
      </c>
      <c r="P58" s="43" t="s">
        <v>1</v>
      </c>
      <c r="Q58" s="43" t="s">
        <v>2</v>
      </c>
      <c r="R58" s="43" t="s">
        <v>3</v>
      </c>
      <c r="S58" s="106" t="s">
        <v>311</v>
      </c>
      <c r="U58" s="2" t="s">
        <v>312</v>
      </c>
      <c r="V58" s="67" t="s">
        <v>313</v>
      </c>
      <c r="W58" s="107" t="s">
        <v>3</v>
      </c>
      <c r="X58" s="107" t="s">
        <v>314</v>
      </c>
      <c r="Y58" s="107" t="s">
        <v>315</v>
      </c>
      <c r="Z58" s="107" t="s">
        <v>316</v>
      </c>
      <c r="AA58" s="107" t="s">
        <v>372</v>
      </c>
      <c r="AB58" s="107" t="s">
        <v>316</v>
      </c>
      <c r="AC58" s="107" t="s">
        <v>317</v>
      </c>
      <c r="AD58" s="108" t="s">
        <v>318</v>
      </c>
    </row>
    <row r="59" spans="1:30" ht="13.5" thickTop="1" x14ac:dyDescent="0.2">
      <c r="A59" s="50" t="str">
        <f t="shared" ref="A59:A76" si="6">A3</f>
        <v>21</v>
      </c>
      <c r="B59" s="51" t="str">
        <f t="shared" ref="B59:B76" si="7">B31</f>
        <v>Tim Chapell</v>
      </c>
      <c r="C59" s="52"/>
      <c r="D59" s="53"/>
      <c r="E59" s="53"/>
      <c r="F59" s="54"/>
      <c r="G59" s="52"/>
      <c r="H59" s="53"/>
      <c r="I59" s="53"/>
      <c r="J59" s="54"/>
      <c r="K59" s="52"/>
      <c r="L59" s="53"/>
      <c r="M59" s="53"/>
      <c r="N59" s="54"/>
      <c r="O59" s="109">
        <f t="shared" ref="O59:R74" si="8">SUM(C3,G3,K3,O3,C31,G31,K31,O31,C59,G59,K59)</f>
        <v>32</v>
      </c>
      <c r="P59" s="110">
        <f t="shared" si="8"/>
        <v>13</v>
      </c>
      <c r="Q59" s="110">
        <f t="shared" si="8"/>
        <v>10</v>
      </c>
      <c r="R59" s="111">
        <f t="shared" si="8"/>
        <v>28</v>
      </c>
      <c r="S59" s="112">
        <f>IF(O59=0,0,AVERAGE(P59/O59))</f>
        <v>0.40625</v>
      </c>
      <c r="U59" s="3" t="s">
        <v>343</v>
      </c>
      <c r="V59" s="51" t="s">
        <v>160</v>
      </c>
      <c r="W59" s="113">
        <v>28</v>
      </c>
      <c r="X59" s="113">
        <v>28</v>
      </c>
      <c r="Y59" s="114">
        <v>0.40625</v>
      </c>
      <c r="Z59" s="114" t="s">
        <v>260</v>
      </c>
      <c r="AA59" s="114">
        <v>3.5</v>
      </c>
      <c r="AB59" s="114" t="s">
        <v>260</v>
      </c>
      <c r="AC59" s="113">
        <v>8</v>
      </c>
      <c r="AD59" s="115">
        <v>0.40625</v>
      </c>
    </row>
    <row r="60" spans="1:30" x14ac:dyDescent="0.2">
      <c r="A60" s="50" t="str">
        <f t="shared" si="6"/>
        <v>00</v>
      </c>
      <c r="B60" s="51" t="str">
        <f t="shared" si="7"/>
        <v>Adrene Tamplin</v>
      </c>
      <c r="C60" s="52"/>
      <c r="D60" s="53"/>
      <c r="E60" s="53"/>
      <c r="F60" s="54"/>
      <c r="G60" s="52"/>
      <c r="H60" s="53"/>
      <c r="I60" s="53"/>
      <c r="J60" s="54"/>
      <c r="K60" s="52"/>
      <c r="L60" s="53"/>
      <c r="M60" s="53"/>
      <c r="N60" s="54"/>
      <c r="O60" s="66">
        <f t="shared" si="8"/>
        <v>25</v>
      </c>
      <c r="P60" s="67">
        <f t="shared" si="8"/>
        <v>3</v>
      </c>
      <c r="Q60" s="67">
        <f t="shared" si="8"/>
        <v>13</v>
      </c>
      <c r="R60" s="68">
        <f t="shared" si="8"/>
        <v>12</v>
      </c>
      <c r="S60" s="116">
        <f t="shared" ref="S60:S76" si="9">IF(O60=0,0,AVERAGE(P60/O60))</f>
        <v>0.12</v>
      </c>
      <c r="U60" s="3" t="s">
        <v>360</v>
      </c>
      <c r="V60" s="51" t="s">
        <v>149</v>
      </c>
      <c r="W60" s="113">
        <v>12</v>
      </c>
      <c r="X60" s="113">
        <v>12</v>
      </c>
      <c r="Y60" s="114">
        <v>0.12</v>
      </c>
      <c r="Z60" s="114" t="s">
        <v>260</v>
      </c>
      <c r="AA60" s="114">
        <v>1.5</v>
      </c>
      <c r="AB60" s="114" t="s">
        <v>260</v>
      </c>
      <c r="AC60" s="113">
        <v>8</v>
      </c>
      <c r="AD60" s="115">
        <v>0.12</v>
      </c>
    </row>
    <row r="61" spans="1:30" x14ac:dyDescent="0.2">
      <c r="A61" s="50" t="str">
        <f t="shared" si="6"/>
        <v>42</v>
      </c>
      <c r="B61" s="51" t="str">
        <f t="shared" si="7"/>
        <v>Lequinton Barner</v>
      </c>
      <c r="C61" s="52"/>
      <c r="D61" s="53"/>
      <c r="E61" s="53"/>
      <c r="F61" s="54"/>
      <c r="G61" s="52"/>
      <c r="H61" s="53"/>
      <c r="I61" s="53"/>
      <c r="J61" s="54"/>
      <c r="K61" s="52"/>
      <c r="L61" s="53"/>
      <c r="M61" s="53"/>
      <c r="N61" s="54"/>
      <c r="O61" s="66">
        <f t="shared" si="8"/>
        <v>26</v>
      </c>
      <c r="P61" s="67">
        <f t="shared" si="8"/>
        <v>0</v>
      </c>
      <c r="Q61" s="67">
        <f t="shared" si="8"/>
        <v>20</v>
      </c>
      <c r="R61" s="68">
        <f t="shared" si="8"/>
        <v>1</v>
      </c>
      <c r="S61" s="116">
        <f t="shared" si="9"/>
        <v>0</v>
      </c>
      <c r="U61" s="3" t="s">
        <v>361</v>
      </c>
      <c r="V61" s="51" t="s">
        <v>159</v>
      </c>
      <c r="W61" s="113">
        <v>1</v>
      </c>
      <c r="X61" s="113">
        <v>1</v>
      </c>
      <c r="Y61" s="114">
        <v>0</v>
      </c>
      <c r="Z61" s="114" t="s">
        <v>260</v>
      </c>
      <c r="AA61" s="114">
        <v>0.125</v>
      </c>
      <c r="AB61" s="114" t="s">
        <v>260</v>
      </c>
      <c r="AC61" s="113">
        <v>8</v>
      </c>
      <c r="AD61" s="115">
        <v>0</v>
      </c>
    </row>
    <row r="62" spans="1:30" x14ac:dyDescent="0.2">
      <c r="A62" s="50" t="str">
        <f t="shared" si="6"/>
        <v>32</v>
      </c>
      <c r="B62" s="51" t="str">
        <f t="shared" si="7"/>
        <v>Gregory McDuffie</v>
      </c>
      <c r="C62" s="52"/>
      <c r="D62" s="53"/>
      <c r="E62" s="53"/>
      <c r="F62" s="54"/>
      <c r="G62" s="52"/>
      <c r="H62" s="53"/>
      <c r="I62" s="53"/>
      <c r="J62" s="54"/>
      <c r="K62" s="52"/>
      <c r="L62" s="53"/>
      <c r="M62" s="53"/>
      <c r="N62" s="54"/>
      <c r="O62" s="66">
        <f t="shared" si="8"/>
        <v>16</v>
      </c>
      <c r="P62" s="67">
        <f t="shared" si="8"/>
        <v>2</v>
      </c>
      <c r="Q62" s="67">
        <f t="shared" si="8"/>
        <v>10</v>
      </c>
      <c r="R62" s="68">
        <f t="shared" si="8"/>
        <v>3</v>
      </c>
      <c r="S62" s="116">
        <f t="shared" si="9"/>
        <v>0.125</v>
      </c>
      <c r="U62" s="3" t="s">
        <v>342</v>
      </c>
      <c r="V62" s="51" t="s">
        <v>104</v>
      </c>
      <c r="W62" s="113">
        <v>3</v>
      </c>
      <c r="X62" s="113">
        <v>3</v>
      </c>
      <c r="Y62" s="114">
        <v>0.125</v>
      </c>
      <c r="Z62" s="114" t="s">
        <v>265</v>
      </c>
      <c r="AA62" s="114">
        <v>0.375</v>
      </c>
      <c r="AB62" s="114" t="s">
        <v>260</v>
      </c>
      <c r="AC62" s="113">
        <v>8</v>
      </c>
      <c r="AD62" s="115">
        <v>0.1</v>
      </c>
    </row>
    <row r="63" spans="1:30" x14ac:dyDescent="0.2">
      <c r="A63" s="50" t="str">
        <f t="shared" si="6"/>
        <v>24</v>
      </c>
      <c r="B63" s="51" t="str">
        <f t="shared" si="7"/>
        <v>William Miles</v>
      </c>
      <c r="C63" s="52"/>
      <c r="D63" s="53"/>
      <c r="E63" s="53"/>
      <c r="F63" s="54"/>
      <c r="G63" s="52"/>
      <c r="H63" s="53"/>
      <c r="I63" s="53"/>
      <c r="J63" s="54"/>
      <c r="K63" s="52"/>
      <c r="L63" s="53"/>
      <c r="M63" s="53"/>
      <c r="N63" s="54"/>
      <c r="O63" s="66">
        <f t="shared" si="8"/>
        <v>11</v>
      </c>
      <c r="P63" s="67">
        <f t="shared" si="8"/>
        <v>1</v>
      </c>
      <c r="Q63" s="67">
        <f t="shared" si="8"/>
        <v>8</v>
      </c>
      <c r="R63" s="68">
        <f t="shared" si="8"/>
        <v>1</v>
      </c>
      <c r="S63" s="116">
        <f t="shared" si="9"/>
        <v>9.0909090909090912E-2</v>
      </c>
      <c r="U63" s="3" t="s">
        <v>336</v>
      </c>
      <c r="V63" s="51" t="s">
        <v>105</v>
      </c>
      <c r="W63" s="113">
        <v>1</v>
      </c>
      <c r="X63" s="113">
        <v>1</v>
      </c>
      <c r="Y63" s="114">
        <v>9.0909090909090912E-2</v>
      </c>
      <c r="Z63" s="114" t="s">
        <v>265</v>
      </c>
      <c r="AA63" s="114">
        <v>0.2</v>
      </c>
      <c r="AB63" s="114" t="s">
        <v>260</v>
      </c>
      <c r="AC63" s="113">
        <v>5</v>
      </c>
      <c r="AD63" s="115">
        <v>0.05</v>
      </c>
    </row>
    <row r="64" spans="1:30" x14ac:dyDescent="0.2">
      <c r="A64" s="50" t="str">
        <f t="shared" si="6"/>
        <v>17</v>
      </c>
      <c r="B64" s="51" t="str">
        <f t="shared" si="7"/>
        <v>Jackson Schwoebel</v>
      </c>
      <c r="C64" s="52"/>
      <c r="D64" s="53"/>
      <c r="E64" s="53"/>
      <c r="F64" s="54"/>
      <c r="G64" s="52"/>
      <c r="H64" s="53"/>
      <c r="I64" s="53"/>
      <c r="J64" s="54"/>
      <c r="K64" s="52"/>
      <c r="L64" s="53"/>
      <c r="M64" s="53"/>
      <c r="N64" s="54"/>
      <c r="O64" s="66">
        <f t="shared" si="8"/>
        <v>31</v>
      </c>
      <c r="P64" s="67">
        <f t="shared" si="8"/>
        <v>1</v>
      </c>
      <c r="Q64" s="67">
        <f t="shared" si="8"/>
        <v>25</v>
      </c>
      <c r="R64" s="68">
        <f t="shared" si="8"/>
        <v>21</v>
      </c>
      <c r="S64" s="116">
        <f t="shared" si="9"/>
        <v>3.2258064516129031E-2</v>
      </c>
      <c r="U64" s="3" t="s">
        <v>362</v>
      </c>
      <c r="V64" s="51" t="s">
        <v>196</v>
      </c>
      <c r="W64" s="113">
        <v>21</v>
      </c>
      <c r="X64" s="113">
        <v>21</v>
      </c>
      <c r="Y64" s="114">
        <v>3.2258064516129031E-2</v>
      </c>
      <c r="Z64" s="114" t="s">
        <v>260</v>
      </c>
      <c r="AA64" s="114">
        <v>2.625</v>
      </c>
      <c r="AB64" s="114" t="s">
        <v>260</v>
      </c>
      <c r="AC64" s="113">
        <v>8</v>
      </c>
      <c r="AD64" s="115">
        <v>3.2258064516129031E-2</v>
      </c>
    </row>
    <row r="65" spans="1:30" x14ac:dyDescent="0.2">
      <c r="A65" s="50" t="str">
        <f t="shared" si="6"/>
        <v>27</v>
      </c>
      <c r="B65" s="51" t="str">
        <f t="shared" si="7"/>
        <v>Derek Moses</v>
      </c>
      <c r="C65" s="52"/>
      <c r="D65" s="53"/>
      <c r="E65" s="53"/>
      <c r="F65" s="54"/>
      <c r="G65" s="52"/>
      <c r="H65" s="53"/>
      <c r="I65" s="53"/>
      <c r="J65" s="54"/>
      <c r="K65" s="52"/>
      <c r="L65" s="53"/>
      <c r="M65" s="53"/>
      <c r="N65" s="54"/>
      <c r="O65" s="66">
        <f t="shared" si="8"/>
        <v>24</v>
      </c>
      <c r="P65" s="67">
        <f t="shared" si="8"/>
        <v>1</v>
      </c>
      <c r="Q65" s="67">
        <f t="shared" si="8"/>
        <v>18</v>
      </c>
      <c r="R65" s="68">
        <f t="shared" si="8"/>
        <v>1</v>
      </c>
      <c r="S65" s="116">
        <f t="shared" si="9"/>
        <v>4.1666666666666664E-2</v>
      </c>
      <c r="U65" s="3" t="s">
        <v>351</v>
      </c>
      <c r="V65" s="51" t="s">
        <v>197</v>
      </c>
      <c r="W65" s="113">
        <v>1</v>
      </c>
      <c r="X65" s="113">
        <v>1</v>
      </c>
      <c r="Y65" s="114">
        <v>4.1666666666666664E-2</v>
      </c>
      <c r="Z65" s="114" t="s">
        <v>260</v>
      </c>
      <c r="AA65" s="114">
        <v>0.14285714285714285</v>
      </c>
      <c r="AB65" s="114" t="s">
        <v>260</v>
      </c>
      <c r="AC65" s="113">
        <v>7</v>
      </c>
      <c r="AD65" s="115">
        <v>4.1666666666666664E-2</v>
      </c>
    </row>
    <row r="66" spans="1:30" x14ac:dyDescent="0.2">
      <c r="A66" s="50" t="str">
        <f t="shared" si="6"/>
        <v>5</v>
      </c>
      <c r="B66" s="51" t="str">
        <f t="shared" si="7"/>
        <v>Kennan Ducey</v>
      </c>
      <c r="C66" s="52"/>
      <c r="D66" s="53"/>
      <c r="E66" s="53"/>
      <c r="F66" s="54"/>
      <c r="G66" s="52"/>
      <c r="H66" s="53"/>
      <c r="I66" s="53"/>
      <c r="J66" s="54"/>
      <c r="K66" s="52"/>
      <c r="L66" s="53"/>
      <c r="M66" s="53"/>
      <c r="N66" s="54"/>
      <c r="O66" s="66">
        <f t="shared" si="8"/>
        <v>0</v>
      </c>
      <c r="P66" s="67">
        <f t="shared" si="8"/>
        <v>0</v>
      </c>
      <c r="Q66" s="67">
        <f t="shared" si="8"/>
        <v>0</v>
      </c>
      <c r="R66" s="68">
        <f t="shared" si="8"/>
        <v>0</v>
      </c>
      <c r="S66" s="116">
        <f t="shared" si="9"/>
        <v>0</v>
      </c>
      <c r="U66" s="3" t="s">
        <v>303</v>
      </c>
      <c r="V66" s="51" t="s">
        <v>225</v>
      </c>
      <c r="W66" s="113">
        <v>0</v>
      </c>
      <c r="X66" s="113" t="s">
        <v>373</v>
      </c>
      <c r="Y66" s="114">
        <v>0</v>
      </c>
      <c r="Z66" s="114" t="s">
        <v>265</v>
      </c>
      <c r="AA66" s="114">
        <v>0</v>
      </c>
      <c r="AB66" s="114" t="s">
        <v>288</v>
      </c>
      <c r="AC66" s="113">
        <v>1</v>
      </c>
      <c r="AD66" s="115">
        <v>0</v>
      </c>
    </row>
    <row r="67" spans="1:30" x14ac:dyDescent="0.2">
      <c r="A67" s="50">
        <f t="shared" si="6"/>
        <v>0</v>
      </c>
      <c r="B67" s="51">
        <f t="shared" si="7"/>
        <v>0</v>
      </c>
      <c r="C67" s="52"/>
      <c r="D67" s="53"/>
      <c r="E67" s="53"/>
      <c r="F67" s="54"/>
      <c r="G67" s="52"/>
      <c r="H67" s="53"/>
      <c r="I67" s="53"/>
      <c r="J67" s="54"/>
      <c r="K67" s="52"/>
      <c r="L67" s="53"/>
      <c r="M67" s="53"/>
      <c r="N67" s="54"/>
      <c r="O67" s="66">
        <f t="shared" si="8"/>
        <v>0</v>
      </c>
      <c r="P67" s="67">
        <f t="shared" si="8"/>
        <v>0</v>
      </c>
      <c r="Q67" s="67">
        <f t="shared" si="8"/>
        <v>0</v>
      </c>
      <c r="R67" s="68">
        <f t="shared" si="8"/>
        <v>0</v>
      </c>
      <c r="S67" s="116">
        <f t="shared" si="9"/>
        <v>0</v>
      </c>
      <c r="U67" s="3">
        <v>0</v>
      </c>
      <c r="V67" s="51">
        <v>0</v>
      </c>
      <c r="W67" s="113">
        <v>0</v>
      </c>
      <c r="X67" s="113" t="s">
        <v>373</v>
      </c>
      <c r="Y67" s="114">
        <v>0</v>
      </c>
      <c r="Z67" s="114" t="s">
        <v>265</v>
      </c>
      <c r="AA67" s="114">
        <v>0</v>
      </c>
      <c r="AB67" s="114" t="s">
        <v>288</v>
      </c>
      <c r="AC67" s="113">
        <v>0</v>
      </c>
      <c r="AD67" s="115">
        <v>0</v>
      </c>
    </row>
    <row r="68" spans="1:30" x14ac:dyDescent="0.2">
      <c r="A68" s="50">
        <f t="shared" si="6"/>
        <v>0</v>
      </c>
      <c r="B68" s="51">
        <f t="shared" si="7"/>
        <v>0</v>
      </c>
      <c r="C68" s="52"/>
      <c r="D68" s="53"/>
      <c r="E68" s="53"/>
      <c r="F68" s="54"/>
      <c r="G68" s="52"/>
      <c r="H68" s="53"/>
      <c r="I68" s="53"/>
      <c r="J68" s="54"/>
      <c r="K68" s="52"/>
      <c r="L68" s="53"/>
      <c r="M68" s="53"/>
      <c r="N68" s="54"/>
      <c r="O68" s="66">
        <f t="shared" si="8"/>
        <v>0</v>
      </c>
      <c r="P68" s="67">
        <f t="shared" si="8"/>
        <v>0</v>
      </c>
      <c r="Q68" s="67">
        <f t="shared" si="8"/>
        <v>0</v>
      </c>
      <c r="R68" s="68">
        <f t="shared" si="8"/>
        <v>0</v>
      </c>
      <c r="S68" s="116">
        <f t="shared" si="9"/>
        <v>0</v>
      </c>
      <c r="U68" s="3">
        <v>0</v>
      </c>
      <c r="V68" s="51">
        <v>0</v>
      </c>
      <c r="W68" s="113">
        <v>0</v>
      </c>
      <c r="X68" s="113" t="s">
        <v>373</v>
      </c>
      <c r="Y68" s="114">
        <v>0</v>
      </c>
      <c r="Z68" s="114" t="s">
        <v>265</v>
      </c>
      <c r="AA68" s="114">
        <v>0</v>
      </c>
      <c r="AB68" s="114" t="s">
        <v>288</v>
      </c>
      <c r="AC68" s="113">
        <v>0</v>
      </c>
      <c r="AD68" s="115">
        <v>0</v>
      </c>
    </row>
    <row r="69" spans="1:30" x14ac:dyDescent="0.2">
      <c r="A69" s="50">
        <f t="shared" si="6"/>
        <v>0</v>
      </c>
      <c r="B69" s="51">
        <f t="shared" si="7"/>
        <v>0</v>
      </c>
      <c r="C69" s="52"/>
      <c r="D69" s="53"/>
      <c r="E69" s="53"/>
      <c r="F69" s="54"/>
      <c r="G69" s="52"/>
      <c r="H69" s="53"/>
      <c r="I69" s="53"/>
      <c r="J69" s="54"/>
      <c r="K69" s="52"/>
      <c r="L69" s="53"/>
      <c r="M69" s="53"/>
      <c r="N69" s="54"/>
      <c r="O69" s="66">
        <f t="shared" si="8"/>
        <v>0</v>
      </c>
      <c r="P69" s="67">
        <f t="shared" si="8"/>
        <v>0</v>
      </c>
      <c r="Q69" s="67">
        <f t="shared" si="8"/>
        <v>0</v>
      </c>
      <c r="R69" s="68">
        <f t="shared" si="8"/>
        <v>0</v>
      </c>
      <c r="S69" s="116">
        <f t="shared" si="9"/>
        <v>0</v>
      </c>
      <c r="U69" s="3">
        <v>0</v>
      </c>
      <c r="V69" s="51">
        <v>0</v>
      </c>
      <c r="W69" s="113">
        <v>0</v>
      </c>
      <c r="X69" s="113" t="s">
        <v>373</v>
      </c>
      <c r="Y69" s="114">
        <v>0</v>
      </c>
      <c r="Z69" s="114" t="s">
        <v>265</v>
      </c>
      <c r="AA69" s="114">
        <v>0</v>
      </c>
      <c r="AB69" s="114" t="s">
        <v>288</v>
      </c>
      <c r="AC69" s="113">
        <v>0</v>
      </c>
      <c r="AD69" s="115">
        <v>0</v>
      </c>
    </row>
    <row r="70" spans="1:30" x14ac:dyDescent="0.2">
      <c r="A70" s="50">
        <f t="shared" si="6"/>
        <v>0</v>
      </c>
      <c r="B70" s="51">
        <f t="shared" si="7"/>
        <v>0</v>
      </c>
      <c r="C70" s="52"/>
      <c r="D70" s="53"/>
      <c r="E70" s="53"/>
      <c r="F70" s="54"/>
      <c r="G70" s="52"/>
      <c r="H70" s="53"/>
      <c r="I70" s="53"/>
      <c r="J70" s="54"/>
      <c r="K70" s="52"/>
      <c r="L70" s="53"/>
      <c r="M70" s="53"/>
      <c r="N70" s="54"/>
      <c r="O70" s="117">
        <f t="shared" si="8"/>
        <v>0</v>
      </c>
      <c r="P70" s="118">
        <f t="shared" si="8"/>
        <v>0</v>
      </c>
      <c r="Q70" s="118">
        <f t="shared" si="8"/>
        <v>0</v>
      </c>
      <c r="R70" s="119">
        <f t="shared" si="8"/>
        <v>0</v>
      </c>
      <c r="S70" s="116">
        <f t="shared" si="9"/>
        <v>0</v>
      </c>
      <c r="U70" s="3">
        <v>0</v>
      </c>
      <c r="V70" s="51">
        <v>0</v>
      </c>
      <c r="W70" s="113">
        <v>0</v>
      </c>
      <c r="X70" s="113" t="s">
        <v>373</v>
      </c>
      <c r="Y70" s="114">
        <v>0</v>
      </c>
      <c r="Z70" s="114" t="s">
        <v>265</v>
      </c>
      <c r="AA70" s="114">
        <v>0</v>
      </c>
      <c r="AB70" s="114" t="s">
        <v>288</v>
      </c>
      <c r="AC70" s="113">
        <v>0</v>
      </c>
      <c r="AD70" s="115">
        <v>0</v>
      </c>
    </row>
    <row r="71" spans="1:30" x14ac:dyDescent="0.2">
      <c r="A71" s="50">
        <f t="shared" si="6"/>
        <v>0</v>
      </c>
      <c r="B71" s="51">
        <f t="shared" si="7"/>
        <v>0</v>
      </c>
      <c r="C71" s="52"/>
      <c r="D71" s="53"/>
      <c r="E71" s="53"/>
      <c r="F71" s="54"/>
      <c r="G71" s="52"/>
      <c r="H71" s="53"/>
      <c r="I71" s="53"/>
      <c r="J71" s="54"/>
      <c r="K71" s="52"/>
      <c r="L71" s="53"/>
      <c r="M71" s="53"/>
      <c r="N71" s="89"/>
      <c r="O71" s="66">
        <f t="shared" si="8"/>
        <v>0</v>
      </c>
      <c r="P71" s="67">
        <f t="shared" si="8"/>
        <v>0</v>
      </c>
      <c r="Q71" s="67">
        <f t="shared" si="8"/>
        <v>0</v>
      </c>
      <c r="R71" s="68">
        <f t="shared" si="8"/>
        <v>0</v>
      </c>
      <c r="S71" s="116">
        <f t="shared" si="9"/>
        <v>0</v>
      </c>
      <c r="U71" s="3">
        <v>0</v>
      </c>
      <c r="V71" s="51">
        <v>0</v>
      </c>
      <c r="W71" s="113">
        <v>0</v>
      </c>
      <c r="X71" s="113" t="s">
        <v>373</v>
      </c>
      <c r="Y71" s="114">
        <v>0</v>
      </c>
      <c r="Z71" s="114" t="s">
        <v>265</v>
      </c>
      <c r="AA71" s="114">
        <v>0</v>
      </c>
      <c r="AB71" s="114" t="s">
        <v>288</v>
      </c>
      <c r="AC71" s="113">
        <v>0</v>
      </c>
      <c r="AD71" s="115">
        <v>0</v>
      </c>
    </row>
    <row r="72" spans="1:30" x14ac:dyDescent="0.2">
      <c r="A72" s="50">
        <f t="shared" si="6"/>
        <v>0</v>
      </c>
      <c r="B72" s="51">
        <f t="shared" si="7"/>
        <v>0</v>
      </c>
      <c r="C72" s="52"/>
      <c r="D72" s="53"/>
      <c r="E72" s="53"/>
      <c r="F72" s="54"/>
      <c r="G72" s="52"/>
      <c r="H72" s="53"/>
      <c r="I72" s="53"/>
      <c r="J72" s="54"/>
      <c r="K72" s="52"/>
      <c r="L72" s="53"/>
      <c r="M72" s="53"/>
      <c r="N72" s="89"/>
      <c r="O72" s="66">
        <f t="shared" si="8"/>
        <v>0</v>
      </c>
      <c r="P72" s="67">
        <f t="shared" si="8"/>
        <v>0</v>
      </c>
      <c r="Q72" s="67">
        <f t="shared" si="8"/>
        <v>0</v>
      </c>
      <c r="R72" s="68">
        <f t="shared" si="8"/>
        <v>0</v>
      </c>
      <c r="S72" s="116">
        <f t="shared" si="9"/>
        <v>0</v>
      </c>
      <c r="U72" s="3">
        <v>0</v>
      </c>
      <c r="V72" s="51">
        <v>0</v>
      </c>
      <c r="W72" s="113">
        <v>0</v>
      </c>
      <c r="X72" s="113" t="s">
        <v>373</v>
      </c>
      <c r="Y72" s="114">
        <v>0</v>
      </c>
      <c r="Z72" s="114" t="s">
        <v>265</v>
      </c>
      <c r="AA72" s="114">
        <v>0</v>
      </c>
      <c r="AB72" s="114" t="s">
        <v>288</v>
      </c>
      <c r="AC72" s="113">
        <v>0</v>
      </c>
      <c r="AD72" s="115">
        <v>0</v>
      </c>
    </row>
    <row r="73" spans="1:30" x14ac:dyDescent="0.2">
      <c r="A73" s="50">
        <f t="shared" si="6"/>
        <v>0</v>
      </c>
      <c r="B73" s="51">
        <f t="shared" si="7"/>
        <v>0</v>
      </c>
      <c r="C73" s="52"/>
      <c r="D73" s="53"/>
      <c r="E73" s="53"/>
      <c r="F73" s="54"/>
      <c r="G73" s="52"/>
      <c r="H73" s="53"/>
      <c r="I73" s="53"/>
      <c r="J73" s="54"/>
      <c r="K73" s="52"/>
      <c r="L73" s="53"/>
      <c r="M73" s="53"/>
      <c r="N73" s="54"/>
      <c r="O73" s="66">
        <f t="shared" si="8"/>
        <v>0</v>
      </c>
      <c r="P73" s="67">
        <f t="shared" si="8"/>
        <v>0</v>
      </c>
      <c r="Q73" s="67">
        <f t="shared" si="8"/>
        <v>0</v>
      </c>
      <c r="R73" s="68">
        <f t="shared" si="8"/>
        <v>0</v>
      </c>
      <c r="S73" s="116">
        <f t="shared" si="9"/>
        <v>0</v>
      </c>
      <c r="U73" s="3">
        <v>0</v>
      </c>
      <c r="V73" s="51">
        <v>0</v>
      </c>
      <c r="W73" s="113">
        <v>0</v>
      </c>
      <c r="X73" s="113" t="s">
        <v>373</v>
      </c>
      <c r="Y73" s="114">
        <v>0</v>
      </c>
      <c r="Z73" s="114" t="s">
        <v>265</v>
      </c>
      <c r="AA73" s="114">
        <v>0</v>
      </c>
      <c r="AB73" s="114" t="s">
        <v>288</v>
      </c>
      <c r="AC73" s="113">
        <v>0</v>
      </c>
      <c r="AD73" s="115">
        <v>0</v>
      </c>
    </row>
    <row r="74" spans="1:30" x14ac:dyDescent="0.2">
      <c r="A74" s="50">
        <f t="shared" si="6"/>
        <v>0</v>
      </c>
      <c r="B74" s="51">
        <f t="shared" si="7"/>
        <v>0</v>
      </c>
      <c r="C74" s="120"/>
      <c r="D74" s="121"/>
      <c r="E74" s="121"/>
      <c r="F74" s="122"/>
      <c r="G74" s="120"/>
      <c r="H74" s="121"/>
      <c r="I74" s="121"/>
      <c r="J74" s="122"/>
      <c r="K74" s="120"/>
      <c r="L74" s="121"/>
      <c r="M74" s="121"/>
      <c r="N74" s="122"/>
      <c r="O74" s="66">
        <f t="shared" si="8"/>
        <v>0</v>
      </c>
      <c r="P74" s="67">
        <f t="shared" si="8"/>
        <v>0</v>
      </c>
      <c r="Q74" s="67">
        <f t="shared" si="8"/>
        <v>0</v>
      </c>
      <c r="R74" s="68">
        <f t="shared" si="8"/>
        <v>0</v>
      </c>
      <c r="S74" s="116">
        <f t="shared" si="9"/>
        <v>0</v>
      </c>
      <c r="U74" s="3">
        <v>0</v>
      </c>
      <c r="V74" s="51">
        <v>0</v>
      </c>
      <c r="W74" s="113">
        <v>0</v>
      </c>
      <c r="X74" s="113" t="s">
        <v>373</v>
      </c>
      <c r="Y74" s="114">
        <v>0</v>
      </c>
      <c r="Z74" s="114" t="s">
        <v>265</v>
      </c>
      <c r="AA74" s="114">
        <v>0</v>
      </c>
      <c r="AB74" s="114" t="s">
        <v>288</v>
      </c>
      <c r="AC74" s="113">
        <v>0</v>
      </c>
      <c r="AD74" s="115">
        <v>0</v>
      </c>
    </row>
    <row r="75" spans="1:30" x14ac:dyDescent="0.2">
      <c r="A75" s="50">
        <f t="shared" si="6"/>
        <v>0</v>
      </c>
      <c r="B75" s="51">
        <f t="shared" si="7"/>
        <v>0</v>
      </c>
      <c r="C75" s="52"/>
      <c r="D75" s="53"/>
      <c r="E75" s="53"/>
      <c r="F75" s="54"/>
      <c r="G75" s="52"/>
      <c r="H75" s="53"/>
      <c r="I75" s="53"/>
      <c r="J75" s="54"/>
      <c r="K75" s="52"/>
      <c r="L75" s="53"/>
      <c r="M75" s="53"/>
      <c r="N75" s="89"/>
      <c r="O75" s="66">
        <f t="shared" ref="O75:R76" si="10">SUM(C19,G19,K19,O19,C47,G47,K47,O47,C75,G75,K75)</f>
        <v>0</v>
      </c>
      <c r="P75" s="67">
        <f t="shared" si="10"/>
        <v>0</v>
      </c>
      <c r="Q75" s="67">
        <f t="shared" si="10"/>
        <v>0</v>
      </c>
      <c r="R75" s="68">
        <f t="shared" si="10"/>
        <v>0</v>
      </c>
      <c r="S75" s="116">
        <f t="shared" si="9"/>
        <v>0</v>
      </c>
      <c r="U75" s="3">
        <v>0</v>
      </c>
      <c r="V75" s="51">
        <v>0</v>
      </c>
      <c r="W75" s="113">
        <v>0</v>
      </c>
      <c r="X75" s="113" t="s">
        <v>373</v>
      </c>
      <c r="Y75" s="114">
        <v>0</v>
      </c>
      <c r="Z75" s="114" t="s">
        <v>265</v>
      </c>
      <c r="AA75" s="114">
        <v>0</v>
      </c>
      <c r="AB75" s="114" t="s">
        <v>288</v>
      </c>
      <c r="AC75" s="113">
        <v>0</v>
      </c>
      <c r="AD75" s="115">
        <v>0</v>
      </c>
    </row>
    <row r="76" spans="1:30" x14ac:dyDescent="0.2">
      <c r="A76" s="50">
        <f t="shared" si="6"/>
        <v>0</v>
      </c>
      <c r="B76" s="51">
        <f t="shared" si="7"/>
        <v>0</v>
      </c>
      <c r="C76" s="52"/>
      <c r="D76" s="53"/>
      <c r="E76" s="53"/>
      <c r="F76" s="54"/>
      <c r="G76" s="52"/>
      <c r="H76" s="53"/>
      <c r="I76" s="53"/>
      <c r="J76" s="54"/>
      <c r="K76" s="52"/>
      <c r="L76" s="53"/>
      <c r="M76" s="53"/>
      <c r="N76" s="89"/>
      <c r="O76" s="66">
        <f t="shared" si="10"/>
        <v>0</v>
      </c>
      <c r="P76" s="67">
        <f t="shared" si="10"/>
        <v>0</v>
      </c>
      <c r="Q76" s="67">
        <f t="shared" si="10"/>
        <v>0</v>
      </c>
      <c r="R76" s="68">
        <f t="shared" si="10"/>
        <v>0</v>
      </c>
      <c r="S76" s="116">
        <f t="shared" si="9"/>
        <v>0</v>
      </c>
      <c r="U76" s="3">
        <v>0</v>
      </c>
      <c r="V76" s="51">
        <v>0</v>
      </c>
      <c r="W76" s="113">
        <v>0</v>
      </c>
      <c r="X76" s="113" t="s">
        <v>373</v>
      </c>
      <c r="Y76" s="114">
        <v>0</v>
      </c>
      <c r="Z76" s="114" t="s">
        <v>265</v>
      </c>
      <c r="AA76" s="114">
        <v>0</v>
      </c>
      <c r="AB76" s="114" t="s">
        <v>288</v>
      </c>
      <c r="AC76" s="113">
        <v>0</v>
      </c>
      <c r="AD76" s="115">
        <v>0</v>
      </c>
    </row>
    <row r="77" spans="1:30" ht="13.5" thickBot="1" x14ac:dyDescent="0.25">
      <c r="A77" s="50"/>
      <c r="B77" s="56"/>
      <c r="C77" s="57"/>
      <c r="D77" s="58"/>
      <c r="E77" s="58"/>
      <c r="F77" s="59"/>
      <c r="G77" s="57"/>
      <c r="H77" s="58"/>
      <c r="I77" s="58"/>
      <c r="J77" s="59"/>
      <c r="K77" s="57"/>
      <c r="L77" s="58"/>
      <c r="M77" s="58"/>
      <c r="N77" s="92"/>
      <c r="O77" s="123"/>
      <c r="P77" s="124"/>
      <c r="Q77" s="124"/>
      <c r="R77" s="125"/>
      <c r="S77" s="126"/>
      <c r="V77" s="127"/>
      <c r="W77" s="128"/>
      <c r="X77" s="128"/>
      <c r="Y77" s="129"/>
      <c r="Z77" s="129"/>
      <c r="AA77" s="129"/>
      <c r="AB77" s="129"/>
      <c r="AC77" s="130"/>
    </row>
    <row r="78" spans="1:30" x14ac:dyDescent="0.2">
      <c r="A78" s="1" t="s">
        <v>4</v>
      </c>
      <c r="B78" s="131" t="str">
        <f>B50</f>
        <v>Derek Moses</v>
      </c>
      <c r="C78" s="61"/>
      <c r="D78" s="62"/>
      <c r="E78" s="62"/>
      <c r="F78" s="63"/>
      <c r="G78" s="132"/>
      <c r="H78" s="133"/>
      <c r="I78" s="133"/>
      <c r="J78" s="134"/>
      <c r="K78" s="132"/>
      <c r="L78" s="133"/>
      <c r="M78" s="133"/>
      <c r="N78" s="134"/>
      <c r="O78" s="73">
        <f t="shared" ref="O78:Q81" si="11">SUM(C22,G22,K22,O22,C50,G50,K50,O50,C78,G78,K78)</f>
        <v>69</v>
      </c>
      <c r="P78" s="62">
        <f t="shared" si="11"/>
        <v>9</v>
      </c>
      <c r="Q78" s="135">
        <f t="shared" si="11"/>
        <v>45</v>
      </c>
      <c r="R78" s="136"/>
      <c r="S78" s="137">
        <f>SUM(Q78/O78)</f>
        <v>0.65217391304347827</v>
      </c>
      <c r="V78" s="67" t="s">
        <v>319</v>
      </c>
      <c r="W78" s="113">
        <v>67</v>
      </c>
      <c r="X78" s="113">
        <v>67</v>
      </c>
      <c r="Y78" s="130"/>
      <c r="Z78" s="130"/>
      <c r="AA78" s="130"/>
      <c r="AB78" s="130"/>
      <c r="AC78" s="39"/>
    </row>
    <row r="79" spans="1:30" x14ac:dyDescent="0.2">
      <c r="A79" s="28"/>
      <c r="B79" s="138" t="str">
        <f>B51</f>
        <v>Melissa Schwoebel</v>
      </c>
      <c r="C79" s="52"/>
      <c r="D79" s="53"/>
      <c r="E79" s="53"/>
      <c r="F79" s="54"/>
      <c r="G79" s="52"/>
      <c r="H79" s="53"/>
      <c r="I79" s="53"/>
      <c r="J79" s="54"/>
      <c r="K79" s="52"/>
      <c r="L79" s="53"/>
      <c r="M79" s="53"/>
      <c r="N79" s="54"/>
      <c r="O79" s="66">
        <f t="shared" si="11"/>
        <v>92</v>
      </c>
      <c r="P79" s="67">
        <f t="shared" si="11"/>
        <v>12</v>
      </c>
      <c r="Q79" s="67">
        <f t="shared" si="11"/>
        <v>56</v>
      </c>
      <c r="R79" s="68"/>
      <c r="S79" s="139">
        <f>SUM(Q79/O79)</f>
        <v>0.60869565217391308</v>
      </c>
      <c r="V79" s="40" t="s">
        <v>320</v>
      </c>
      <c r="W79" s="39"/>
      <c r="X79" s="39"/>
      <c r="Y79" s="140">
        <v>0.40625</v>
      </c>
      <c r="Z79" s="140"/>
      <c r="AA79" s="140">
        <v>3.5</v>
      </c>
      <c r="AB79" s="140"/>
      <c r="AC79" s="39"/>
    </row>
    <row r="80" spans="1:30" x14ac:dyDescent="0.2">
      <c r="A80" s="28"/>
      <c r="B80" s="138" t="str">
        <f>B52</f>
        <v>Tim</v>
      </c>
      <c r="C80" s="52"/>
      <c r="D80" s="53"/>
      <c r="E80" s="53"/>
      <c r="F80" s="54"/>
      <c r="G80" s="52"/>
      <c r="H80" s="53"/>
      <c r="I80" s="53"/>
      <c r="J80" s="54"/>
      <c r="K80" s="52"/>
      <c r="L80" s="53"/>
      <c r="M80" s="53"/>
      <c r="N80" s="54"/>
      <c r="O80" s="66">
        <f t="shared" si="11"/>
        <v>4</v>
      </c>
      <c r="P80" s="67">
        <f t="shared" si="11"/>
        <v>0</v>
      </c>
      <c r="Q80" s="67">
        <f t="shared" si="11"/>
        <v>3</v>
      </c>
      <c r="R80" s="68"/>
      <c r="S80" s="139">
        <f>SUM(Q80/O80)</f>
        <v>0.75</v>
      </c>
      <c r="V80" s="40"/>
      <c r="W80" s="39"/>
      <c r="X80" s="39"/>
      <c r="Y80" s="140"/>
      <c r="Z80" s="140"/>
      <c r="AA80" s="140"/>
      <c r="AB80" s="140"/>
      <c r="AC80" s="39"/>
    </row>
    <row r="81" spans="1:29" ht="13.5" thickBot="1" x14ac:dyDescent="0.25">
      <c r="A81" s="28"/>
      <c r="B81" s="138">
        <f>B53</f>
        <v>0</v>
      </c>
      <c r="C81" s="141"/>
      <c r="D81" s="142"/>
      <c r="E81" s="142"/>
      <c r="F81" s="143"/>
      <c r="G81" s="141"/>
      <c r="H81" s="142"/>
      <c r="I81" s="142"/>
      <c r="J81" s="143"/>
      <c r="K81" s="141"/>
      <c r="L81" s="142"/>
      <c r="M81" s="142"/>
      <c r="N81" s="143"/>
      <c r="O81" s="144">
        <f t="shared" si="11"/>
        <v>0</v>
      </c>
      <c r="P81" s="145">
        <f t="shared" si="11"/>
        <v>0</v>
      </c>
      <c r="Q81" s="145">
        <f t="shared" si="11"/>
        <v>0</v>
      </c>
      <c r="R81" s="146"/>
      <c r="S81" s="147" t="e">
        <f>SUM(Q81/O81)</f>
        <v>#DIV/0!</v>
      </c>
      <c r="V81" s="40"/>
      <c r="W81" s="39"/>
      <c r="X81" s="39"/>
      <c r="Y81" s="140"/>
      <c r="Z81" s="140"/>
      <c r="AA81" s="140"/>
      <c r="AB81" s="140"/>
      <c r="AC81" s="39"/>
    </row>
    <row r="82" spans="1:29" ht="13.5" thickBot="1" x14ac:dyDescent="0.25">
      <c r="A82" s="1"/>
      <c r="B82" s="69" t="s">
        <v>304</v>
      </c>
      <c r="C82" s="70">
        <f t="shared" ref="C82:R82" si="12">SUM(C59:C76)</f>
        <v>0</v>
      </c>
      <c r="D82" s="70">
        <f t="shared" si="12"/>
        <v>0</v>
      </c>
      <c r="E82" s="70">
        <f t="shared" si="12"/>
        <v>0</v>
      </c>
      <c r="F82" s="70">
        <f t="shared" si="12"/>
        <v>0</v>
      </c>
      <c r="G82" s="70">
        <f t="shared" si="12"/>
        <v>0</v>
      </c>
      <c r="H82" s="70">
        <f t="shared" si="12"/>
        <v>0</v>
      </c>
      <c r="I82" s="70">
        <f t="shared" si="12"/>
        <v>0</v>
      </c>
      <c r="J82" s="70">
        <f t="shared" si="12"/>
        <v>0</v>
      </c>
      <c r="K82" s="70">
        <f t="shared" si="12"/>
        <v>0</v>
      </c>
      <c r="L82" s="70">
        <f t="shared" si="12"/>
        <v>0</v>
      </c>
      <c r="M82" s="70">
        <f t="shared" si="12"/>
        <v>0</v>
      </c>
      <c r="N82" s="70">
        <f t="shared" si="12"/>
        <v>0</v>
      </c>
      <c r="O82" s="70">
        <f t="shared" si="12"/>
        <v>165</v>
      </c>
      <c r="P82" s="70">
        <f t="shared" si="12"/>
        <v>21</v>
      </c>
      <c r="Q82" s="70">
        <f t="shared" si="12"/>
        <v>104</v>
      </c>
      <c r="R82" s="70">
        <f t="shared" si="12"/>
        <v>67</v>
      </c>
      <c r="S82" s="148">
        <f>AVERAGE(P82/O82)</f>
        <v>0.12727272727272726</v>
      </c>
      <c r="Y82" s="39"/>
      <c r="Z82" s="39"/>
    </row>
    <row r="83" spans="1:29" ht="13.5" thickBot="1" x14ac:dyDescent="0.25">
      <c r="A83" s="1"/>
      <c r="B83" s="69" t="s">
        <v>305</v>
      </c>
      <c r="C83" s="70">
        <f>SUM(O55,C82)</f>
        <v>165</v>
      </c>
      <c r="D83" s="70">
        <f>SUM(P55,D82)</f>
        <v>21</v>
      </c>
      <c r="E83" s="70">
        <f>SUM(Q55,E82)</f>
        <v>104</v>
      </c>
      <c r="F83" s="70">
        <f>SUM(R55,F82)</f>
        <v>67</v>
      </c>
      <c r="G83" s="70">
        <f t="shared" ref="G83:M83" si="13">SUM(C83,G82)</f>
        <v>165</v>
      </c>
      <c r="H83" s="70">
        <f t="shared" si="13"/>
        <v>21</v>
      </c>
      <c r="I83" s="70">
        <f t="shared" si="13"/>
        <v>104</v>
      </c>
      <c r="J83" s="70">
        <f t="shared" si="13"/>
        <v>67</v>
      </c>
      <c r="K83" s="70">
        <f t="shared" si="13"/>
        <v>165</v>
      </c>
      <c r="L83" s="70">
        <f t="shared" si="13"/>
        <v>21</v>
      </c>
      <c r="M83" s="70">
        <f t="shared" si="13"/>
        <v>104</v>
      </c>
      <c r="N83" s="70">
        <f>SUM(AA27,N82)</f>
        <v>0</v>
      </c>
      <c r="O83" s="149"/>
      <c r="P83" s="150"/>
      <c r="Q83" s="150"/>
      <c r="R83" s="150"/>
      <c r="S83" s="151"/>
      <c r="Y83" s="39"/>
      <c r="Z83" s="39"/>
      <c r="AC83" s="39"/>
    </row>
    <row r="84" spans="1:29" ht="13.5" thickBot="1" x14ac:dyDescent="0.25">
      <c r="B84" s="101" t="s">
        <v>306</v>
      </c>
      <c r="C84" s="152"/>
      <c r="D84" s="153"/>
      <c r="E84" s="153"/>
      <c r="F84" s="154"/>
      <c r="G84" s="152"/>
      <c r="H84" s="153"/>
      <c r="I84" s="153"/>
      <c r="J84" s="154"/>
      <c r="K84" s="152"/>
      <c r="L84" s="153"/>
      <c r="M84" s="153"/>
      <c r="N84" s="154"/>
      <c r="O84" s="152"/>
      <c r="P84" s="153"/>
      <c r="Q84" s="153">
        <f>SUM(E28,I28,M28,Q28,E56,I56,M56,Q56,E84,I84,M84)</f>
        <v>0</v>
      </c>
      <c r="R84" s="154"/>
      <c r="S84" s="24">
        <f>1-(P82/(O82-Q82))</f>
        <v>0.65573770491803285</v>
      </c>
      <c r="V84" s="190" t="s">
        <v>321</v>
      </c>
      <c r="W84" s="191"/>
      <c r="X84" s="192"/>
      <c r="Y84" s="39"/>
      <c r="Z84" s="39"/>
      <c r="AA84" s="155" t="s">
        <v>322</v>
      </c>
      <c r="AB84" s="155"/>
      <c r="AC84" s="39"/>
    </row>
    <row r="85" spans="1:29" x14ac:dyDescent="0.2">
      <c r="V85" s="156" t="s">
        <v>323</v>
      </c>
      <c r="W85" s="130"/>
      <c r="X85" s="157"/>
      <c r="Y85" s="39"/>
      <c r="Z85" s="39"/>
      <c r="AA85" s="155" t="s">
        <v>324</v>
      </c>
      <c r="AB85" s="155"/>
      <c r="AC85" s="39"/>
    </row>
    <row r="86" spans="1:29" x14ac:dyDescent="0.2">
      <c r="A86" s="40" t="s">
        <v>325</v>
      </c>
      <c r="C86" s="53">
        <f>MAX(AC59:AC76)</f>
        <v>8</v>
      </c>
      <c r="E86" s="155" t="s">
        <v>326</v>
      </c>
      <c r="V86" s="156" t="s">
        <v>327</v>
      </c>
      <c r="W86" s="130" t="s">
        <v>197</v>
      </c>
      <c r="X86" s="158">
        <v>0.34782608695652173</v>
      </c>
      <c r="Y86" s="39" t="s">
        <v>279</v>
      </c>
      <c r="Z86" s="39"/>
      <c r="AA86" s="155" t="s">
        <v>328</v>
      </c>
      <c r="AB86" s="155"/>
      <c r="AC86" s="39"/>
    </row>
    <row r="87" spans="1:29" x14ac:dyDescent="0.2">
      <c r="E87" s="155"/>
      <c r="V87" s="156" t="s">
        <v>327</v>
      </c>
      <c r="W87" s="130" t="s">
        <v>284</v>
      </c>
      <c r="X87" s="159">
        <v>0.39130434782608692</v>
      </c>
      <c r="Y87" s="39" t="s">
        <v>279</v>
      </c>
      <c r="Z87" s="39"/>
      <c r="AA87" s="39"/>
      <c r="AB87" s="39"/>
      <c r="AC87" s="39"/>
    </row>
    <row r="88" spans="1:29" x14ac:dyDescent="0.2">
      <c r="V88" s="156" t="s">
        <v>327</v>
      </c>
      <c r="W88" s="130" t="s">
        <v>285</v>
      </c>
      <c r="X88" s="159">
        <v>0.25</v>
      </c>
      <c r="Y88" s="39" t="s">
        <v>279</v>
      </c>
    </row>
    <row r="89" spans="1:29" x14ac:dyDescent="0.2">
      <c r="V89" s="160" t="s">
        <v>327</v>
      </c>
      <c r="W89" s="161">
        <v>0</v>
      </c>
      <c r="X89" s="162" t="e">
        <v>#DIV/0!</v>
      </c>
      <c r="Y89" s="39" t="s">
        <v>279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65" priority="5" stopIfTrue="1" operator="equal">
      <formula>$Y$79</formula>
    </cfRule>
  </conditionalFormatting>
  <conditionalFormatting sqref="AA59:AB74 AA77:AB77">
    <cfRule type="cellIs" dxfId="64" priority="6" stopIfTrue="1" operator="equal">
      <formula>$AA$79</formula>
    </cfRule>
  </conditionalFormatting>
  <conditionalFormatting sqref="Y75:Z75">
    <cfRule type="cellIs" dxfId="63" priority="3" stopIfTrue="1" operator="equal">
      <formula>$Y$79</formula>
    </cfRule>
  </conditionalFormatting>
  <conditionalFormatting sqref="AA75:AB75">
    <cfRule type="cellIs" dxfId="62" priority="4" stopIfTrue="1" operator="equal">
      <formula>$AA$79</formula>
    </cfRule>
  </conditionalFormatting>
  <conditionalFormatting sqref="Y76:Z76">
    <cfRule type="cellIs" dxfId="61" priority="1" stopIfTrue="1" operator="equal">
      <formula>$Y$79</formula>
    </cfRule>
  </conditionalFormatting>
  <conditionalFormatting sqref="AA76:AB76">
    <cfRule type="cellIs" dxfId="60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20</vt:i4>
      </vt:variant>
    </vt:vector>
  </HeadingPairs>
  <TitlesOfParts>
    <vt:vector size="42" baseType="lpstr">
      <vt:lpstr>Athens Timberwolves</vt:lpstr>
      <vt:lpstr>Atlanta Eclipse</vt:lpstr>
      <vt:lpstr>Austin Blackhawks</vt:lpstr>
      <vt:lpstr>Bayou City Heat</vt:lpstr>
      <vt:lpstr>Boston Renegades</vt:lpstr>
      <vt:lpstr>Carolina Warriors</vt:lpstr>
      <vt:lpstr>Chicago Comets</vt:lpstr>
      <vt:lpstr>Colorado Storm</vt:lpstr>
      <vt:lpstr>Columbus Midnight Stars</vt:lpstr>
      <vt:lpstr>Indy Thunder</vt:lpstr>
      <vt:lpstr>Iowa Reapers</vt:lpstr>
      <vt:lpstr>Lonestar Roadrunners</vt:lpstr>
      <vt:lpstr>Long Island Bombers</vt:lpstr>
      <vt:lpstr>Minnesota Millers</vt:lpstr>
      <vt:lpstr>New Jersey Lightning</vt:lpstr>
      <vt:lpstr>RHI X-Treme</vt:lpstr>
      <vt:lpstr>Southwest Slammers</vt:lpstr>
      <vt:lpstr>Tyler Tigers</vt:lpstr>
      <vt:lpstr>Wichita Sonics</vt:lpstr>
      <vt:lpstr>Player Totals</vt:lpstr>
      <vt:lpstr>Spotter Score</vt:lpstr>
      <vt:lpstr>All Tournament</vt:lpstr>
      <vt:lpstr>cellone</vt:lpstr>
      <vt:lpstr>'Athens Timberwolves'!Print_Area</vt:lpstr>
      <vt:lpstr>'Atlanta Eclipse'!Print_Area</vt:lpstr>
      <vt:lpstr>'Austin Blackhawks'!Print_Area</vt:lpstr>
      <vt:lpstr>'Bayou City Heat'!Print_Area</vt:lpstr>
      <vt:lpstr>'Boston Renegades'!Print_Area</vt:lpstr>
      <vt:lpstr>'Carolina Warriors'!Print_Area</vt:lpstr>
      <vt:lpstr>'Chicago Comets'!Print_Area</vt:lpstr>
      <vt:lpstr>'Colorado Storm'!Print_Area</vt:lpstr>
      <vt:lpstr>'Columbus Midnight Stars'!Print_Area</vt:lpstr>
      <vt:lpstr>'Indy Thunder'!Print_Area</vt:lpstr>
      <vt:lpstr>'Iowa Reapers'!Print_Area</vt:lpstr>
      <vt:lpstr>'Lonestar Roadrunners'!Print_Area</vt:lpstr>
      <vt:lpstr>'Long Island Bombers'!Print_Area</vt:lpstr>
      <vt:lpstr>'Minnesota Millers'!Print_Area</vt:lpstr>
      <vt:lpstr>'New Jersey Lightning'!Print_Area</vt:lpstr>
      <vt:lpstr>'RHI X-Treme'!Print_Area</vt:lpstr>
      <vt:lpstr>'Southwest Slammers'!Print_Area</vt:lpstr>
      <vt:lpstr>'Tyler Tigers'!Print_Area</vt:lpstr>
      <vt:lpstr>'Wichita Sonics'!Print_Area</vt:lpstr>
    </vt:vector>
  </TitlesOfParts>
  <Company>SBC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jb4208</dc:creator>
  <cp:keywords>NOT-APPL</cp:keywords>
  <dc:description>NOT-APPL</dc:description>
  <cp:lastModifiedBy>josh</cp:lastModifiedBy>
  <cp:lastPrinted>2005-08-19T20:53:24Z</cp:lastPrinted>
  <dcterms:created xsi:type="dcterms:W3CDTF">2002-07-10T12:29:30Z</dcterms:created>
  <dcterms:modified xsi:type="dcterms:W3CDTF">2014-08-10T14:32:52Z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Source">
    <vt:lpwstr>External</vt:lpwstr>
  </property>
  <property fmtid="{D5CDD505-2E9C-101B-9397-08002B2CF9AE}" pid="4" name="Footers">
    <vt:lpwstr>External No Footers</vt:lpwstr>
  </property>
  <property fmtid="{D5CDD505-2E9C-101B-9397-08002B2CF9AE}" pid="5" name="DocClassification">
    <vt:lpwstr>CLANOTAPP</vt:lpwstr>
  </property>
</Properties>
</file>